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6819"/>
  <workbookPr autoCompressPictures="0"/>
  <bookViews>
    <workbookView xWindow="2200" yWindow="0" windowWidth="25600" windowHeight="14440" firstSheet="6" activeTab="9"/>
  </bookViews>
  <sheets>
    <sheet name="Cover sheet" sheetId="1" r:id="rId1"/>
    <sheet name="Direct costs Brazil" sheetId="31" r:id="rId2"/>
    <sheet name="Indirect costs Brazil" sheetId="46" r:id="rId3"/>
    <sheet name="Direct costs Peru" sheetId="36" r:id="rId4"/>
    <sheet name="Indirect costs Peru" sheetId="54" r:id="rId5"/>
    <sheet name="Direct costs Colombia" sheetId="32" r:id="rId6"/>
    <sheet name="Indirect costs Colombia" sheetId="56" r:id="rId7"/>
    <sheet name="Direct costs Costa Rica" sheetId="37" r:id="rId8"/>
    <sheet name="Indirect costs Costa Rica" sheetId="49" r:id="rId9"/>
    <sheet name="Direct costs Uruguay" sheetId="38" r:id="rId10"/>
    <sheet name="Indirect costs Uruguay" sheetId="55" r:id="rId11"/>
    <sheet name="Direct costs Mexico" sheetId="39" r:id="rId12"/>
    <sheet name="Indirect costs Mexico" sheetId="51" r:id="rId13"/>
    <sheet name="Direct costs Paraguay" sheetId="40" r:id="rId14"/>
    <sheet name="Indirect costs Paraguay" sheetId="53" r:id="rId15"/>
    <sheet name="Direct costs Chile" sheetId="41" r:id="rId16"/>
    <sheet name="Indirect costs Chile" sheetId="48" r:id="rId17"/>
    <sheet name="Direct costs Argentina" sheetId="42" r:id="rId18"/>
    <sheet name="Indirect costs Argentina" sheetId="47" r:id="rId19"/>
    <sheet name="Direct costs Bolivia" sheetId="43" r:id="rId20"/>
    <sheet name="Indirect cost Bolivia" sheetId="57" r:id="rId21"/>
    <sheet name="Direct costs Pananma" sheetId="44" r:id="rId22"/>
    <sheet name="Indirect costs Panama" sheetId="52" r:id="rId23"/>
    <sheet name="Direct costs Ecuador" sheetId="45" r:id="rId24"/>
    <sheet name="Indirect costs Ecuador" sheetId="50" r:id="rId25"/>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J14" i="31" l="1"/>
  <c r="J19" i="31"/>
  <c r="J38" i="31"/>
  <c r="J49" i="31"/>
  <c r="J39" i="31"/>
  <c r="K39" i="31"/>
  <c r="J40" i="31"/>
  <c r="N44" i="45"/>
  <c r="O44" i="45"/>
  <c r="O14" i="45"/>
  <c r="O19" i="45"/>
  <c r="O14" i="38"/>
  <c r="J14" i="36"/>
  <c r="J20" i="36"/>
  <c r="I41" i="31"/>
  <c r="K40" i="31"/>
  <c r="L39" i="31"/>
  <c r="D55" i="50"/>
  <c r="C10" i="50"/>
  <c r="E17" i="50"/>
  <c r="F17" i="50"/>
  <c r="I17" i="50"/>
  <c r="E18" i="50"/>
  <c r="F18" i="50"/>
  <c r="I18" i="50"/>
  <c r="E19" i="50"/>
  <c r="F19" i="50"/>
  <c r="I19" i="50"/>
  <c r="E20" i="50"/>
  <c r="F20" i="50"/>
  <c r="I20" i="50"/>
  <c r="E21" i="50"/>
  <c r="F21" i="50"/>
  <c r="I21" i="50"/>
  <c r="E22" i="50"/>
  <c r="F22" i="50"/>
  <c r="I22" i="50"/>
  <c r="E23" i="50"/>
  <c r="F23" i="50"/>
  <c r="I23" i="50"/>
  <c r="E24" i="50"/>
  <c r="F24" i="50"/>
  <c r="I24" i="50"/>
  <c r="E25" i="50"/>
  <c r="F25" i="50"/>
  <c r="I25" i="50"/>
  <c r="E26" i="50"/>
  <c r="F26" i="50"/>
  <c r="I26" i="50"/>
  <c r="I28" i="50"/>
  <c r="E32" i="50"/>
  <c r="F32" i="50"/>
  <c r="I32" i="50"/>
  <c r="E33" i="50"/>
  <c r="F33" i="50"/>
  <c r="I33" i="50"/>
  <c r="E34" i="50"/>
  <c r="F34" i="50"/>
  <c r="I34" i="50"/>
  <c r="E35" i="50"/>
  <c r="F35" i="50"/>
  <c r="I35" i="50"/>
  <c r="E36" i="50"/>
  <c r="F36" i="50"/>
  <c r="I36" i="50"/>
  <c r="E37" i="50"/>
  <c r="F37" i="50"/>
  <c r="I37" i="50"/>
  <c r="E38" i="50"/>
  <c r="F38" i="50"/>
  <c r="I38" i="50"/>
  <c r="E39" i="50"/>
  <c r="F39" i="50"/>
  <c r="I39" i="50"/>
  <c r="E40" i="50"/>
  <c r="F40" i="50"/>
  <c r="I40" i="50"/>
  <c r="E41" i="50"/>
  <c r="F41" i="50"/>
  <c r="I41" i="50"/>
  <c r="I43" i="50"/>
  <c r="C46" i="50"/>
  <c r="C11" i="50"/>
  <c r="G17" i="50"/>
  <c r="J17" i="50"/>
  <c r="G18" i="50"/>
  <c r="J18" i="50"/>
  <c r="G19" i="50"/>
  <c r="J19" i="50"/>
  <c r="G20" i="50"/>
  <c r="J20" i="50"/>
  <c r="G21" i="50"/>
  <c r="J21" i="50"/>
  <c r="G22" i="50"/>
  <c r="J22" i="50"/>
  <c r="G23" i="50"/>
  <c r="J23" i="50"/>
  <c r="G24" i="50"/>
  <c r="J24" i="50"/>
  <c r="G25" i="50"/>
  <c r="J25" i="50"/>
  <c r="G26" i="50"/>
  <c r="J26" i="50"/>
  <c r="J28" i="50"/>
  <c r="G32" i="50"/>
  <c r="J32" i="50"/>
  <c r="G33" i="50"/>
  <c r="J33" i="50"/>
  <c r="G34" i="50"/>
  <c r="J34" i="50"/>
  <c r="G35" i="50"/>
  <c r="J35" i="50"/>
  <c r="G36" i="50"/>
  <c r="J36" i="50"/>
  <c r="G37" i="50"/>
  <c r="J37" i="50"/>
  <c r="G38" i="50"/>
  <c r="J38" i="50"/>
  <c r="G39" i="50"/>
  <c r="J39" i="50"/>
  <c r="G40" i="50"/>
  <c r="J40" i="50"/>
  <c r="G41" i="50"/>
  <c r="J41" i="50"/>
  <c r="J43" i="50"/>
  <c r="D46" i="50"/>
  <c r="C12" i="50"/>
  <c r="H17" i="50"/>
  <c r="K17" i="50"/>
  <c r="H18" i="50"/>
  <c r="K18" i="50"/>
  <c r="H19" i="50"/>
  <c r="K19" i="50"/>
  <c r="H20" i="50"/>
  <c r="K20" i="50"/>
  <c r="H21" i="50"/>
  <c r="K21" i="50"/>
  <c r="H22" i="50"/>
  <c r="K22" i="50"/>
  <c r="H23" i="50"/>
  <c r="K23" i="50"/>
  <c r="H24" i="50"/>
  <c r="K24" i="50"/>
  <c r="H25" i="50"/>
  <c r="K25" i="50"/>
  <c r="H26" i="50"/>
  <c r="K26" i="50"/>
  <c r="K28" i="50"/>
  <c r="H32" i="50"/>
  <c r="K32" i="50"/>
  <c r="H33" i="50"/>
  <c r="K33" i="50"/>
  <c r="H34" i="50"/>
  <c r="K34" i="50"/>
  <c r="H35" i="50"/>
  <c r="K35" i="50"/>
  <c r="H36" i="50"/>
  <c r="K36" i="50"/>
  <c r="H37" i="50"/>
  <c r="K37" i="50"/>
  <c r="H38" i="50"/>
  <c r="K38" i="50"/>
  <c r="H39" i="50"/>
  <c r="K39" i="50"/>
  <c r="H40" i="50"/>
  <c r="K40" i="50"/>
  <c r="H41" i="50"/>
  <c r="K41" i="50"/>
  <c r="K43" i="50"/>
  <c r="E46" i="50"/>
  <c r="C51" i="50"/>
  <c r="C52" i="50"/>
  <c r="C53" i="50"/>
  <c r="D55" i="52"/>
  <c r="C10" i="52"/>
  <c r="E17" i="52"/>
  <c r="F17" i="52"/>
  <c r="I17" i="52"/>
  <c r="E18" i="52"/>
  <c r="F18" i="52"/>
  <c r="I18" i="52"/>
  <c r="E19" i="52"/>
  <c r="F19" i="52"/>
  <c r="I19" i="52"/>
  <c r="E20" i="52"/>
  <c r="F20" i="52"/>
  <c r="I20" i="52"/>
  <c r="E21" i="52"/>
  <c r="F21" i="52"/>
  <c r="I21" i="52"/>
  <c r="E22" i="52"/>
  <c r="F22" i="52"/>
  <c r="I22" i="52"/>
  <c r="E23" i="52"/>
  <c r="F23" i="52"/>
  <c r="I23" i="52"/>
  <c r="E24" i="52"/>
  <c r="F24" i="52"/>
  <c r="I24" i="52"/>
  <c r="E25" i="52"/>
  <c r="F25" i="52"/>
  <c r="I25" i="52"/>
  <c r="I28" i="52"/>
  <c r="E32" i="52"/>
  <c r="F32" i="52"/>
  <c r="I32" i="52"/>
  <c r="E33" i="52"/>
  <c r="F33" i="52"/>
  <c r="I33" i="52"/>
  <c r="E34" i="52"/>
  <c r="F34" i="52"/>
  <c r="I34" i="52"/>
  <c r="E35" i="52"/>
  <c r="F35" i="52"/>
  <c r="I35" i="52"/>
  <c r="E36" i="52"/>
  <c r="F36" i="52"/>
  <c r="I36" i="52"/>
  <c r="E37" i="52"/>
  <c r="F37" i="52"/>
  <c r="I37" i="52"/>
  <c r="E38" i="52"/>
  <c r="F38" i="52"/>
  <c r="I38" i="52"/>
  <c r="E39" i="52"/>
  <c r="F39" i="52"/>
  <c r="I39" i="52"/>
  <c r="E40" i="52"/>
  <c r="F40" i="52"/>
  <c r="I40" i="52"/>
  <c r="I43" i="52"/>
  <c r="C46" i="52"/>
  <c r="C11" i="52"/>
  <c r="G17" i="52"/>
  <c r="J17" i="52"/>
  <c r="G18" i="52"/>
  <c r="J18" i="52"/>
  <c r="G19" i="52"/>
  <c r="J19" i="52"/>
  <c r="G20" i="52"/>
  <c r="J20" i="52"/>
  <c r="G21" i="52"/>
  <c r="J21" i="52"/>
  <c r="G22" i="52"/>
  <c r="J22" i="52"/>
  <c r="G23" i="52"/>
  <c r="J23" i="52"/>
  <c r="G24" i="52"/>
  <c r="J24" i="52"/>
  <c r="G25" i="52"/>
  <c r="J25" i="52"/>
  <c r="J28" i="52"/>
  <c r="G32" i="52"/>
  <c r="J32" i="52"/>
  <c r="G33" i="52"/>
  <c r="J33" i="52"/>
  <c r="G34" i="52"/>
  <c r="J34" i="52"/>
  <c r="G35" i="52"/>
  <c r="J35" i="52"/>
  <c r="G36" i="52"/>
  <c r="J36" i="52"/>
  <c r="G37" i="52"/>
  <c r="J37" i="52"/>
  <c r="G38" i="52"/>
  <c r="J38" i="52"/>
  <c r="G39" i="52"/>
  <c r="J39" i="52"/>
  <c r="G40" i="52"/>
  <c r="J40" i="52"/>
  <c r="J43" i="52"/>
  <c r="D46" i="52"/>
  <c r="C12" i="52"/>
  <c r="H17" i="52"/>
  <c r="K17" i="52"/>
  <c r="H18" i="52"/>
  <c r="K18" i="52"/>
  <c r="H19" i="52"/>
  <c r="K19" i="52"/>
  <c r="H20" i="52"/>
  <c r="K20" i="52"/>
  <c r="H21" i="52"/>
  <c r="K21" i="52"/>
  <c r="H22" i="52"/>
  <c r="K22" i="52"/>
  <c r="H23" i="52"/>
  <c r="K23" i="52"/>
  <c r="H24" i="52"/>
  <c r="K24" i="52"/>
  <c r="H25" i="52"/>
  <c r="K25" i="52"/>
  <c r="K28" i="52"/>
  <c r="H32" i="52"/>
  <c r="K32" i="52"/>
  <c r="H33" i="52"/>
  <c r="K33" i="52"/>
  <c r="H34" i="52"/>
  <c r="K34" i="52"/>
  <c r="H35" i="52"/>
  <c r="K35" i="52"/>
  <c r="H36" i="52"/>
  <c r="K36" i="52"/>
  <c r="H37" i="52"/>
  <c r="K37" i="52"/>
  <c r="H38" i="52"/>
  <c r="K38" i="52"/>
  <c r="H39" i="52"/>
  <c r="K39" i="52"/>
  <c r="H40" i="52"/>
  <c r="K40" i="52"/>
  <c r="K43" i="52"/>
  <c r="E46" i="52"/>
  <c r="C51" i="52"/>
  <c r="C52" i="52"/>
  <c r="C53" i="52"/>
  <c r="D55" i="57"/>
  <c r="D55" i="47"/>
  <c r="C10" i="47"/>
  <c r="E17" i="47"/>
  <c r="F17" i="47"/>
  <c r="I17" i="47"/>
  <c r="E18" i="47"/>
  <c r="F18" i="47"/>
  <c r="I18" i="47"/>
  <c r="E19" i="47"/>
  <c r="F19" i="47"/>
  <c r="I19" i="47"/>
  <c r="E20" i="47"/>
  <c r="F20" i="47"/>
  <c r="I20" i="47"/>
  <c r="E21" i="47"/>
  <c r="F21" i="47"/>
  <c r="I21" i="47"/>
  <c r="E22" i="47"/>
  <c r="F22" i="47"/>
  <c r="I22" i="47"/>
  <c r="E23" i="47"/>
  <c r="F23" i="47"/>
  <c r="I23" i="47"/>
  <c r="E24" i="47"/>
  <c r="F24" i="47"/>
  <c r="I24" i="47"/>
  <c r="E25" i="47"/>
  <c r="F25" i="47"/>
  <c r="I25" i="47"/>
  <c r="I28" i="47"/>
  <c r="E32" i="47"/>
  <c r="F32" i="47"/>
  <c r="I32" i="47"/>
  <c r="E33" i="47"/>
  <c r="F33" i="47"/>
  <c r="I33" i="47"/>
  <c r="E34" i="47"/>
  <c r="F34" i="47"/>
  <c r="I34" i="47"/>
  <c r="E35" i="47"/>
  <c r="F35" i="47"/>
  <c r="I35" i="47"/>
  <c r="E36" i="47"/>
  <c r="F36" i="47"/>
  <c r="I36" i="47"/>
  <c r="E37" i="47"/>
  <c r="F37" i="47"/>
  <c r="I37" i="47"/>
  <c r="E38" i="47"/>
  <c r="F38" i="47"/>
  <c r="I38" i="47"/>
  <c r="E39" i="47"/>
  <c r="F39" i="47"/>
  <c r="I39" i="47"/>
  <c r="E40" i="47"/>
  <c r="F40" i="47"/>
  <c r="I40" i="47"/>
  <c r="E41" i="47"/>
  <c r="F41" i="47"/>
  <c r="I41" i="47"/>
  <c r="I43" i="47"/>
  <c r="C46" i="47"/>
  <c r="C11" i="47"/>
  <c r="G17" i="47"/>
  <c r="J17" i="47"/>
  <c r="G18" i="47"/>
  <c r="J18" i="47"/>
  <c r="G19" i="47"/>
  <c r="J19" i="47"/>
  <c r="G20" i="47"/>
  <c r="J20" i="47"/>
  <c r="G21" i="47"/>
  <c r="J21" i="47"/>
  <c r="G22" i="47"/>
  <c r="J22" i="47"/>
  <c r="G23" i="47"/>
  <c r="J23" i="47"/>
  <c r="G24" i="47"/>
  <c r="J24" i="47"/>
  <c r="G25" i="47"/>
  <c r="J25" i="47"/>
  <c r="J28" i="47"/>
  <c r="G32" i="47"/>
  <c r="J32" i="47"/>
  <c r="G33" i="47"/>
  <c r="J33" i="47"/>
  <c r="G34" i="47"/>
  <c r="J34" i="47"/>
  <c r="G35" i="47"/>
  <c r="J35" i="47"/>
  <c r="G36" i="47"/>
  <c r="J36" i="47"/>
  <c r="G37" i="47"/>
  <c r="J37" i="47"/>
  <c r="G38" i="47"/>
  <c r="J38" i="47"/>
  <c r="G39" i="47"/>
  <c r="J39" i="47"/>
  <c r="G40" i="47"/>
  <c r="J40" i="47"/>
  <c r="G41" i="47"/>
  <c r="J41" i="47"/>
  <c r="J43" i="47"/>
  <c r="D46" i="47"/>
  <c r="C12" i="47"/>
  <c r="H17" i="47"/>
  <c r="K17" i="47"/>
  <c r="H18" i="47"/>
  <c r="K18" i="47"/>
  <c r="H19" i="47"/>
  <c r="K19" i="47"/>
  <c r="H20" i="47"/>
  <c r="K20" i="47"/>
  <c r="H21" i="47"/>
  <c r="K21" i="47"/>
  <c r="H22" i="47"/>
  <c r="K22" i="47"/>
  <c r="H23" i="47"/>
  <c r="K23" i="47"/>
  <c r="H24" i="47"/>
  <c r="K24" i="47"/>
  <c r="H25" i="47"/>
  <c r="K25" i="47"/>
  <c r="K28" i="47"/>
  <c r="H32" i="47"/>
  <c r="K32" i="47"/>
  <c r="H33" i="47"/>
  <c r="K33" i="47"/>
  <c r="H34" i="47"/>
  <c r="K34" i="47"/>
  <c r="H35" i="47"/>
  <c r="K35" i="47"/>
  <c r="H36" i="47"/>
  <c r="K36" i="47"/>
  <c r="H37" i="47"/>
  <c r="K37" i="47"/>
  <c r="H38" i="47"/>
  <c r="K38" i="47"/>
  <c r="H39" i="47"/>
  <c r="K39" i="47"/>
  <c r="H40" i="47"/>
  <c r="K40" i="47"/>
  <c r="H41" i="47"/>
  <c r="K41" i="47"/>
  <c r="K43" i="47"/>
  <c r="E46" i="47"/>
  <c r="C51" i="47"/>
  <c r="C52" i="47"/>
  <c r="C53" i="47"/>
  <c r="D55" i="48"/>
  <c r="O15" i="41"/>
  <c r="D55" i="53"/>
  <c r="C10" i="53"/>
  <c r="E17" i="53"/>
  <c r="F17" i="53"/>
  <c r="I17" i="53"/>
  <c r="E18" i="53"/>
  <c r="F18" i="53"/>
  <c r="I18" i="53"/>
  <c r="E19" i="53"/>
  <c r="F19" i="53"/>
  <c r="I19" i="53"/>
  <c r="E20" i="53"/>
  <c r="F20" i="53"/>
  <c r="I20" i="53"/>
  <c r="E21" i="53"/>
  <c r="F21" i="53"/>
  <c r="I21" i="53"/>
  <c r="E22" i="53"/>
  <c r="F22" i="53"/>
  <c r="I22" i="53"/>
  <c r="E23" i="53"/>
  <c r="F23" i="53"/>
  <c r="I23" i="53"/>
  <c r="E24" i="53"/>
  <c r="F24" i="53"/>
  <c r="I24" i="53"/>
  <c r="E25" i="53"/>
  <c r="F25" i="53"/>
  <c r="I25" i="53"/>
  <c r="I28" i="53"/>
  <c r="E32" i="53"/>
  <c r="F32" i="53"/>
  <c r="I32" i="53"/>
  <c r="E33" i="53"/>
  <c r="F33" i="53"/>
  <c r="I33" i="53"/>
  <c r="E34" i="53"/>
  <c r="F34" i="53"/>
  <c r="I34" i="53"/>
  <c r="E35" i="53"/>
  <c r="F35" i="53"/>
  <c r="I35" i="53"/>
  <c r="E36" i="53"/>
  <c r="F36" i="53"/>
  <c r="I36" i="53"/>
  <c r="E37" i="53"/>
  <c r="F37" i="53"/>
  <c r="I37" i="53"/>
  <c r="E38" i="53"/>
  <c r="F38" i="53"/>
  <c r="I38" i="53"/>
  <c r="E39" i="53"/>
  <c r="F39" i="53"/>
  <c r="I39" i="53"/>
  <c r="E40" i="53"/>
  <c r="F40" i="53"/>
  <c r="I40" i="53"/>
  <c r="I43" i="53"/>
  <c r="C46" i="53"/>
  <c r="C11" i="53"/>
  <c r="G17" i="53"/>
  <c r="J17" i="53"/>
  <c r="G18" i="53"/>
  <c r="J18" i="53"/>
  <c r="G19" i="53"/>
  <c r="J19" i="53"/>
  <c r="G20" i="53"/>
  <c r="J20" i="53"/>
  <c r="G21" i="53"/>
  <c r="J21" i="53"/>
  <c r="G22" i="53"/>
  <c r="J22" i="53"/>
  <c r="G23" i="53"/>
  <c r="J23" i="53"/>
  <c r="G24" i="53"/>
  <c r="J24" i="53"/>
  <c r="G25" i="53"/>
  <c r="J25" i="53"/>
  <c r="J28" i="53"/>
  <c r="G32" i="53"/>
  <c r="J32" i="53"/>
  <c r="G33" i="53"/>
  <c r="J33" i="53"/>
  <c r="G34" i="53"/>
  <c r="J34" i="53"/>
  <c r="G35" i="53"/>
  <c r="J35" i="53"/>
  <c r="G36" i="53"/>
  <c r="J36" i="53"/>
  <c r="G37" i="53"/>
  <c r="J37" i="53"/>
  <c r="G38" i="53"/>
  <c r="J38" i="53"/>
  <c r="G39" i="53"/>
  <c r="J39" i="53"/>
  <c r="G40" i="53"/>
  <c r="J40" i="53"/>
  <c r="J43" i="53"/>
  <c r="D46" i="53"/>
  <c r="C12" i="53"/>
  <c r="H17" i="53"/>
  <c r="K17" i="53"/>
  <c r="H18" i="53"/>
  <c r="K18" i="53"/>
  <c r="H19" i="53"/>
  <c r="K19" i="53"/>
  <c r="H20" i="53"/>
  <c r="K20" i="53"/>
  <c r="H21" i="53"/>
  <c r="K21" i="53"/>
  <c r="H22" i="53"/>
  <c r="K22" i="53"/>
  <c r="H23" i="53"/>
  <c r="K23" i="53"/>
  <c r="H24" i="53"/>
  <c r="K24" i="53"/>
  <c r="H25" i="53"/>
  <c r="K25" i="53"/>
  <c r="K28" i="53"/>
  <c r="H32" i="53"/>
  <c r="K32" i="53"/>
  <c r="H33" i="53"/>
  <c r="K33" i="53"/>
  <c r="H34" i="53"/>
  <c r="K34" i="53"/>
  <c r="H35" i="53"/>
  <c r="K35" i="53"/>
  <c r="H36" i="53"/>
  <c r="K36" i="53"/>
  <c r="H37" i="53"/>
  <c r="K37" i="53"/>
  <c r="H38" i="53"/>
  <c r="K38" i="53"/>
  <c r="H39" i="53"/>
  <c r="K39" i="53"/>
  <c r="H40" i="53"/>
  <c r="K40" i="53"/>
  <c r="K43" i="53"/>
  <c r="E46" i="53"/>
  <c r="C51" i="53"/>
  <c r="C52" i="53"/>
  <c r="C53" i="53"/>
  <c r="D55" i="51"/>
  <c r="C10" i="51"/>
  <c r="E17" i="51"/>
  <c r="F17" i="51"/>
  <c r="I17" i="51"/>
  <c r="E18" i="51"/>
  <c r="F18" i="51"/>
  <c r="I18" i="51"/>
  <c r="E19" i="51"/>
  <c r="F19" i="51"/>
  <c r="I19" i="51"/>
  <c r="E20" i="51"/>
  <c r="F20" i="51"/>
  <c r="I20" i="51"/>
  <c r="E21" i="51"/>
  <c r="F21" i="51"/>
  <c r="I21" i="51"/>
  <c r="E22" i="51"/>
  <c r="F22" i="51"/>
  <c r="I22" i="51"/>
  <c r="E23" i="51"/>
  <c r="F23" i="51"/>
  <c r="I23" i="51"/>
  <c r="E24" i="51"/>
  <c r="F24" i="51"/>
  <c r="I24" i="51"/>
  <c r="E25" i="51"/>
  <c r="F25" i="51"/>
  <c r="I25" i="51"/>
  <c r="E26" i="51"/>
  <c r="F26" i="51"/>
  <c r="I26" i="51"/>
  <c r="I28" i="51"/>
  <c r="E32" i="51"/>
  <c r="F32" i="51"/>
  <c r="I32" i="51"/>
  <c r="E33" i="51"/>
  <c r="F33" i="51"/>
  <c r="I33" i="51"/>
  <c r="E34" i="51"/>
  <c r="F34" i="51"/>
  <c r="I34" i="51"/>
  <c r="E35" i="51"/>
  <c r="F35" i="51"/>
  <c r="I35" i="51"/>
  <c r="E36" i="51"/>
  <c r="F36" i="51"/>
  <c r="I36" i="51"/>
  <c r="E37" i="51"/>
  <c r="F37" i="51"/>
  <c r="I37" i="51"/>
  <c r="E38" i="51"/>
  <c r="F38" i="51"/>
  <c r="I38" i="51"/>
  <c r="E39" i="51"/>
  <c r="F39" i="51"/>
  <c r="I39" i="51"/>
  <c r="E40" i="51"/>
  <c r="F40" i="51"/>
  <c r="I40" i="51"/>
  <c r="E41" i="51"/>
  <c r="F41" i="51"/>
  <c r="I41" i="51"/>
  <c r="I43" i="51"/>
  <c r="C46" i="51"/>
  <c r="C11" i="51"/>
  <c r="G17" i="51"/>
  <c r="J17" i="51"/>
  <c r="G18" i="51"/>
  <c r="J18" i="51"/>
  <c r="G19" i="51"/>
  <c r="J19" i="51"/>
  <c r="G20" i="51"/>
  <c r="J20" i="51"/>
  <c r="G21" i="51"/>
  <c r="J21" i="51"/>
  <c r="G22" i="51"/>
  <c r="J22" i="51"/>
  <c r="G23" i="51"/>
  <c r="J23" i="51"/>
  <c r="G24" i="51"/>
  <c r="J24" i="51"/>
  <c r="G25" i="51"/>
  <c r="J25" i="51"/>
  <c r="G26" i="51"/>
  <c r="J26" i="51"/>
  <c r="J28" i="51"/>
  <c r="G32" i="51"/>
  <c r="J32" i="51"/>
  <c r="G33" i="51"/>
  <c r="J33" i="51"/>
  <c r="G34" i="51"/>
  <c r="J34" i="51"/>
  <c r="G35" i="51"/>
  <c r="J35" i="51"/>
  <c r="G36" i="51"/>
  <c r="J36" i="51"/>
  <c r="G37" i="51"/>
  <c r="J37" i="51"/>
  <c r="G38" i="51"/>
  <c r="J38" i="51"/>
  <c r="G39" i="51"/>
  <c r="J39" i="51"/>
  <c r="G40" i="51"/>
  <c r="J40" i="51"/>
  <c r="G41" i="51"/>
  <c r="J41" i="51"/>
  <c r="J43" i="51"/>
  <c r="D46" i="51"/>
  <c r="C12" i="51"/>
  <c r="H17" i="51"/>
  <c r="K17" i="51"/>
  <c r="H18" i="51"/>
  <c r="K18" i="51"/>
  <c r="H19" i="51"/>
  <c r="K19" i="51"/>
  <c r="H20" i="51"/>
  <c r="K20" i="51"/>
  <c r="H21" i="51"/>
  <c r="K21" i="51"/>
  <c r="H22" i="51"/>
  <c r="K22" i="51"/>
  <c r="H23" i="51"/>
  <c r="K23" i="51"/>
  <c r="H24" i="51"/>
  <c r="K24" i="51"/>
  <c r="H25" i="51"/>
  <c r="K25" i="51"/>
  <c r="H26" i="51"/>
  <c r="K26" i="51"/>
  <c r="K28" i="51"/>
  <c r="H32" i="51"/>
  <c r="K32" i="51"/>
  <c r="H33" i="51"/>
  <c r="K33" i="51"/>
  <c r="H34" i="51"/>
  <c r="K34" i="51"/>
  <c r="H35" i="51"/>
  <c r="K35" i="51"/>
  <c r="H36" i="51"/>
  <c r="K36" i="51"/>
  <c r="H37" i="51"/>
  <c r="K37" i="51"/>
  <c r="H38" i="51"/>
  <c r="K38" i="51"/>
  <c r="H39" i="51"/>
  <c r="K39" i="51"/>
  <c r="H40" i="51"/>
  <c r="K40" i="51"/>
  <c r="H41" i="51"/>
  <c r="K41" i="51"/>
  <c r="K43" i="51"/>
  <c r="E46" i="51"/>
  <c r="C51" i="51"/>
  <c r="C52" i="51"/>
  <c r="C53" i="51"/>
  <c r="D55" i="55"/>
  <c r="D55" i="49"/>
  <c r="D55" i="56"/>
  <c r="I19" i="32"/>
  <c r="D55" i="54"/>
  <c r="I25" i="31"/>
  <c r="I19" i="31"/>
  <c r="D55" i="46"/>
  <c r="C11" i="57"/>
  <c r="E40" i="57"/>
  <c r="G40" i="57"/>
  <c r="J40" i="57"/>
  <c r="C12" i="57"/>
  <c r="H40" i="57"/>
  <c r="K40" i="57"/>
  <c r="C10" i="57"/>
  <c r="E36" i="57"/>
  <c r="F36" i="57"/>
  <c r="I36" i="57"/>
  <c r="C11" i="48"/>
  <c r="C12" i="48"/>
  <c r="C10" i="48"/>
  <c r="E17" i="48"/>
  <c r="F17" i="48"/>
  <c r="I17" i="48"/>
  <c r="C11" i="55"/>
  <c r="C12" i="55"/>
  <c r="E37" i="55"/>
  <c r="H37" i="55"/>
  <c r="K37" i="55"/>
  <c r="C10" i="55"/>
  <c r="E32" i="55"/>
  <c r="F32" i="55"/>
  <c r="I32" i="55"/>
  <c r="C11" i="49"/>
  <c r="C12" i="49"/>
  <c r="E38" i="49"/>
  <c r="H38" i="49"/>
  <c r="K38" i="49"/>
  <c r="C10" i="49"/>
  <c r="E36" i="49"/>
  <c r="F36" i="49"/>
  <c r="I36" i="49"/>
  <c r="C11" i="56"/>
  <c r="E24" i="56"/>
  <c r="G24" i="56"/>
  <c r="J24" i="56"/>
  <c r="C12" i="56"/>
  <c r="E21" i="56"/>
  <c r="H21" i="56"/>
  <c r="K21" i="56"/>
  <c r="C10" i="56"/>
  <c r="E36" i="56"/>
  <c r="F36" i="56"/>
  <c r="I36" i="56"/>
  <c r="C12" i="46"/>
  <c r="C11" i="46"/>
  <c r="E41" i="46"/>
  <c r="H41" i="46"/>
  <c r="K41" i="46"/>
  <c r="C10" i="46"/>
  <c r="E33" i="54"/>
  <c r="H33" i="54"/>
  <c r="K33" i="54"/>
  <c r="C10" i="54"/>
  <c r="E39" i="57"/>
  <c r="E38" i="57"/>
  <c r="H38" i="57"/>
  <c r="K38" i="57"/>
  <c r="E37" i="57"/>
  <c r="H36" i="57"/>
  <c r="K36" i="57"/>
  <c r="G36" i="57"/>
  <c r="J36" i="57"/>
  <c r="E35" i="57"/>
  <c r="E34" i="57"/>
  <c r="H34" i="57"/>
  <c r="K34" i="57"/>
  <c r="G34" i="57"/>
  <c r="J34" i="57"/>
  <c r="E33" i="57"/>
  <c r="H33" i="57"/>
  <c r="K33" i="57"/>
  <c r="E32" i="57"/>
  <c r="H32" i="57"/>
  <c r="K32" i="57"/>
  <c r="E24" i="57"/>
  <c r="E23" i="57"/>
  <c r="G23" i="57"/>
  <c r="J23" i="57"/>
  <c r="H23" i="57"/>
  <c r="K23" i="57"/>
  <c r="E22" i="57"/>
  <c r="H22" i="57"/>
  <c r="K22" i="57"/>
  <c r="E21" i="57"/>
  <c r="E20" i="57"/>
  <c r="H20" i="57"/>
  <c r="K20" i="57"/>
  <c r="E19" i="57"/>
  <c r="H19" i="57"/>
  <c r="K19" i="57"/>
  <c r="E18" i="57"/>
  <c r="H18" i="57"/>
  <c r="K18" i="57"/>
  <c r="G18" i="57"/>
  <c r="J18" i="57"/>
  <c r="E17" i="57"/>
  <c r="E40" i="56"/>
  <c r="H40" i="56"/>
  <c r="K40" i="56"/>
  <c r="E39" i="56"/>
  <c r="E38" i="56"/>
  <c r="E37" i="56"/>
  <c r="H37" i="56"/>
  <c r="K37" i="56"/>
  <c r="E35" i="56"/>
  <c r="G35" i="56"/>
  <c r="J35" i="56"/>
  <c r="E34" i="56"/>
  <c r="H34" i="56"/>
  <c r="K34" i="56"/>
  <c r="G34" i="56"/>
  <c r="J34" i="56"/>
  <c r="E33" i="56"/>
  <c r="E32" i="56"/>
  <c r="H32" i="56"/>
  <c r="K32" i="56"/>
  <c r="E25" i="56"/>
  <c r="G25" i="56"/>
  <c r="J25" i="56"/>
  <c r="E23" i="56"/>
  <c r="H23" i="56"/>
  <c r="K23" i="56"/>
  <c r="E22" i="56"/>
  <c r="G22" i="56"/>
  <c r="J22" i="56"/>
  <c r="G21" i="56"/>
  <c r="J21" i="56"/>
  <c r="E20" i="56"/>
  <c r="H20" i="56"/>
  <c r="K20" i="56"/>
  <c r="E19" i="56"/>
  <c r="H19" i="56"/>
  <c r="K19" i="56"/>
  <c r="E18" i="56"/>
  <c r="E17" i="56"/>
  <c r="G17" i="56"/>
  <c r="J17" i="56"/>
  <c r="E40" i="55"/>
  <c r="H40" i="55"/>
  <c r="K40" i="55"/>
  <c r="G40" i="55"/>
  <c r="J40" i="55"/>
  <c r="E39" i="55"/>
  <c r="G39" i="55"/>
  <c r="J39" i="55"/>
  <c r="E38" i="55"/>
  <c r="H38" i="55"/>
  <c r="K38" i="55"/>
  <c r="F38" i="55"/>
  <c r="I38" i="55"/>
  <c r="G37" i="55"/>
  <c r="J37" i="55"/>
  <c r="E36" i="55"/>
  <c r="E35" i="55"/>
  <c r="E34" i="55"/>
  <c r="E33" i="55"/>
  <c r="H33" i="55"/>
  <c r="K33" i="55"/>
  <c r="F33" i="55"/>
  <c r="I33" i="55"/>
  <c r="H32" i="55"/>
  <c r="K32" i="55"/>
  <c r="E25" i="55"/>
  <c r="E24" i="55"/>
  <c r="H24" i="55"/>
  <c r="K24" i="55"/>
  <c r="E23" i="55"/>
  <c r="H23" i="55"/>
  <c r="K23" i="55"/>
  <c r="E22" i="55"/>
  <c r="E21" i="55"/>
  <c r="E20" i="55"/>
  <c r="E19" i="55"/>
  <c r="H19" i="55"/>
  <c r="K19" i="55"/>
  <c r="E18" i="55"/>
  <c r="E17" i="55"/>
  <c r="E41" i="54"/>
  <c r="E40" i="54"/>
  <c r="E39" i="54"/>
  <c r="E38" i="54"/>
  <c r="E37" i="54"/>
  <c r="E36" i="54"/>
  <c r="E35" i="54"/>
  <c r="E34" i="54"/>
  <c r="E32" i="54"/>
  <c r="E26" i="54"/>
  <c r="E25" i="54"/>
  <c r="E24" i="54"/>
  <c r="E23" i="54"/>
  <c r="E22" i="54"/>
  <c r="E21" i="54"/>
  <c r="H21" i="54"/>
  <c r="K21" i="54"/>
  <c r="E20" i="54"/>
  <c r="E19" i="54"/>
  <c r="E18" i="54"/>
  <c r="E17" i="54"/>
  <c r="H17" i="54"/>
  <c r="K17" i="54"/>
  <c r="E41" i="49"/>
  <c r="H41" i="49"/>
  <c r="K41" i="49"/>
  <c r="E40" i="49"/>
  <c r="G40" i="49"/>
  <c r="J40" i="49"/>
  <c r="E39" i="49"/>
  <c r="F39" i="49"/>
  <c r="I39" i="49"/>
  <c r="E37" i="49"/>
  <c r="H37" i="49"/>
  <c r="K37" i="49"/>
  <c r="G37" i="49"/>
  <c r="J37" i="49"/>
  <c r="F37" i="49"/>
  <c r="I37" i="49"/>
  <c r="G36" i="49"/>
  <c r="J36" i="49"/>
  <c r="E35" i="49"/>
  <c r="E34" i="49"/>
  <c r="G34" i="49"/>
  <c r="J34" i="49"/>
  <c r="E33" i="49"/>
  <c r="G33" i="49"/>
  <c r="J33" i="49"/>
  <c r="E32" i="49"/>
  <c r="G32" i="49"/>
  <c r="J32" i="49"/>
  <c r="E26" i="49"/>
  <c r="H26" i="49"/>
  <c r="K26" i="49"/>
  <c r="G26" i="49"/>
  <c r="J26" i="49"/>
  <c r="E25" i="49"/>
  <c r="H25" i="49"/>
  <c r="K25" i="49"/>
  <c r="E24" i="49"/>
  <c r="G24" i="49"/>
  <c r="J24" i="49"/>
  <c r="E23" i="49"/>
  <c r="H23" i="49"/>
  <c r="K23" i="49"/>
  <c r="E22" i="49"/>
  <c r="H22" i="49"/>
  <c r="K22" i="49"/>
  <c r="F22" i="49"/>
  <c r="I22" i="49"/>
  <c r="E21" i="49"/>
  <c r="H21" i="49"/>
  <c r="K21" i="49"/>
  <c r="G21" i="49"/>
  <c r="J21" i="49"/>
  <c r="E20" i="49"/>
  <c r="G20" i="49"/>
  <c r="J20" i="49"/>
  <c r="E19" i="49"/>
  <c r="E18" i="49"/>
  <c r="G18" i="49"/>
  <c r="J18" i="49"/>
  <c r="E17" i="49"/>
  <c r="G17" i="49"/>
  <c r="J17" i="49"/>
  <c r="H17" i="48"/>
  <c r="K17" i="48"/>
  <c r="G17" i="48"/>
  <c r="J17" i="48"/>
  <c r="E18" i="48"/>
  <c r="H18" i="48"/>
  <c r="K18" i="48"/>
  <c r="E19" i="48"/>
  <c r="F19" i="48"/>
  <c r="I19" i="48"/>
  <c r="E20" i="48"/>
  <c r="G20" i="48"/>
  <c r="J20" i="48"/>
  <c r="F20" i="48"/>
  <c r="I20" i="48"/>
  <c r="E21" i="48"/>
  <c r="H21" i="48"/>
  <c r="K21" i="48"/>
  <c r="F21" i="48"/>
  <c r="I21" i="48"/>
  <c r="E22" i="48"/>
  <c r="H22" i="48"/>
  <c r="K22" i="48"/>
  <c r="F22" i="48"/>
  <c r="I22" i="48"/>
  <c r="G22" i="48"/>
  <c r="J22" i="48"/>
  <c r="E23" i="48"/>
  <c r="F23" i="48"/>
  <c r="I23" i="48"/>
  <c r="E24" i="48"/>
  <c r="G24" i="48"/>
  <c r="J24" i="48"/>
  <c r="F24" i="48"/>
  <c r="I24" i="48"/>
  <c r="E25" i="48"/>
  <c r="H25" i="48"/>
  <c r="K25" i="48"/>
  <c r="F25" i="48"/>
  <c r="I25" i="48"/>
  <c r="G25" i="48"/>
  <c r="J25" i="48"/>
  <c r="E32" i="48"/>
  <c r="H32" i="48"/>
  <c r="K32" i="48"/>
  <c r="E33" i="48"/>
  <c r="G33" i="48"/>
  <c r="J33" i="48"/>
  <c r="F33" i="48"/>
  <c r="I33" i="48"/>
  <c r="E34" i="48"/>
  <c r="H34" i="48"/>
  <c r="K34" i="48"/>
  <c r="F34" i="48"/>
  <c r="I34" i="48"/>
  <c r="E35" i="48"/>
  <c r="H35" i="48"/>
  <c r="K35" i="48"/>
  <c r="F35" i="48"/>
  <c r="I35" i="48"/>
  <c r="G35" i="48"/>
  <c r="J35" i="48"/>
  <c r="E36" i="48"/>
  <c r="H36" i="48"/>
  <c r="K36" i="48"/>
  <c r="E37" i="48"/>
  <c r="G37" i="48"/>
  <c r="J37" i="48"/>
  <c r="F37" i="48"/>
  <c r="I37" i="48"/>
  <c r="E38" i="48"/>
  <c r="H38" i="48"/>
  <c r="K38" i="48"/>
  <c r="F38" i="48"/>
  <c r="I38" i="48"/>
  <c r="G38" i="48"/>
  <c r="J38" i="48"/>
  <c r="E39" i="48"/>
  <c r="E40" i="48"/>
  <c r="H40" i="48"/>
  <c r="K40" i="48"/>
  <c r="E41" i="48"/>
  <c r="G41" i="48"/>
  <c r="J41" i="48"/>
  <c r="F41" i="48"/>
  <c r="I41" i="48"/>
  <c r="G41" i="46"/>
  <c r="J41" i="46"/>
  <c r="E40" i="46"/>
  <c r="H40" i="46"/>
  <c r="K40" i="46"/>
  <c r="E39" i="46"/>
  <c r="G39" i="46"/>
  <c r="J39" i="46"/>
  <c r="E38" i="46"/>
  <c r="H38" i="46"/>
  <c r="K38" i="46"/>
  <c r="G38" i="46"/>
  <c r="J38" i="46"/>
  <c r="E37" i="46"/>
  <c r="G37" i="46"/>
  <c r="J37" i="46"/>
  <c r="E36" i="46"/>
  <c r="H36" i="46"/>
  <c r="K36" i="46"/>
  <c r="E35" i="46"/>
  <c r="H35" i="46"/>
  <c r="K35" i="46"/>
  <c r="G35" i="46"/>
  <c r="J35" i="46"/>
  <c r="E34" i="46"/>
  <c r="H34" i="46"/>
  <c r="K34" i="46"/>
  <c r="G34" i="46"/>
  <c r="J34" i="46"/>
  <c r="E33" i="46"/>
  <c r="G33" i="46"/>
  <c r="J33" i="46"/>
  <c r="H33" i="46"/>
  <c r="K33" i="46"/>
  <c r="E32" i="46"/>
  <c r="H32" i="46"/>
  <c r="K32" i="46"/>
  <c r="E25" i="46"/>
  <c r="H25" i="46"/>
  <c r="K25" i="46"/>
  <c r="G25" i="46"/>
  <c r="J25" i="46"/>
  <c r="E24" i="46"/>
  <c r="H24" i="46"/>
  <c r="K24" i="46"/>
  <c r="G24" i="46"/>
  <c r="J24" i="46"/>
  <c r="E23" i="46"/>
  <c r="H23" i="46"/>
  <c r="K23" i="46"/>
  <c r="E22" i="46"/>
  <c r="H22" i="46"/>
  <c r="K22" i="46"/>
  <c r="G22" i="46"/>
  <c r="J22" i="46"/>
  <c r="E21" i="46"/>
  <c r="H21" i="46"/>
  <c r="K21" i="46"/>
  <c r="G21" i="46"/>
  <c r="J21" i="46"/>
  <c r="E20" i="46"/>
  <c r="H20" i="46"/>
  <c r="K20" i="46"/>
  <c r="G20" i="46"/>
  <c r="J20" i="46"/>
  <c r="E19" i="46"/>
  <c r="G19" i="46"/>
  <c r="J19" i="46"/>
  <c r="E18" i="46"/>
  <c r="H18" i="46"/>
  <c r="K18" i="46"/>
  <c r="E17" i="46"/>
  <c r="H17" i="46"/>
  <c r="K17" i="46"/>
  <c r="G17" i="46"/>
  <c r="J17" i="46"/>
  <c r="F33" i="49"/>
  <c r="I33" i="49"/>
  <c r="F21" i="49"/>
  <c r="I21" i="49"/>
  <c r="F26" i="49"/>
  <c r="I26" i="49"/>
  <c r="F35" i="49"/>
  <c r="I35" i="49"/>
  <c r="F25" i="54"/>
  <c r="I25" i="54"/>
  <c r="F17" i="55"/>
  <c r="I17" i="55"/>
  <c r="F21" i="55"/>
  <c r="I21" i="55"/>
  <c r="F25" i="55"/>
  <c r="I25" i="55"/>
  <c r="F36" i="55"/>
  <c r="I36" i="55"/>
  <c r="F37" i="55"/>
  <c r="I37" i="55"/>
  <c r="F20" i="55"/>
  <c r="I20" i="55"/>
  <c r="F24" i="55"/>
  <c r="I24" i="55"/>
  <c r="F34" i="55"/>
  <c r="I34" i="55"/>
  <c r="F40" i="55"/>
  <c r="I40" i="55"/>
  <c r="F18" i="57"/>
  <c r="I18" i="57"/>
  <c r="F40" i="57"/>
  <c r="I40" i="57"/>
  <c r="F22" i="57"/>
  <c r="I22" i="57"/>
  <c r="F34" i="57"/>
  <c r="I34" i="57"/>
  <c r="F17" i="49"/>
  <c r="I17" i="49"/>
  <c r="F19" i="49"/>
  <c r="I19" i="49"/>
  <c r="F38" i="49"/>
  <c r="I38" i="49"/>
  <c r="G20" i="57"/>
  <c r="J20" i="57"/>
  <c r="G22" i="57"/>
  <c r="J22" i="57"/>
  <c r="G24" i="57"/>
  <c r="J24" i="57"/>
  <c r="G38" i="57"/>
  <c r="J38" i="57"/>
  <c r="H37" i="57"/>
  <c r="K37" i="57"/>
  <c r="F17" i="57"/>
  <c r="I17" i="57"/>
  <c r="F21" i="57"/>
  <c r="I21" i="57"/>
  <c r="F35" i="57"/>
  <c r="I35" i="57"/>
  <c r="F39" i="57"/>
  <c r="I39" i="57"/>
  <c r="H39" i="48"/>
  <c r="K39" i="48"/>
  <c r="G18" i="55"/>
  <c r="J18" i="55"/>
  <c r="G22" i="55"/>
  <c r="J22" i="55"/>
  <c r="G35" i="55"/>
  <c r="J35" i="55"/>
  <c r="F18" i="49"/>
  <c r="I18" i="49"/>
  <c r="F20" i="49"/>
  <c r="I20" i="49"/>
  <c r="F34" i="49"/>
  <c r="I34" i="49"/>
  <c r="F34" i="56"/>
  <c r="I34" i="56"/>
  <c r="H24" i="56"/>
  <c r="K24" i="56"/>
  <c r="H33" i="56"/>
  <c r="K33" i="56"/>
  <c r="H38" i="56"/>
  <c r="K38" i="56"/>
  <c r="G18" i="56"/>
  <c r="J18" i="56"/>
  <c r="H36" i="56"/>
  <c r="K36" i="56"/>
  <c r="G39" i="56"/>
  <c r="J39" i="56"/>
  <c r="H37" i="46"/>
  <c r="K37" i="46"/>
  <c r="H39" i="46"/>
  <c r="K39" i="46"/>
  <c r="G32" i="54"/>
  <c r="J32" i="54"/>
  <c r="G36" i="54"/>
  <c r="J36" i="54"/>
  <c r="G40" i="54"/>
  <c r="J40" i="54"/>
  <c r="G20" i="54"/>
  <c r="J20" i="54"/>
  <c r="G24" i="54"/>
  <c r="J24" i="54"/>
  <c r="G33" i="54"/>
  <c r="J33" i="54"/>
  <c r="G41" i="54"/>
  <c r="J41" i="54"/>
  <c r="F35" i="54"/>
  <c r="I35" i="54"/>
  <c r="F39" i="54"/>
  <c r="I39" i="54"/>
  <c r="F17" i="54"/>
  <c r="I17" i="54"/>
  <c r="F37" i="54"/>
  <c r="I37" i="54"/>
  <c r="F19" i="54"/>
  <c r="I19" i="54"/>
  <c r="F23" i="54"/>
  <c r="I23" i="54"/>
  <c r="H41" i="54"/>
  <c r="K41" i="54"/>
  <c r="F18" i="54"/>
  <c r="I18" i="54"/>
  <c r="F22" i="54"/>
  <c r="I22" i="54"/>
  <c r="F26" i="54"/>
  <c r="I26" i="54"/>
  <c r="F34" i="54"/>
  <c r="I34" i="54"/>
  <c r="F38" i="54"/>
  <c r="I38" i="54"/>
  <c r="H18" i="54"/>
  <c r="K18" i="54"/>
  <c r="G25" i="54"/>
  <c r="J25" i="54"/>
  <c r="F32" i="54"/>
  <c r="I32" i="54"/>
  <c r="H34" i="54"/>
  <c r="K34" i="54"/>
  <c r="F41" i="54"/>
  <c r="I41" i="54"/>
  <c r="H25" i="54"/>
  <c r="K25" i="54"/>
  <c r="G19" i="57"/>
  <c r="J19" i="57"/>
  <c r="F32" i="57"/>
  <c r="I32" i="57"/>
  <c r="G37" i="57"/>
  <c r="J37" i="57"/>
  <c r="F24" i="57"/>
  <c r="I24" i="57"/>
  <c r="G32" i="57"/>
  <c r="J32" i="57"/>
  <c r="G33" i="57"/>
  <c r="J33" i="57"/>
  <c r="F20" i="57"/>
  <c r="I20" i="57"/>
  <c r="H24" i="57"/>
  <c r="K24" i="57"/>
  <c r="F38" i="57"/>
  <c r="I38" i="57"/>
  <c r="G17" i="57"/>
  <c r="J17" i="57"/>
  <c r="G21" i="57"/>
  <c r="J21" i="57"/>
  <c r="G35" i="57"/>
  <c r="J35" i="57"/>
  <c r="G39" i="57"/>
  <c r="J39" i="57"/>
  <c r="H17" i="57"/>
  <c r="K17" i="57"/>
  <c r="F19" i="57"/>
  <c r="I19" i="57"/>
  <c r="H21" i="57"/>
  <c r="K21" i="57"/>
  <c r="F23" i="57"/>
  <c r="I23" i="57"/>
  <c r="F33" i="57"/>
  <c r="I33" i="57"/>
  <c r="H35" i="57"/>
  <c r="K35" i="57"/>
  <c r="F37" i="57"/>
  <c r="I37" i="57"/>
  <c r="H39" i="57"/>
  <c r="K39" i="57"/>
  <c r="G39" i="48"/>
  <c r="J39" i="48"/>
  <c r="G18" i="48"/>
  <c r="J18" i="48"/>
  <c r="F39" i="48"/>
  <c r="I39" i="48"/>
  <c r="G34" i="48"/>
  <c r="J34" i="48"/>
  <c r="G21" i="48"/>
  <c r="J21" i="48"/>
  <c r="F18" i="48"/>
  <c r="I18" i="48"/>
  <c r="I28" i="48"/>
  <c r="F19" i="55"/>
  <c r="I19" i="55"/>
  <c r="F23" i="55"/>
  <c r="I23" i="55"/>
  <c r="G19" i="55"/>
  <c r="J19" i="55"/>
  <c r="G20" i="55"/>
  <c r="J20" i="55"/>
  <c r="G23" i="55"/>
  <c r="J23" i="55"/>
  <c r="G32" i="55"/>
  <c r="J32" i="55"/>
  <c r="H20" i="55"/>
  <c r="K20" i="55"/>
  <c r="G24" i="55"/>
  <c r="J24" i="55"/>
  <c r="H25" i="55"/>
  <c r="K25" i="55"/>
  <c r="G33" i="55"/>
  <c r="J33" i="55"/>
  <c r="H34" i="55"/>
  <c r="K34" i="55"/>
  <c r="G36" i="55"/>
  <c r="J36" i="55"/>
  <c r="H36" i="55"/>
  <c r="K36" i="55"/>
  <c r="H17" i="55"/>
  <c r="K17" i="55"/>
  <c r="H21" i="55"/>
  <c r="K21" i="55"/>
  <c r="H17" i="49"/>
  <c r="K17" i="49"/>
  <c r="H18" i="49"/>
  <c r="K18" i="49"/>
  <c r="F25" i="49"/>
  <c r="I25" i="49"/>
  <c r="F32" i="49"/>
  <c r="I32" i="49"/>
  <c r="H33" i="49"/>
  <c r="K33" i="49"/>
  <c r="H34" i="49"/>
  <c r="K34" i="49"/>
  <c r="F41" i="49"/>
  <c r="I41" i="49"/>
  <c r="G25" i="49"/>
  <c r="J25" i="49"/>
  <c r="G41" i="49"/>
  <c r="J41" i="49"/>
  <c r="G22" i="49"/>
  <c r="J22" i="49"/>
  <c r="F24" i="49"/>
  <c r="I24" i="49"/>
  <c r="G38" i="49"/>
  <c r="J38" i="49"/>
  <c r="F40" i="49"/>
  <c r="I40" i="49"/>
  <c r="H17" i="56"/>
  <c r="K17" i="56"/>
  <c r="F33" i="56"/>
  <c r="I33" i="56"/>
  <c r="F21" i="56"/>
  <c r="I21" i="56"/>
  <c r="H25" i="56"/>
  <c r="K25" i="56"/>
  <c r="G33" i="56"/>
  <c r="J33" i="56"/>
  <c r="F20" i="56"/>
  <c r="I20" i="56"/>
  <c r="F23" i="56"/>
  <c r="I23" i="56"/>
  <c r="F38" i="56"/>
  <c r="I38" i="56"/>
  <c r="F17" i="56"/>
  <c r="I17" i="56"/>
  <c r="G20" i="56"/>
  <c r="J20" i="56"/>
  <c r="F25" i="56"/>
  <c r="I25" i="56"/>
  <c r="F32" i="56"/>
  <c r="I32" i="56"/>
  <c r="F37" i="56"/>
  <c r="I37" i="56"/>
  <c r="G38" i="56"/>
  <c r="J38" i="56"/>
  <c r="F40" i="56"/>
  <c r="I40" i="56"/>
  <c r="F19" i="56"/>
  <c r="I19" i="56"/>
  <c r="F24" i="56"/>
  <c r="I24" i="56"/>
  <c r="G37" i="56"/>
  <c r="J37" i="56"/>
  <c r="H18" i="56"/>
  <c r="K18" i="56"/>
  <c r="H22" i="56"/>
  <c r="K22" i="56"/>
  <c r="K28" i="56"/>
  <c r="H35" i="56"/>
  <c r="K35" i="56"/>
  <c r="H39" i="56"/>
  <c r="K39" i="56"/>
  <c r="F18" i="56"/>
  <c r="I18" i="56"/>
  <c r="G19" i="56"/>
  <c r="J19" i="56"/>
  <c r="F22" i="56"/>
  <c r="I22" i="56"/>
  <c r="G23" i="56"/>
  <c r="J23" i="56"/>
  <c r="G32" i="56"/>
  <c r="J32" i="56"/>
  <c r="F35" i="56"/>
  <c r="I35" i="56"/>
  <c r="G36" i="56"/>
  <c r="J36" i="56"/>
  <c r="F39" i="56"/>
  <c r="I39" i="56"/>
  <c r="G40" i="56"/>
  <c r="J40" i="56"/>
  <c r="F21" i="54"/>
  <c r="I21" i="54"/>
  <c r="G26" i="54"/>
  <c r="J26" i="54"/>
  <c r="G21" i="54"/>
  <c r="J21" i="54"/>
  <c r="G22" i="54"/>
  <c r="J22" i="54"/>
  <c r="H26" i="54"/>
  <c r="K26" i="54"/>
  <c r="F33" i="54"/>
  <c r="I33" i="54"/>
  <c r="G37" i="54"/>
  <c r="J37" i="54"/>
  <c r="F40" i="54"/>
  <c r="I40" i="54"/>
  <c r="G17" i="54"/>
  <c r="J17" i="54"/>
  <c r="G18" i="54"/>
  <c r="J18" i="54"/>
  <c r="F20" i="54"/>
  <c r="I20" i="54"/>
  <c r="H22" i="54"/>
  <c r="K22" i="54"/>
  <c r="G34" i="54"/>
  <c r="J34" i="54"/>
  <c r="F36" i="54"/>
  <c r="I36" i="54"/>
  <c r="H37" i="54"/>
  <c r="K37" i="54"/>
  <c r="H38" i="54"/>
  <c r="K38" i="54"/>
  <c r="F24" i="54"/>
  <c r="I24" i="54"/>
  <c r="G38" i="54"/>
  <c r="J38" i="54"/>
  <c r="G17" i="55"/>
  <c r="J17" i="55"/>
  <c r="H18" i="55"/>
  <c r="K18" i="55"/>
  <c r="G21" i="55"/>
  <c r="J21" i="55"/>
  <c r="H22" i="55"/>
  <c r="K22" i="55"/>
  <c r="G25" i="55"/>
  <c r="J25" i="55"/>
  <c r="G34" i="55"/>
  <c r="J34" i="55"/>
  <c r="H35" i="55"/>
  <c r="K35" i="55"/>
  <c r="G38" i="55"/>
  <c r="J38" i="55"/>
  <c r="H39" i="55"/>
  <c r="K39" i="55"/>
  <c r="F18" i="55"/>
  <c r="I18" i="55"/>
  <c r="F22" i="55"/>
  <c r="I22" i="55"/>
  <c r="F35" i="55"/>
  <c r="I35" i="55"/>
  <c r="F39" i="55"/>
  <c r="I39" i="55"/>
  <c r="G19" i="54"/>
  <c r="J19" i="54"/>
  <c r="H20" i="54"/>
  <c r="K20" i="54"/>
  <c r="G23" i="54"/>
  <c r="J23" i="54"/>
  <c r="H24" i="54"/>
  <c r="K24" i="54"/>
  <c r="H32" i="54"/>
  <c r="K32" i="54"/>
  <c r="G35" i="54"/>
  <c r="J35" i="54"/>
  <c r="H36" i="54"/>
  <c r="K36" i="54"/>
  <c r="G39" i="54"/>
  <c r="J39" i="54"/>
  <c r="H40" i="54"/>
  <c r="K40" i="54"/>
  <c r="H19" i="54"/>
  <c r="K19" i="54"/>
  <c r="H23" i="54"/>
  <c r="K23" i="54"/>
  <c r="H35" i="54"/>
  <c r="K35" i="54"/>
  <c r="H39" i="54"/>
  <c r="K39" i="54"/>
  <c r="F23" i="49"/>
  <c r="I23" i="49"/>
  <c r="I28" i="49"/>
  <c r="G19" i="49"/>
  <c r="J19" i="49"/>
  <c r="H20" i="49"/>
  <c r="K20" i="49"/>
  <c r="G23" i="49"/>
  <c r="J23" i="49"/>
  <c r="H24" i="49"/>
  <c r="K24" i="49"/>
  <c r="H32" i="49"/>
  <c r="K32" i="49"/>
  <c r="G35" i="49"/>
  <c r="J35" i="49"/>
  <c r="H36" i="49"/>
  <c r="K36" i="49"/>
  <c r="G39" i="49"/>
  <c r="J39" i="49"/>
  <c r="J43" i="49"/>
  <c r="H40" i="49"/>
  <c r="K40" i="49"/>
  <c r="H19" i="49"/>
  <c r="K19" i="49"/>
  <c r="H35" i="49"/>
  <c r="K35" i="49"/>
  <c r="H39" i="49"/>
  <c r="K39" i="49"/>
  <c r="H23" i="48"/>
  <c r="K23" i="48"/>
  <c r="H19" i="48"/>
  <c r="K19" i="48"/>
  <c r="H41" i="48"/>
  <c r="K41" i="48"/>
  <c r="G40" i="48"/>
  <c r="J40" i="48"/>
  <c r="H37" i="48"/>
  <c r="K37" i="48"/>
  <c r="G36" i="48"/>
  <c r="J36" i="48"/>
  <c r="H33" i="48"/>
  <c r="K33" i="48"/>
  <c r="G32" i="48"/>
  <c r="J32" i="48"/>
  <c r="H24" i="48"/>
  <c r="K24" i="48"/>
  <c r="G23" i="48"/>
  <c r="J23" i="48"/>
  <c r="H20" i="48"/>
  <c r="K20" i="48"/>
  <c r="G19" i="48"/>
  <c r="J19" i="48"/>
  <c r="F40" i="48"/>
  <c r="I40" i="48"/>
  <c r="F36" i="48"/>
  <c r="I36" i="48"/>
  <c r="F32" i="48"/>
  <c r="I32" i="48"/>
  <c r="K43" i="46"/>
  <c r="G23" i="46"/>
  <c r="J23" i="46"/>
  <c r="G32" i="46"/>
  <c r="J32" i="46"/>
  <c r="G36" i="46"/>
  <c r="J36" i="46"/>
  <c r="G40" i="46"/>
  <c r="J40" i="46"/>
  <c r="G18" i="46"/>
  <c r="J18" i="46"/>
  <c r="J28" i="46"/>
  <c r="H19" i="46"/>
  <c r="K19" i="46"/>
  <c r="K28" i="46"/>
  <c r="E46" i="46"/>
  <c r="C49" i="46"/>
  <c r="I28" i="55"/>
  <c r="I43" i="55"/>
  <c r="I43" i="57"/>
  <c r="I28" i="57"/>
  <c r="I43" i="49"/>
  <c r="C46" i="49"/>
  <c r="K43" i="57"/>
  <c r="J28" i="48"/>
  <c r="K43" i="48"/>
  <c r="I28" i="54"/>
  <c r="J28" i="54"/>
  <c r="I43" i="54"/>
  <c r="C49" i="52"/>
  <c r="J43" i="57"/>
  <c r="K28" i="57"/>
  <c r="E46" i="57"/>
  <c r="C49" i="57"/>
  <c r="J28" i="57"/>
  <c r="D46" i="57"/>
  <c r="K28" i="48"/>
  <c r="C49" i="53"/>
  <c r="J43" i="55"/>
  <c r="K28" i="55"/>
  <c r="K43" i="55"/>
  <c r="E46" i="55"/>
  <c r="C49" i="55"/>
  <c r="J28" i="55"/>
  <c r="J28" i="49"/>
  <c r="D46" i="49"/>
  <c r="K28" i="49"/>
  <c r="K43" i="56"/>
  <c r="I28" i="56"/>
  <c r="I43" i="56"/>
  <c r="J28" i="56"/>
  <c r="E46" i="56"/>
  <c r="J43" i="56"/>
  <c r="K28" i="54"/>
  <c r="J43" i="54"/>
  <c r="C46" i="55"/>
  <c r="K43" i="54"/>
  <c r="C49" i="50"/>
  <c r="K43" i="49"/>
  <c r="J43" i="48"/>
  <c r="D46" i="48"/>
  <c r="I43" i="48"/>
  <c r="C46" i="48"/>
  <c r="J43" i="46"/>
  <c r="D46" i="46"/>
  <c r="I20" i="37"/>
  <c r="C46" i="54"/>
  <c r="D46" i="54"/>
  <c r="E46" i="54"/>
  <c r="C51" i="54"/>
  <c r="C52" i="54"/>
  <c r="C53" i="54"/>
  <c r="C46" i="57"/>
  <c r="C51" i="57"/>
  <c r="C48" i="57"/>
  <c r="C48" i="49"/>
  <c r="C48" i="50"/>
  <c r="C49" i="47"/>
  <c r="E46" i="48"/>
  <c r="C49" i="48"/>
  <c r="C49" i="51"/>
  <c r="D46" i="55"/>
  <c r="C46" i="56"/>
  <c r="C49" i="54"/>
  <c r="C49" i="56"/>
  <c r="E46" i="49"/>
  <c r="C49" i="49"/>
  <c r="D46" i="56"/>
  <c r="C51" i="55"/>
  <c r="C48" i="55"/>
  <c r="C48" i="53"/>
  <c r="C54" i="53"/>
  <c r="C55" i="53"/>
  <c r="C54" i="52"/>
  <c r="C55" i="52"/>
  <c r="C48" i="52"/>
  <c r="C51" i="48"/>
  <c r="C48" i="48"/>
  <c r="C48" i="47"/>
  <c r="C52" i="57"/>
  <c r="C53" i="57"/>
  <c r="C54" i="57"/>
  <c r="C55" i="57"/>
  <c r="C52" i="48"/>
  <c r="C53" i="48"/>
  <c r="C54" i="48"/>
  <c r="C55" i="48"/>
  <c r="C52" i="55"/>
  <c r="C53" i="55"/>
  <c r="C54" i="55"/>
  <c r="C55" i="55"/>
  <c r="C48" i="54"/>
  <c r="C54" i="50"/>
  <c r="C55" i="50"/>
  <c r="C54" i="47"/>
  <c r="C55" i="47"/>
  <c r="C54" i="51"/>
  <c r="C55" i="51"/>
  <c r="C51" i="49"/>
  <c r="C51" i="56"/>
  <c r="C48" i="56"/>
  <c r="C54" i="54"/>
  <c r="C55" i="54"/>
  <c r="C48" i="51"/>
  <c r="I38" i="36"/>
  <c r="C52" i="49"/>
  <c r="C53" i="49"/>
  <c r="C54" i="49"/>
  <c r="C55" i="49"/>
  <c r="C52" i="56"/>
  <c r="C53" i="56"/>
  <c r="C54" i="56"/>
  <c r="C55" i="56"/>
  <c r="N39" i="45"/>
  <c r="N40" i="44"/>
  <c r="N38" i="43"/>
  <c r="N43" i="39"/>
  <c r="N38" i="38"/>
  <c r="I38" i="37"/>
  <c r="I49" i="37"/>
  <c r="N40" i="38"/>
  <c r="O40" i="38"/>
  <c r="P40" i="38"/>
  <c r="Q40" i="38"/>
  <c r="R40" i="38"/>
  <c r="S40" i="38"/>
  <c r="T40" i="38"/>
  <c r="J15" i="31"/>
  <c r="N38" i="42"/>
  <c r="N20" i="43"/>
  <c r="N21" i="43"/>
  <c r="N19" i="44"/>
  <c r="N38" i="45"/>
  <c r="N25" i="44"/>
  <c r="J25" i="36"/>
  <c r="N19" i="45"/>
  <c r="N49" i="45"/>
  <c r="P14" i="45"/>
  <c r="P19" i="45"/>
  <c r="I20" i="31"/>
  <c r="I27" i="31"/>
  <c r="O14" i="44"/>
  <c r="O25" i="44"/>
  <c r="N27" i="43"/>
  <c r="N25" i="43"/>
  <c r="N19" i="43"/>
  <c r="N25" i="42"/>
  <c r="N19" i="41"/>
  <c r="O14" i="40"/>
  <c r="N19" i="40"/>
  <c r="N19" i="39"/>
  <c r="N25" i="38"/>
  <c r="N19" i="38"/>
  <c r="N49" i="38"/>
  <c r="I19" i="37"/>
  <c r="J14" i="32"/>
  <c r="I25" i="32"/>
  <c r="I25" i="36"/>
  <c r="I19" i="36"/>
  <c r="J19" i="32"/>
  <c r="J25" i="32"/>
  <c r="M32" i="37"/>
  <c r="N32" i="37"/>
  <c r="O32" i="37"/>
  <c r="R32" i="40"/>
  <c r="S32" i="40"/>
  <c r="T32" i="40"/>
  <c r="O19" i="40"/>
  <c r="Q14" i="45"/>
  <c r="Q21" i="45"/>
  <c r="Q20" i="45"/>
  <c r="R14" i="45"/>
  <c r="R32" i="44"/>
  <c r="S32" i="44"/>
  <c r="T32" i="44"/>
  <c r="R32" i="43"/>
  <c r="S32" i="43"/>
  <c r="T32" i="43"/>
  <c r="R32" i="38"/>
  <c r="S32" i="38"/>
  <c r="T32" i="38"/>
  <c r="J15" i="37"/>
  <c r="Q19" i="45"/>
  <c r="Q25" i="45"/>
  <c r="Q27" i="45"/>
  <c r="S14" i="45"/>
  <c r="R21" i="45"/>
  <c r="R20" i="45"/>
  <c r="R19" i="45"/>
  <c r="R25" i="45"/>
  <c r="R27" i="45"/>
  <c r="O14" i="42"/>
  <c r="O19" i="42"/>
  <c r="O20" i="42"/>
  <c r="O21" i="42"/>
  <c r="O14" i="43"/>
  <c r="O19" i="43"/>
  <c r="J20" i="31"/>
  <c r="O14" i="41"/>
  <c r="O21" i="41"/>
  <c r="O19" i="41"/>
  <c r="J21" i="32"/>
  <c r="J14" i="37"/>
  <c r="K14" i="37"/>
  <c r="O20" i="45"/>
  <c r="O21" i="45"/>
  <c r="O14" i="39"/>
  <c r="O21" i="39"/>
  <c r="O19" i="39"/>
  <c r="O20" i="39"/>
  <c r="O19" i="44"/>
  <c r="O20" i="44"/>
  <c r="O21" i="44"/>
  <c r="O20" i="40"/>
  <c r="O21" i="40"/>
  <c r="J21" i="36"/>
  <c r="O20" i="38"/>
  <c r="P14" i="42"/>
  <c r="Q14" i="42"/>
  <c r="P20" i="45"/>
  <c r="P21" i="45"/>
  <c r="P14" i="44"/>
  <c r="Q14" i="44"/>
  <c r="P14" i="40"/>
  <c r="Q14" i="40"/>
  <c r="P20" i="40"/>
  <c r="P21" i="40"/>
  <c r="N19" i="42"/>
  <c r="N20" i="42"/>
  <c r="N21" i="42"/>
  <c r="I21" i="31"/>
  <c r="N20" i="41"/>
  <c r="N21" i="41"/>
  <c r="I20" i="32"/>
  <c r="I21" i="32"/>
  <c r="N20" i="45"/>
  <c r="N21" i="45"/>
  <c r="N20" i="39"/>
  <c r="N21" i="39"/>
  <c r="N20" i="44"/>
  <c r="N21" i="44"/>
  <c r="N20" i="40"/>
  <c r="N21" i="40"/>
  <c r="I20" i="36"/>
  <c r="I21" i="36"/>
  <c r="N20" i="38"/>
  <c r="N21" i="38"/>
  <c r="N25" i="41"/>
  <c r="N25" i="45"/>
  <c r="N27" i="45"/>
  <c r="O15" i="45"/>
  <c r="P15" i="45"/>
  <c r="Q15" i="45"/>
  <c r="R15" i="45"/>
  <c r="S15" i="45"/>
  <c r="T15" i="45"/>
  <c r="A3" i="45"/>
  <c r="N27" i="44"/>
  <c r="O15" i="44"/>
  <c r="P15" i="44"/>
  <c r="Q15" i="44"/>
  <c r="R15" i="44"/>
  <c r="S15" i="44"/>
  <c r="T15" i="44"/>
  <c r="A3" i="44"/>
  <c r="O27" i="43"/>
  <c r="O15" i="43"/>
  <c r="P15" i="43"/>
  <c r="Q15" i="43"/>
  <c r="R15" i="43"/>
  <c r="S15" i="43"/>
  <c r="T15" i="43"/>
  <c r="A3" i="43"/>
  <c r="N27" i="42"/>
  <c r="O15" i="42"/>
  <c r="P15" i="42"/>
  <c r="Q15" i="42"/>
  <c r="R15" i="42"/>
  <c r="S15" i="42"/>
  <c r="T15" i="42"/>
  <c r="A3" i="42"/>
  <c r="N27" i="41"/>
  <c r="A3" i="41"/>
  <c r="O15" i="40"/>
  <c r="P15" i="40"/>
  <c r="Q15" i="40"/>
  <c r="R15" i="40"/>
  <c r="S15" i="40"/>
  <c r="T15" i="40"/>
  <c r="N27" i="40"/>
  <c r="N25" i="40"/>
  <c r="A3" i="40"/>
  <c r="N27" i="39"/>
  <c r="N25" i="39"/>
  <c r="A3" i="39"/>
  <c r="N27" i="38"/>
  <c r="A3" i="38"/>
  <c r="I25" i="37"/>
  <c r="J21" i="37"/>
  <c r="I21" i="37"/>
  <c r="K15" i="37"/>
  <c r="L15" i="37"/>
  <c r="M15" i="37"/>
  <c r="N15" i="37"/>
  <c r="O15" i="37"/>
  <c r="A3" i="37"/>
  <c r="I27" i="36"/>
  <c r="J15" i="36"/>
  <c r="K15" i="36"/>
  <c r="L15" i="36"/>
  <c r="M15" i="36"/>
  <c r="N15" i="36"/>
  <c r="O15" i="36"/>
  <c r="A3" i="36"/>
  <c r="I27" i="32"/>
  <c r="J15" i="32"/>
  <c r="K15" i="32"/>
  <c r="L15" i="32"/>
  <c r="M15" i="32"/>
  <c r="N15" i="32"/>
  <c r="O15" i="32"/>
  <c r="A3" i="32"/>
  <c r="J27" i="31"/>
  <c r="K15" i="31"/>
  <c r="L15" i="31"/>
  <c r="M15" i="31"/>
  <c r="N15" i="31"/>
  <c r="O15" i="31"/>
  <c r="A3" i="31"/>
  <c r="O25" i="42"/>
  <c r="P25" i="45"/>
  <c r="P27" i="45"/>
  <c r="O25" i="45"/>
  <c r="O27" i="45"/>
  <c r="O15" i="38"/>
  <c r="P15" i="38"/>
  <c r="Q15" i="38"/>
  <c r="R15" i="38"/>
  <c r="S15" i="38"/>
  <c r="T15" i="38"/>
  <c r="J27" i="36"/>
  <c r="O27" i="44"/>
  <c r="O25" i="39"/>
  <c r="O27" i="39"/>
  <c r="O15" i="39"/>
  <c r="P15" i="39"/>
  <c r="Q15" i="39"/>
  <c r="R15" i="39"/>
  <c r="S15" i="39"/>
  <c r="T15" i="39"/>
  <c r="J27" i="32"/>
  <c r="O27" i="41"/>
  <c r="O25" i="41"/>
  <c r="P15" i="41"/>
  <c r="Q15" i="41"/>
  <c r="R15" i="41"/>
  <c r="S15" i="41"/>
  <c r="T15" i="41"/>
  <c r="O27" i="42"/>
  <c r="O25" i="40"/>
  <c r="O27" i="40"/>
  <c r="P25" i="44"/>
  <c r="P27" i="44"/>
  <c r="P25" i="42"/>
  <c r="P27" i="40"/>
  <c r="P25" i="40"/>
  <c r="P14" i="41"/>
  <c r="O20" i="41"/>
  <c r="P14" i="39"/>
  <c r="J19" i="37"/>
  <c r="J20" i="37"/>
  <c r="P14" i="43"/>
  <c r="O21" i="43"/>
  <c r="O20" i="43"/>
  <c r="O25" i="43"/>
  <c r="P19" i="42"/>
  <c r="Q27" i="42"/>
  <c r="Q25" i="42"/>
  <c r="Q21" i="42"/>
  <c r="Q20" i="42"/>
  <c r="Q19" i="42"/>
  <c r="R14" i="42"/>
  <c r="P21" i="42"/>
  <c r="P27" i="42"/>
  <c r="P20" i="42"/>
  <c r="P20" i="41"/>
  <c r="P19" i="41"/>
  <c r="P19" i="40"/>
  <c r="Q21" i="40"/>
  <c r="Q19" i="40"/>
  <c r="R14" i="40"/>
  <c r="Q27" i="40"/>
  <c r="Q25" i="40"/>
  <c r="Q20" i="40"/>
  <c r="P19" i="39"/>
  <c r="Q14" i="39"/>
  <c r="P21" i="39"/>
  <c r="P20" i="44"/>
  <c r="P19" i="44"/>
  <c r="P21" i="44"/>
  <c r="R14" i="44"/>
  <c r="Q25" i="44"/>
  <c r="Q19" i="44"/>
  <c r="Q27" i="44"/>
  <c r="Q20" i="44"/>
  <c r="Q21" i="44"/>
  <c r="T14" i="45"/>
  <c r="S21" i="45"/>
  <c r="S20" i="45"/>
  <c r="S19" i="45"/>
  <c r="S25" i="45"/>
  <c r="S27" i="45"/>
  <c r="J25" i="37"/>
  <c r="O19" i="38"/>
  <c r="O25" i="38"/>
  <c r="O27" i="38"/>
  <c r="P14" i="38"/>
  <c r="O21" i="38"/>
  <c r="L14" i="37"/>
  <c r="M14" i="37"/>
  <c r="K20" i="37"/>
  <c r="K21" i="37"/>
  <c r="K19" i="37"/>
  <c r="K25" i="37"/>
  <c r="J21" i="31"/>
  <c r="K14" i="31"/>
  <c r="J25" i="31"/>
  <c r="N43" i="38"/>
  <c r="N43" i="44"/>
  <c r="N43" i="40"/>
  <c r="I43" i="36"/>
  <c r="I56" i="36"/>
  <c r="N54" i="39"/>
  <c r="N43" i="41"/>
  <c r="J19" i="36"/>
  <c r="K14" i="36"/>
  <c r="J20" i="32"/>
  <c r="K14" i="32"/>
  <c r="I40" i="37"/>
  <c r="I40" i="36"/>
  <c r="I40" i="32"/>
  <c r="N40" i="42"/>
  <c r="N51" i="42"/>
  <c r="I44" i="32"/>
  <c r="J44" i="32"/>
  <c r="K44" i="32"/>
  <c r="L44" i="32"/>
  <c r="M44" i="32"/>
  <c r="N44" i="32"/>
  <c r="O44" i="32"/>
  <c r="N43" i="42"/>
  <c r="N54" i="42"/>
  <c r="J43" i="31"/>
  <c r="I43" i="32"/>
  <c r="I55" i="32"/>
  <c r="N43" i="45"/>
  <c r="N43" i="43"/>
  <c r="N40" i="41"/>
  <c r="I51" i="31"/>
  <c r="N40" i="43"/>
  <c r="N40" i="45"/>
  <c r="N40" i="39"/>
  <c r="N40" i="40"/>
  <c r="Q14" i="41"/>
  <c r="P21" i="41"/>
  <c r="P25" i="41"/>
  <c r="P27" i="41"/>
  <c r="P20" i="39"/>
  <c r="P25" i="39"/>
  <c r="P27" i="39"/>
  <c r="Q14" i="43"/>
  <c r="P20" i="43"/>
  <c r="P25" i="43"/>
  <c r="P21" i="43"/>
  <c r="P27" i="43"/>
  <c r="P19" i="43"/>
  <c r="S14" i="42"/>
  <c r="R27" i="42"/>
  <c r="R25" i="42"/>
  <c r="R21" i="42"/>
  <c r="R20" i="42"/>
  <c r="R19" i="42"/>
  <c r="S14" i="40"/>
  <c r="R25" i="40"/>
  <c r="R21" i="40"/>
  <c r="R27" i="40"/>
  <c r="R19" i="40"/>
  <c r="R20" i="40"/>
  <c r="Q27" i="39"/>
  <c r="Q25" i="39"/>
  <c r="Q21" i="39"/>
  <c r="Q20" i="39"/>
  <c r="Q19" i="39"/>
  <c r="R14" i="39"/>
  <c r="J51" i="31"/>
  <c r="S14" i="44"/>
  <c r="R27" i="44"/>
  <c r="R25" i="44"/>
  <c r="R21" i="44"/>
  <c r="R20" i="44"/>
  <c r="R19" i="44"/>
  <c r="T21" i="45"/>
  <c r="T20" i="45"/>
  <c r="T19" i="45"/>
  <c r="T25" i="45"/>
  <c r="T27" i="45"/>
  <c r="J43" i="36"/>
  <c r="J56" i="36"/>
  <c r="L19" i="37"/>
  <c r="Q14" i="38"/>
  <c r="P25" i="38"/>
  <c r="P19" i="38"/>
  <c r="P20" i="38"/>
  <c r="P21" i="38"/>
  <c r="P27" i="38"/>
  <c r="L20" i="37"/>
  <c r="L25" i="37"/>
  <c r="L21" i="37"/>
  <c r="N14" i="37"/>
  <c r="M20" i="37"/>
  <c r="M25" i="37"/>
  <c r="M21" i="37"/>
  <c r="M19" i="37"/>
  <c r="N44" i="39"/>
  <c r="N55" i="39"/>
  <c r="L40" i="31"/>
  <c r="M40" i="31"/>
  <c r="N44" i="43"/>
  <c r="O44" i="43"/>
  <c r="N55" i="45"/>
  <c r="I44" i="36"/>
  <c r="N44" i="41"/>
  <c r="N55" i="41"/>
  <c r="N44" i="40"/>
  <c r="N55" i="40"/>
  <c r="N45" i="41"/>
  <c r="O45" i="41"/>
  <c r="I45" i="36"/>
  <c r="L14" i="31"/>
  <c r="K25" i="31"/>
  <c r="K27" i="31"/>
  <c r="K20" i="31"/>
  <c r="K21" i="31"/>
  <c r="N44" i="44"/>
  <c r="O44" i="44"/>
  <c r="N54" i="38"/>
  <c r="K21" i="36"/>
  <c r="L14" i="36"/>
  <c r="K20" i="36"/>
  <c r="K19" i="36"/>
  <c r="K25" i="36"/>
  <c r="K27" i="36"/>
  <c r="L14" i="32"/>
  <c r="L19" i="32"/>
  <c r="K19" i="32"/>
  <c r="K25" i="32"/>
  <c r="K20" i="32"/>
  <c r="K21" i="32"/>
  <c r="K27" i="32"/>
  <c r="O40" i="42"/>
  <c r="P40" i="42"/>
  <c r="J38" i="37"/>
  <c r="K38" i="37"/>
  <c r="I38" i="32"/>
  <c r="I49" i="36"/>
  <c r="N38" i="39"/>
  <c r="N49" i="39"/>
  <c r="N38" i="44"/>
  <c r="N38" i="41"/>
  <c r="N38" i="40"/>
  <c r="N49" i="40"/>
  <c r="I58" i="31"/>
  <c r="N45" i="39"/>
  <c r="O45" i="39"/>
  <c r="I45" i="32"/>
  <c r="N45" i="44"/>
  <c r="N56" i="44"/>
  <c r="N45" i="43"/>
  <c r="N45" i="45"/>
  <c r="N56" i="45"/>
  <c r="I57" i="31"/>
  <c r="N45" i="40"/>
  <c r="N56" i="40"/>
  <c r="N51" i="38"/>
  <c r="N44" i="38"/>
  <c r="N55" i="38"/>
  <c r="N44" i="42"/>
  <c r="J44" i="31"/>
  <c r="I46" i="31"/>
  <c r="J40" i="36"/>
  <c r="I51" i="36"/>
  <c r="O43" i="42"/>
  <c r="N45" i="38"/>
  <c r="N45" i="42"/>
  <c r="J45" i="31"/>
  <c r="N51" i="45"/>
  <c r="O40" i="45"/>
  <c r="I51" i="37"/>
  <c r="J40" i="37"/>
  <c r="N54" i="40"/>
  <c r="O43" i="40"/>
  <c r="J43" i="32"/>
  <c r="N51" i="40"/>
  <c r="O40" i="40"/>
  <c r="N51" i="43"/>
  <c r="O40" i="43"/>
  <c r="N51" i="41"/>
  <c r="O40" i="41"/>
  <c r="N54" i="44"/>
  <c r="O43" i="44"/>
  <c r="I56" i="32"/>
  <c r="K43" i="31"/>
  <c r="L43" i="31"/>
  <c r="M43" i="31"/>
  <c r="N51" i="44"/>
  <c r="O40" i="44"/>
  <c r="I51" i="32"/>
  <c r="J40" i="32"/>
  <c r="N54" i="41"/>
  <c r="O43" i="41"/>
  <c r="O43" i="39"/>
  <c r="N51" i="39"/>
  <c r="O40" i="39"/>
  <c r="N54" i="43"/>
  <c r="O43" i="43"/>
  <c r="N54" i="45"/>
  <c r="O43" i="45"/>
  <c r="O43" i="38"/>
  <c r="O54" i="38"/>
  <c r="I46" i="32"/>
  <c r="J45" i="32"/>
  <c r="K45" i="32"/>
  <c r="L45" i="32"/>
  <c r="M45" i="32"/>
  <c r="N45" i="32"/>
  <c r="O45" i="32"/>
  <c r="K43" i="36"/>
  <c r="L43" i="36"/>
  <c r="K51" i="31"/>
  <c r="Q25" i="41"/>
  <c r="R14" i="41"/>
  <c r="Q19" i="41"/>
  <c r="Q21" i="41"/>
  <c r="Q27" i="41"/>
  <c r="Q20" i="41"/>
  <c r="Q27" i="43"/>
  <c r="Q25" i="43"/>
  <c r="Q21" i="43"/>
  <c r="Q20" i="43"/>
  <c r="Q19" i="43"/>
  <c r="R14" i="43"/>
  <c r="T14" i="42"/>
  <c r="S27" i="42"/>
  <c r="S25" i="42"/>
  <c r="S21" i="42"/>
  <c r="S20" i="42"/>
  <c r="S19" i="42"/>
  <c r="T14" i="40"/>
  <c r="S27" i="40"/>
  <c r="S25" i="40"/>
  <c r="S21" i="40"/>
  <c r="S20" i="40"/>
  <c r="S19" i="40"/>
  <c r="S14" i="39"/>
  <c r="R21" i="39"/>
  <c r="R25" i="39"/>
  <c r="R27" i="39"/>
  <c r="R19" i="39"/>
  <c r="R20" i="39"/>
  <c r="O44" i="39"/>
  <c r="O55" i="39"/>
  <c r="T14" i="44"/>
  <c r="S27" i="44"/>
  <c r="S25" i="44"/>
  <c r="S21" i="44"/>
  <c r="S20" i="44"/>
  <c r="S19" i="44"/>
  <c r="N55" i="43"/>
  <c r="N46" i="43"/>
  <c r="J46" i="31"/>
  <c r="Q21" i="38"/>
  <c r="R14" i="38"/>
  <c r="Q25" i="38"/>
  <c r="Q19" i="38"/>
  <c r="Q27" i="38"/>
  <c r="Q20" i="38"/>
  <c r="O14" i="37"/>
  <c r="N25" i="37"/>
  <c r="N21" i="37"/>
  <c r="N20" i="37"/>
  <c r="N19" i="37"/>
  <c r="O44" i="41"/>
  <c r="O55" i="41"/>
  <c r="N46" i="44"/>
  <c r="O45" i="45"/>
  <c r="O56" i="45"/>
  <c r="N57" i="45"/>
  <c r="N56" i="39"/>
  <c r="N57" i="39"/>
  <c r="N46" i="39"/>
  <c r="N55" i="44"/>
  <c r="N57" i="44"/>
  <c r="O44" i="40"/>
  <c r="O55" i="40"/>
  <c r="N46" i="38"/>
  <c r="N46" i="40"/>
  <c r="N46" i="45"/>
  <c r="N39" i="44"/>
  <c r="I39" i="37"/>
  <c r="I39" i="36"/>
  <c r="N43" i="31"/>
  <c r="O45" i="43"/>
  <c r="O46" i="43"/>
  <c r="O45" i="44"/>
  <c r="O46" i="44"/>
  <c r="N56" i="43"/>
  <c r="N57" i="40"/>
  <c r="N56" i="41"/>
  <c r="N57" i="41"/>
  <c r="L20" i="31"/>
  <c r="L25" i="31"/>
  <c r="L27" i="31"/>
  <c r="M14" i="31"/>
  <c r="L21" i="31"/>
  <c r="L51" i="31"/>
  <c r="O45" i="40"/>
  <c r="N46" i="41"/>
  <c r="L25" i="36"/>
  <c r="L20" i="36"/>
  <c r="L27" i="36"/>
  <c r="L19" i="36"/>
  <c r="M14" i="36"/>
  <c r="L21" i="36"/>
  <c r="L27" i="32"/>
  <c r="L25" i="32"/>
  <c r="L21" i="32"/>
  <c r="L20" i="32"/>
  <c r="M14" i="32"/>
  <c r="O51" i="42"/>
  <c r="P51" i="42"/>
  <c r="Q40" i="42"/>
  <c r="I49" i="32"/>
  <c r="O38" i="38"/>
  <c r="M43" i="36"/>
  <c r="I57" i="32"/>
  <c r="I58" i="32"/>
  <c r="N46" i="42"/>
  <c r="O45" i="38"/>
  <c r="N56" i="38"/>
  <c r="J57" i="31"/>
  <c r="K44" i="31"/>
  <c r="O51" i="38"/>
  <c r="K45" i="31"/>
  <c r="J58" i="31"/>
  <c r="N55" i="42"/>
  <c r="O44" i="42"/>
  <c r="O45" i="42"/>
  <c r="N56" i="42"/>
  <c r="O54" i="42"/>
  <c r="P43" i="42"/>
  <c r="Q43" i="42"/>
  <c r="K40" i="36"/>
  <c r="J51" i="36"/>
  <c r="O44" i="38"/>
  <c r="I57" i="36"/>
  <c r="J44" i="36"/>
  <c r="I46" i="36"/>
  <c r="I58" i="36"/>
  <c r="J45" i="36"/>
  <c r="N39" i="38"/>
  <c r="N41" i="38"/>
  <c r="N39" i="42"/>
  <c r="I50" i="31"/>
  <c r="N39" i="40"/>
  <c r="N39" i="41"/>
  <c r="N39" i="43"/>
  <c r="N39" i="39"/>
  <c r="I39" i="32"/>
  <c r="I41" i="32"/>
  <c r="P43" i="38"/>
  <c r="Q43" i="38"/>
  <c r="O54" i="45"/>
  <c r="P43" i="45"/>
  <c r="Q43" i="45"/>
  <c r="J51" i="32"/>
  <c r="K40" i="32"/>
  <c r="K51" i="32"/>
  <c r="O51" i="39"/>
  <c r="P40" i="39"/>
  <c r="O55" i="44"/>
  <c r="P44" i="44"/>
  <c r="P40" i="41"/>
  <c r="O51" i="41"/>
  <c r="P40" i="40"/>
  <c r="O51" i="40"/>
  <c r="O56" i="39"/>
  <c r="P45" i="39"/>
  <c r="P43" i="41"/>
  <c r="Q43" i="41"/>
  <c r="O54" i="41"/>
  <c r="O51" i="44"/>
  <c r="P40" i="44"/>
  <c r="O54" i="40"/>
  <c r="P43" i="40"/>
  <c r="Q43" i="40"/>
  <c r="P40" i="45"/>
  <c r="O51" i="45"/>
  <c r="P43" i="43"/>
  <c r="Q43" i="43"/>
  <c r="O54" i="43"/>
  <c r="O54" i="39"/>
  <c r="P43" i="39"/>
  <c r="Q43" i="39"/>
  <c r="J56" i="32"/>
  <c r="O54" i="44"/>
  <c r="P43" i="44"/>
  <c r="Q43" i="44"/>
  <c r="O51" i="43"/>
  <c r="P40" i="43"/>
  <c r="O56" i="41"/>
  <c r="P45" i="41"/>
  <c r="K43" i="32"/>
  <c r="L43" i="32"/>
  <c r="J55" i="32"/>
  <c r="K56" i="36"/>
  <c r="O55" i="43"/>
  <c r="P44" i="43"/>
  <c r="K40" i="37"/>
  <c r="J51" i="37"/>
  <c r="P44" i="39"/>
  <c r="L56" i="36"/>
  <c r="O46" i="41"/>
  <c r="O46" i="39"/>
  <c r="P45" i="44"/>
  <c r="Q45" i="44"/>
  <c r="R25" i="41"/>
  <c r="R19" i="41"/>
  <c r="R20" i="41"/>
  <c r="R27" i="41"/>
  <c r="R21" i="41"/>
  <c r="S14" i="41"/>
  <c r="S14" i="43"/>
  <c r="R27" i="43"/>
  <c r="R21" i="43"/>
  <c r="R20" i="43"/>
  <c r="R19" i="43"/>
  <c r="R25" i="43"/>
  <c r="T25" i="42"/>
  <c r="T19" i="42"/>
  <c r="T27" i="42"/>
  <c r="T20" i="42"/>
  <c r="T21" i="42"/>
  <c r="T25" i="40"/>
  <c r="T21" i="40"/>
  <c r="T19" i="40"/>
  <c r="T27" i="40"/>
  <c r="T20" i="40"/>
  <c r="T14" i="39"/>
  <c r="S27" i="39"/>
  <c r="S25" i="39"/>
  <c r="S21" i="39"/>
  <c r="S20" i="39"/>
  <c r="S19" i="39"/>
  <c r="O46" i="45"/>
  <c r="I59" i="36"/>
  <c r="I60" i="36"/>
  <c r="N57" i="43"/>
  <c r="T20" i="44"/>
  <c r="T27" i="44"/>
  <c r="T25" i="44"/>
  <c r="T21" i="44"/>
  <c r="T19" i="44"/>
  <c r="P45" i="45"/>
  <c r="Q45" i="45"/>
  <c r="P44" i="45"/>
  <c r="P55" i="45"/>
  <c r="O55" i="45"/>
  <c r="O57" i="45"/>
  <c r="P45" i="43"/>
  <c r="P56" i="43"/>
  <c r="P44" i="40"/>
  <c r="Q44" i="40"/>
  <c r="O56" i="43"/>
  <c r="O57" i="43"/>
  <c r="P44" i="41"/>
  <c r="Q44" i="41"/>
  <c r="O46" i="42"/>
  <c r="O46" i="40"/>
  <c r="R21" i="38"/>
  <c r="R20" i="38"/>
  <c r="R27" i="38"/>
  <c r="S14" i="38"/>
  <c r="R19" i="38"/>
  <c r="R25" i="38"/>
  <c r="O25" i="37"/>
  <c r="O21" i="37"/>
  <c r="O20" i="37"/>
  <c r="O19" i="37"/>
  <c r="O56" i="44"/>
  <c r="O57" i="44"/>
  <c r="P45" i="40"/>
  <c r="Q45" i="40"/>
  <c r="K46" i="31"/>
  <c r="N57" i="38"/>
  <c r="N57" i="42"/>
  <c r="O56" i="40"/>
  <c r="O57" i="40"/>
  <c r="P55" i="39"/>
  <c r="Q44" i="39"/>
  <c r="Q54" i="45"/>
  <c r="R43" i="45"/>
  <c r="O43" i="31"/>
  <c r="P56" i="39"/>
  <c r="Q45" i="39"/>
  <c r="P56" i="45"/>
  <c r="M20" i="31"/>
  <c r="M25" i="31"/>
  <c r="M21" i="31"/>
  <c r="M51" i="31"/>
  <c r="M27" i="31"/>
  <c r="N14" i="31"/>
  <c r="Q54" i="43"/>
  <c r="R43" i="43"/>
  <c r="P55" i="43"/>
  <c r="Q44" i="43"/>
  <c r="P55" i="44"/>
  <c r="Q44" i="44"/>
  <c r="Q54" i="42"/>
  <c r="R43" i="42"/>
  <c r="K58" i="31"/>
  <c r="L45" i="31"/>
  <c r="M45" i="31"/>
  <c r="N45" i="31"/>
  <c r="O45" i="31"/>
  <c r="K57" i="31"/>
  <c r="L44" i="31"/>
  <c r="M27" i="36"/>
  <c r="M25" i="36"/>
  <c r="M21" i="36"/>
  <c r="M20" i="36"/>
  <c r="M19" i="36"/>
  <c r="M56" i="36"/>
  <c r="N14" i="36"/>
  <c r="K57" i="32"/>
  <c r="M43" i="32"/>
  <c r="J46" i="32"/>
  <c r="M27" i="32"/>
  <c r="M25" i="32"/>
  <c r="M21" i="32"/>
  <c r="M20" i="32"/>
  <c r="M19" i="32"/>
  <c r="N14" i="32"/>
  <c r="K56" i="32"/>
  <c r="J57" i="32"/>
  <c r="J58" i="32"/>
  <c r="L55" i="32"/>
  <c r="K55" i="32"/>
  <c r="N40" i="31"/>
  <c r="P51" i="39"/>
  <c r="Q40" i="39"/>
  <c r="P51" i="38"/>
  <c r="Q51" i="42"/>
  <c r="R40" i="42"/>
  <c r="P51" i="41"/>
  <c r="Q40" i="41"/>
  <c r="P51" i="43"/>
  <c r="Q40" i="43"/>
  <c r="P51" i="45"/>
  <c r="Q40" i="45"/>
  <c r="P51" i="40"/>
  <c r="Q40" i="40"/>
  <c r="K38" i="31"/>
  <c r="L38" i="31"/>
  <c r="R43" i="44"/>
  <c r="Q54" i="44"/>
  <c r="P51" i="44"/>
  <c r="Q40" i="44"/>
  <c r="P56" i="41"/>
  <c r="Q45" i="41"/>
  <c r="R43" i="41"/>
  <c r="Q54" i="41"/>
  <c r="Q54" i="40"/>
  <c r="R43" i="40"/>
  <c r="Q54" i="39"/>
  <c r="R43" i="39"/>
  <c r="Q54" i="38"/>
  <c r="R43" i="38"/>
  <c r="K51" i="37"/>
  <c r="L40" i="37"/>
  <c r="L40" i="32"/>
  <c r="N43" i="36"/>
  <c r="K51" i="36"/>
  <c r="L40" i="36"/>
  <c r="O46" i="38"/>
  <c r="N50" i="44"/>
  <c r="O39" i="44"/>
  <c r="N50" i="43"/>
  <c r="O39" i="43"/>
  <c r="N50" i="42"/>
  <c r="O39" i="42"/>
  <c r="J58" i="36"/>
  <c r="K45" i="36"/>
  <c r="I41" i="36"/>
  <c r="J38" i="36"/>
  <c r="O38" i="39"/>
  <c r="N41" i="39"/>
  <c r="N49" i="42"/>
  <c r="O38" i="42"/>
  <c r="N41" i="42"/>
  <c r="I50" i="32"/>
  <c r="I52" i="32"/>
  <c r="J39" i="32"/>
  <c r="N50" i="41"/>
  <c r="O39" i="41"/>
  <c r="I50" i="36"/>
  <c r="J39" i="36"/>
  <c r="O38" i="45"/>
  <c r="N41" i="45"/>
  <c r="N41" i="41"/>
  <c r="N49" i="41"/>
  <c r="O38" i="41"/>
  <c r="J38" i="32"/>
  <c r="J49" i="32"/>
  <c r="J41" i="31"/>
  <c r="I50" i="37"/>
  <c r="I52" i="37"/>
  <c r="J39" i="37"/>
  <c r="N50" i="40"/>
  <c r="O39" i="40"/>
  <c r="J50" i="31"/>
  <c r="I41" i="37"/>
  <c r="N41" i="44"/>
  <c r="N49" i="44"/>
  <c r="O38" i="44"/>
  <c r="N49" i="43"/>
  <c r="O38" i="43"/>
  <c r="N41" i="43"/>
  <c r="O55" i="38"/>
  <c r="P44" i="38"/>
  <c r="P54" i="42"/>
  <c r="O56" i="42"/>
  <c r="P45" i="42"/>
  <c r="O57" i="39"/>
  <c r="N50" i="45"/>
  <c r="O39" i="45"/>
  <c r="O39" i="39"/>
  <c r="N50" i="39"/>
  <c r="N50" i="38"/>
  <c r="O39" i="38"/>
  <c r="J57" i="36"/>
  <c r="K44" i="36"/>
  <c r="L44" i="36"/>
  <c r="J46" i="36"/>
  <c r="O38" i="40"/>
  <c r="N41" i="40"/>
  <c r="O55" i="42"/>
  <c r="P44" i="42"/>
  <c r="O56" i="38"/>
  <c r="P45" i="38"/>
  <c r="K46" i="32"/>
  <c r="P54" i="43"/>
  <c r="P54" i="40"/>
  <c r="P54" i="39"/>
  <c r="P46" i="39"/>
  <c r="O57" i="41"/>
  <c r="P54" i="41"/>
  <c r="P54" i="38"/>
  <c r="P54" i="44"/>
  <c r="P46" i="44"/>
  <c r="P54" i="45"/>
  <c r="P46" i="40"/>
  <c r="P56" i="44"/>
  <c r="P56" i="40"/>
  <c r="O50" i="38"/>
  <c r="P39" i="38"/>
  <c r="P46" i="43"/>
  <c r="S20" i="41"/>
  <c r="S21" i="41"/>
  <c r="T14" i="41"/>
  <c r="S19" i="41"/>
  <c r="S25" i="41"/>
  <c r="S27" i="41"/>
  <c r="T14" i="43"/>
  <c r="S27" i="43"/>
  <c r="S25" i="43"/>
  <c r="S21" i="43"/>
  <c r="S20" i="43"/>
  <c r="S19" i="43"/>
  <c r="O57" i="42"/>
  <c r="T27" i="39"/>
  <c r="T25" i="39"/>
  <c r="T21" i="39"/>
  <c r="T20" i="39"/>
  <c r="T19" i="39"/>
  <c r="P46" i="45"/>
  <c r="N52" i="41"/>
  <c r="N58" i="41"/>
  <c r="N59" i="41"/>
  <c r="Q44" i="45"/>
  <c r="Q55" i="45"/>
  <c r="P55" i="40"/>
  <c r="P55" i="41"/>
  <c r="P57" i="41"/>
  <c r="Q45" i="43"/>
  <c r="R45" i="43"/>
  <c r="P57" i="45"/>
  <c r="P46" i="41"/>
  <c r="P57" i="39"/>
  <c r="P57" i="43"/>
  <c r="N52" i="43"/>
  <c r="N58" i="43"/>
  <c r="N59" i="43"/>
  <c r="T14" i="38"/>
  <c r="S20" i="38"/>
  <c r="S21" i="38"/>
  <c r="S25" i="38"/>
  <c r="S27" i="38"/>
  <c r="S19" i="38"/>
  <c r="Q46" i="44"/>
  <c r="Q46" i="39"/>
  <c r="L57" i="32"/>
  <c r="Q46" i="40"/>
  <c r="K58" i="32"/>
  <c r="P57" i="44"/>
  <c r="O57" i="38"/>
  <c r="P55" i="38"/>
  <c r="Q44" i="38"/>
  <c r="M55" i="32"/>
  <c r="Q56" i="44"/>
  <c r="R45" i="44"/>
  <c r="R44" i="43"/>
  <c r="Q55" i="43"/>
  <c r="M58" i="31"/>
  <c r="P55" i="42"/>
  <c r="Q44" i="42"/>
  <c r="P56" i="42"/>
  <c r="Q45" i="42"/>
  <c r="K50" i="31"/>
  <c r="L46" i="31"/>
  <c r="M44" i="31"/>
  <c r="M57" i="31"/>
  <c r="S43" i="42"/>
  <c r="R54" i="42"/>
  <c r="Q56" i="39"/>
  <c r="R45" i="39"/>
  <c r="L58" i="31"/>
  <c r="R44" i="44"/>
  <c r="Q55" i="44"/>
  <c r="S43" i="43"/>
  <c r="R54" i="43"/>
  <c r="O14" i="31"/>
  <c r="N25" i="31"/>
  <c r="N27" i="31"/>
  <c r="N21" i="31"/>
  <c r="N58" i="31"/>
  <c r="N20" i="31"/>
  <c r="R44" i="40"/>
  <c r="Q55" i="40"/>
  <c r="Q55" i="39"/>
  <c r="R44" i="39"/>
  <c r="P56" i="38"/>
  <c r="Q45" i="38"/>
  <c r="R45" i="40"/>
  <c r="Q56" i="40"/>
  <c r="Q56" i="45"/>
  <c r="R45" i="45"/>
  <c r="L57" i="31"/>
  <c r="S43" i="45"/>
  <c r="R54" i="45"/>
  <c r="O14" i="36"/>
  <c r="N19" i="36"/>
  <c r="N56" i="36"/>
  <c r="N27" i="36"/>
  <c r="N25" i="36"/>
  <c r="N21" i="36"/>
  <c r="N20" i="36"/>
  <c r="N43" i="32"/>
  <c r="M46" i="32"/>
  <c r="M56" i="32"/>
  <c r="L56" i="32"/>
  <c r="M57" i="32"/>
  <c r="O14" i="32"/>
  <c r="N27" i="32"/>
  <c r="N25" i="32"/>
  <c r="N21" i="32"/>
  <c r="N57" i="32"/>
  <c r="N20" i="32"/>
  <c r="N19" i="32"/>
  <c r="L46" i="32"/>
  <c r="R40" i="40"/>
  <c r="Q51" i="40"/>
  <c r="R40" i="43"/>
  <c r="Q51" i="43"/>
  <c r="S40" i="42"/>
  <c r="R51" i="42"/>
  <c r="Q51" i="39"/>
  <c r="R40" i="39"/>
  <c r="R40" i="45"/>
  <c r="Q51" i="45"/>
  <c r="Q51" i="41"/>
  <c r="R40" i="41"/>
  <c r="Q51" i="38"/>
  <c r="O40" i="31"/>
  <c r="I59" i="32"/>
  <c r="I60" i="32"/>
  <c r="N52" i="44"/>
  <c r="N58" i="44"/>
  <c r="N59" i="44"/>
  <c r="S43" i="44"/>
  <c r="R54" i="44"/>
  <c r="R40" i="44"/>
  <c r="Q51" i="44"/>
  <c r="Q56" i="41"/>
  <c r="R45" i="41"/>
  <c r="R44" i="41"/>
  <c r="Q55" i="41"/>
  <c r="Q46" i="41"/>
  <c r="S43" i="41"/>
  <c r="R54" i="41"/>
  <c r="S43" i="40"/>
  <c r="R54" i="40"/>
  <c r="S43" i="39"/>
  <c r="R54" i="39"/>
  <c r="S43" i="38"/>
  <c r="R54" i="38"/>
  <c r="L51" i="37"/>
  <c r="M40" i="37"/>
  <c r="I57" i="37"/>
  <c r="I58" i="37"/>
  <c r="M40" i="32"/>
  <c r="L51" i="32"/>
  <c r="K58" i="36"/>
  <c r="L45" i="36"/>
  <c r="M44" i="36"/>
  <c r="L57" i="36"/>
  <c r="O43" i="36"/>
  <c r="M40" i="36"/>
  <c r="L51" i="36"/>
  <c r="M38" i="31"/>
  <c r="L41" i="31"/>
  <c r="P46" i="38"/>
  <c r="N52" i="40"/>
  <c r="J59" i="36"/>
  <c r="J60" i="36"/>
  <c r="N52" i="39"/>
  <c r="K57" i="36"/>
  <c r="K46" i="36"/>
  <c r="O41" i="43"/>
  <c r="O49" i="43"/>
  <c r="P38" i="43"/>
  <c r="Q38" i="43"/>
  <c r="O49" i="45"/>
  <c r="O41" i="45"/>
  <c r="P38" i="45"/>
  <c r="Q38" i="45"/>
  <c r="N52" i="38"/>
  <c r="N52" i="42"/>
  <c r="O50" i="39"/>
  <c r="P39" i="39"/>
  <c r="J50" i="37"/>
  <c r="K39" i="37"/>
  <c r="K39" i="36"/>
  <c r="J50" i="36"/>
  <c r="K39" i="32"/>
  <c r="J50" i="32"/>
  <c r="J52" i="32"/>
  <c r="J59" i="32"/>
  <c r="J60" i="32"/>
  <c r="O49" i="42"/>
  <c r="P38" i="42"/>
  <c r="Q38" i="42"/>
  <c r="O41" i="42"/>
  <c r="O49" i="39"/>
  <c r="O41" i="39"/>
  <c r="P38" i="39"/>
  <c r="Q38" i="39"/>
  <c r="K38" i="36"/>
  <c r="L38" i="36"/>
  <c r="J49" i="36"/>
  <c r="J41" i="36"/>
  <c r="O50" i="43"/>
  <c r="P39" i="43"/>
  <c r="O49" i="40"/>
  <c r="P38" i="40"/>
  <c r="Q38" i="40"/>
  <c r="O41" i="40"/>
  <c r="P50" i="38"/>
  <c r="O50" i="45"/>
  <c r="P39" i="45"/>
  <c r="P38" i="44"/>
  <c r="Q38" i="44"/>
  <c r="O49" i="44"/>
  <c r="O41" i="44"/>
  <c r="K41" i="31"/>
  <c r="K38" i="32"/>
  <c r="J41" i="32"/>
  <c r="P38" i="38"/>
  <c r="Q38" i="38"/>
  <c r="O41" i="38"/>
  <c r="O49" i="38"/>
  <c r="I52" i="36"/>
  <c r="I53" i="36"/>
  <c r="I61" i="36"/>
  <c r="P46" i="42"/>
  <c r="J41" i="37"/>
  <c r="J49" i="37"/>
  <c r="L38" i="37"/>
  <c r="O50" i="40"/>
  <c r="P39" i="40"/>
  <c r="O49" i="41"/>
  <c r="P38" i="41"/>
  <c r="Q38" i="41"/>
  <c r="O41" i="41"/>
  <c r="N52" i="45"/>
  <c r="P39" i="41"/>
  <c r="O50" i="41"/>
  <c r="O50" i="42"/>
  <c r="P39" i="42"/>
  <c r="O50" i="44"/>
  <c r="P39" i="44"/>
  <c r="P57" i="40"/>
  <c r="Q46" i="45"/>
  <c r="Q56" i="43"/>
  <c r="Q57" i="43"/>
  <c r="L38" i="32"/>
  <c r="M38" i="32"/>
  <c r="K49" i="32"/>
  <c r="R46" i="39"/>
  <c r="Q57" i="44"/>
  <c r="T21" i="41"/>
  <c r="T25" i="41"/>
  <c r="T20" i="41"/>
  <c r="T27" i="41"/>
  <c r="T19" i="41"/>
  <c r="T27" i="43"/>
  <c r="T20" i="43"/>
  <c r="T25" i="43"/>
  <c r="T19" i="43"/>
  <c r="T21" i="43"/>
  <c r="R44" i="45"/>
  <c r="S44" i="45"/>
  <c r="Q46" i="43"/>
  <c r="J52" i="36"/>
  <c r="J53" i="36"/>
  <c r="J61" i="36"/>
  <c r="R46" i="40"/>
  <c r="P57" i="42"/>
  <c r="Q57" i="45"/>
  <c r="T27" i="38"/>
  <c r="T19" i="38"/>
  <c r="T20" i="38"/>
  <c r="T21" i="38"/>
  <c r="T25" i="38"/>
  <c r="P57" i="38"/>
  <c r="L58" i="32"/>
  <c r="N51" i="31"/>
  <c r="M58" i="32"/>
  <c r="R46" i="43"/>
  <c r="Q57" i="40"/>
  <c r="Q57" i="39"/>
  <c r="R46" i="44"/>
  <c r="P50" i="41"/>
  <c r="Q39" i="41"/>
  <c r="Q41" i="41"/>
  <c r="Q39" i="38"/>
  <c r="Q41" i="38"/>
  <c r="P50" i="40"/>
  <c r="Q39" i="40"/>
  <c r="Q41" i="40"/>
  <c r="P50" i="45"/>
  <c r="Q39" i="45"/>
  <c r="Q41" i="45"/>
  <c r="P50" i="39"/>
  <c r="Q39" i="39"/>
  <c r="Q41" i="39"/>
  <c r="S45" i="40"/>
  <c r="R56" i="40"/>
  <c r="S44" i="39"/>
  <c r="R55" i="39"/>
  <c r="O25" i="31"/>
  <c r="O27" i="31"/>
  <c r="O20" i="31"/>
  <c r="O21" i="31"/>
  <c r="O58" i="31"/>
  <c r="N55" i="32"/>
  <c r="T43" i="45"/>
  <c r="S54" i="45"/>
  <c r="S45" i="45"/>
  <c r="R56" i="45"/>
  <c r="S44" i="44"/>
  <c r="R55" i="44"/>
  <c r="R55" i="45"/>
  <c r="T43" i="42"/>
  <c r="S54" i="42"/>
  <c r="M39" i="31"/>
  <c r="N39" i="31"/>
  <c r="O39" i="31"/>
  <c r="L50" i="31"/>
  <c r="R44" i="42"/>
  <c r="Q55" i="42"/>
  <c r="Q46" i="42"/>
  <c r="R45" i="38"/>
  <c r="Q56" i="38"/>
  <c r="S45" i="39"/>
  <c r="R56" i="39"/>
  <c r="N44" i="31"/>
  <c r="M46" i="31"/>
  <c r="S44" i="43"/>
  <c r="R55" i="43"/>
  <c r="S45" i="43"/>
  <c r="R56" i="43"/>
  <c r="S44" i="40"/>
  <c r="R55" i="40"/>
  <c r="T43" i="43"/>
  <c r="S54" i="43"/>
  <c r="Q56" i="42"/>
  <c r="R45" i="42"/>
  <c r="S45" i="44"/>
  <c r="R56" i="44"/>
  <c r="Q55" i="38"/>
  <c r="R44" i="38"/>
  <c r="Q46" i="38"/>
  <c r="P50" i="42"/>
  <c r="Q39" i="42"/>
  <c r="Q41" i="42"/>
  <c r="P50" i="43"/>
  <c r="Q39" i="43"/>
  <c r="Q41" i="43"/>
  <c r="O21" i="36"/>
  <c r="O19" i="36"/>
  <c r="O56" i="36"/>
  <c r="O27" i="36"/>
  <c r="O25" i="36"/>
  <c r="O20" i="36"/>
  <c r="K50" i="32"/>
  <c r="L39" i="32"/>
  <c r="O43" i="32"/>
  <c r="O46" i="32"/>
  <c r="N46" i="32"/>
  <c r="N56" i="32"/>
  <c r="O25" i="32"/>
  <c r="O19" i="32"/>
  <c r="O27" i="32"/>
  <c r="O21" i="32"/>
  <c r="O57" i="32"/>
  <c r="O20" i="32"/>
  <c r="S40" i="41"/>
  <c r="R51" i="41"/>
  <c r="S40" i="39"/>
  <c r="R51" i="39"/>
  <c r="S40" i="43"/>
  <c r="R51" i="43"/>
  <c r="R51" i="38"/>
  <c r="S40" i="45"/>
  <c r="R51" i="45"/>
  <c r="T40" i="42"/>
  <c r="T51" i="42"/>
  <c r="S51" i="42"/>
  <c r="S40" i="40"/>
  <c r="R51" i="40"/>
  <c r="M38" i="36"/>
  <c r="N58" i="45"/>
  <c r="N59" i="45"/>
  <c r="O52" i="42"/>
  <c r="O58" i="42"/>
  <c r="O59" i="42"/>
  <c r="N58" i="38"/>
  <c r="N59" i="38"/>
  <c r="N58" i="42"/>
  <c r="N59" i="42"/>
  <c r="N58" i="39"/>
  <c r="N59" i="39"/>
  <c r="N58" i="40"/>
  <c r="N59" i="40"/>
  <c r="T43" i="44"/>
  <c r="S54" i="44"/>
  <c r="S40" i="44"/>
  <c r="R51" i="44"/>
  <c r="P50" i="44"/>
  <c r="Q39" i="44"/>
  <c r="S45" i="41"/>
  <c r="R56" i="41"/>
  <c r="Q57" i="41"/>
  <c r="S44" i="41"/>
  <c r="R55" i="41"/>
  <c r="R46" i="41"/>
  <c r="T43" i="41"/>
  <c r="S54" i="41"/>
  <c r="T43" i="40"/>
  <c r="S54" i="40"/>
  <c r="T43" i="39"/>
  <c r="S54" i="39"/>
  <c r="T43" i="38"/>
  <c r="S54" i="38"/>
  <c r="M51" i="37"/>
  <c r="N40" i="37"/>
  <c r="K50" i="37"/>
  <c r="L39" i="37"/>
  <c r="L41" i="37"/>
  <c r="N40" i="32"/>
  <c r="M51" i="32"/>
  <c r="L58" i="36"/>
  <c r="L59" i="36"/>
  <c r="L60" i="36"/>
  <c r="M45" i="36"/>
  <c r="M46" i="36"/>
  <c r="L46" i="36"/>
  <c r="K59" i="36"/>
  <c r="K60" i="36"/>
  <c r="M57" i="36"/>
  <c r="N44" i="36"/>
  <c r="N40" i="36"/>
  <c r="M51" i="36"/>
  <c r="K50" i="36"/>
  <c r="L39" i="36"/>
  <c r="L41" i="36"/>
  <c r="Q49" i="40"/>
  <c r="R38" i="40"/>
  <c r="L49" i="37"/>
  <c r="M38" i="37"/>
  <c r="J52" i="37"/>
  <c r="J57" i="37"/>
  <c r="Q49" i="38"/>
  <c r="R38" i="38"/>
  <c r="R38" i="44"/>
  <c r="Q49" i="44"/>
  <c r="L49" i="36"/>
  <c r="R38" i="43"/>
  <c r="Q49" i="43"/>
  <c r="R38" i="39"/>
  <c r="Q49" i="39"/>
  <c r="Q49" i="42"/>
  <c r="R38" i="42"/>
  <c r="N38" i="31"/>
  <c r="M41" i="31"/>
  <c r="Q49" i="41"/>
  <c r="R38" i="41"/>
  <c r="R38" i="45"/>
  <c r="Q49" i="45"/>
  <c r="O52" i="44"/>
  <c r="O58" i="44"/>
  <c r="O59" i="44"/>
  <c r="O52" i="38"/>
  <c r="O58" i="38"/>
  <c r="O59" i="38"/>
  <c r="P49" i="41"/>
  <c r="P41" i="41"/>
  <c r="K49" i="37"/>
  <c r="K41" i="37"/>
  <c r="O52" i="40"/>
  <c r="O58" i="40"/>
  <c r="O59" i="40"/>
  <c r="O52" i="39"/>
  <c r="O58" i="39"/>
  <c r="O59" i="39"/>
  <c r="P49" i="45"/>
  <c r="P52" i="45"/>
  <c r="P58" i="45"/>
  <c r="P59" i="45"/>
  <c r="P41" i="45"/>
  <c r="O52" i="41"/>
  <c r="O58" i="41"/>
  <c r="O59" i="41"/>
  <c r="P41" i="38"/>
  <c r="P49" i="38"/>
  <c r="P52" i="38"/>
  <c r="P49" i="44"/>
  <c r="P41" i="44"/>
  <c r="K41" i="36"/>
  <c r="K49" i="36"/>
  <c r="P41" i="43"/>
  <c r="P49" i="43"/>
  <c r="P49" i="39"/>
  <c r="P41" i="39"/>
  <c r="P49" i="42"/>
  <c r="P41" i="42"/>
  <c r="O52" i="45"/>
  <c r="O58" i="45"/>
  <c r="O59" i="45"/>
  <c r="O52" i="43"/>
  <c r="O58" i="43"/>
  <c r="O59" i="43"/>
  <c r="P49" i="40"/>
  <c r="P41" i="40"/>
  <c r="K41" i="32"/>
  <c r="R46" i="45"/>
  <c r="P52" i="44"/>
  <c r="P58" i="44"/>
  <c r="P59" i="44"/>
  <c r="L49" i="32"/>
  <c r="P52" i="40"/>
  <c r="P58" i="40"/>
  <c r="P59" i="40"/>
  <c r="R57" i="45"/>
  <c r="S46" i="39"/>
  <c r="S46" i="40"/>
  <c r="S46" i="45"/>
  <c r="R57" i="44"/>
  <c r="O55" i="32"/>
  <c r="P52" i="43"/>
  <c r="P58" i="43"/>
  <c r="P59" i="43"/>
  <c r="P58" i="38"/>
  <c r="P59" i="38"/>
  <c r="N58" i="32"/>
  <c r="K52" i="32"/>
  <c r="K59" i="32"/>
  <c r="K60" i="32"/>
  <c r="S46" i="41"/>
  <c r="P52" i="42"/>
  <c r="P58" i="42"/>
  <c r="P59" i="42"/>
  <c r="K52" i="36"/>
  <c r="K53" i="36"/>
  <c r="K61" i="36"/>
  <c r="R57" i="40"/>
  <c r="R57" i="39"/>
  <c r="S46" i="44"/>
  <c r="S46" i="43"/>
  <c r="Q57" i="38"/>
  <c r="R57" i="43"/>
  <c r="P52" i="39"/>
  <c r="P58" i="39"/>
  <c r="P59" i="39"/>
  <c r="P52" i="41"/>
  <c r="P58" i="41"/>
  <c r="P59" i="41"/>
  <c r="R55" i="38"/>
  <c r="S44" i="38"/>
  <c r="R46" i="38"/>
  <c r="S45" i="42"/>
  <c r="R56" i="42"/>
  <c r="T54" i="43"/>
  <c r="T44" i="43"/>
  <c r="T55" i="43"/>
  <c r="S55" i="43"/>
  <c r="T45" i="39"/>
  <c r="T56" i="39"/>
  <c r="S56" i="39"/>
  <c r="S44" i="42"/>
  <c r="R55" i="42"/>
  <c r="R46" i="42"/>
  <c r="O51" i="31"/>
  <c r="R39" i="45"/>
  <c r="R41" i="45"/>
  <c r="Q50" i="45"/>
  <c r="Q52" i="45"/>
  <c r="Q58" i="45"/>
  <c r="Q59" i="45"/>
  <c r="R39" i="38"/>
  <c r="R41" i="38"/>
  <c r="Q50" i="38"/>
  <c r="Q52" i="38"/>
  <c r="Q50" i="42"/>
  <c r="Q52" i="42"/>
  <c r="R39" i="42"/>
  <c r="R41" i="42"/>
  <c r="T45" i="43"/>
  <c r="T56" i="43"/>
  <c r="S56" i="43"/>
  <c r="T54" i="42"/>
  <c r="T44" i="44"/>
  <c r="T55" i="44"/>
  <c r="S55" i="44"/>
  <c r="T44" i="39"/>
  <c r="T55" i="39"/>
  <c r="S55" i="39"/>
  <c r="O44" i="31"/>
  <c r="O46" i="31"/>
  <c r="N46" i="31"/>
  <c r="M50" i="31"/>
  <c r="T54" i="45"/>
  <c r="Q50" i="39"/>
  <c r="Q52" i="39"/>
  <c r="Q58" i="39"/>
  <c r="Q59" i="39"/>
  <c r="R39" i="39"/>
  <c r="R39" i="40"/>
  <c r="R41" i="40"/>
  <c r="Q50" i="40"/>
  <c r="Q52" i="40"/>
  <c r="Q58" i="40"/>
  <c r="Q59" i="40"/>
  <c r="R39" i="41"/>
  <c r="R41" i="41"/>
  <c r="Q50" i="41"/>
  <c r="Q52" i="41"/>
  <c r="Q58" i="41"/>
  <c r="Q59" i="41"/>
  <c r="R39" i="43"/>
  <c r="R41" i="43"/>
  <c r="Q50" i="43"/>
  <c r="Q52" i="43"/>
  <c r="Q58" i="43"/>
  <c r="Q59" i="43"/>
  <c r="T45" i="44"/>
  <c r="T56" i="44"/>
  <c r="S56" i="44"/>
  <c r="T44" i="40"/>
  <c r="T55" i="40"/>
  <c r="S55" i="40"/>
  <c r="R56" i="38"/>
  <c r="S45" i="38"/>
  <c r="Q57" i="42"/>
  <c r="T44" i="45"/>
  <c r="T55" i="45"/>
  <c r="S55" i="45"/>
  <c r="T45" i="45"/>
  <c r="T56" i="45"/>
  <c r="S56" i="45"/>
  <c r="N57" i="31"/>
  <c r="T45" i="40"/>
  <c r="T56" i="40"/>
  <c r="S56" i="40"/>
  <c r="M39" i="32"/>
  <c r="M41" i="32"/>
  <c r="L50" i="32"/>
  <c r="L41" i="32"/>
  <c r="O56" i="32"/>
  <c r="T40" i="40"/>
  <c r="T51" i="40"/>
  <c r="S51" i="40"/>
  <c r="T40" i="45"/>
  <c r="T51" i="45"/>
  <c r="S51" i="45"/>
  <c r="T40" i="43"/>
  <c r="T51" i="43"/>
  <c r="S51" i="43"/>
  <c r="T40" i="41"/>
  <c r="T51" i="41"/>
  <c r="S51" i="41"/>
  <c r="T51" i="38"/>
  <c r="S51" i="38"/>
  <c r="T40" i="39"/>
  <c r="T51" i="39"/>
  <c r="S51" i="39"/>
  <c r="T54" i="44"/>
  <c r="T40" i="44"/>
  <c r="T51" i="44"/>
  <c r="S51" i="44"/>
  <c r="Q50" i="44"/>
  <c r="Q52" i="44"/>
  <c r="Q58" i="44"/>
  <c r="Q59" i="44"/>
  <c r="R39" i="44"/>
  <c r="R41" i="44"/>
  <c r="Q41" i="44"/>
  <c r="R57" i="41"/>
  <c r="T45" i="41"/>
  <c r="T56" i="41"/>
  <c r="S56" i="41"/>
  <c r="T44" i="41"/>
  <c r="T55" i="41"/>
  <c r="S55" i="41"/>
  <c r="T54" i="41"/>
  <c r="T54" i="40"/>
  <c r="T54" i="39"/>
  <c r="T54" i="38"/>
  <c r="O40" i="37"/>
  <c r="O51" i="37"/>
  <c r="N51" i="37"/>
  <c r="M39" i="37"/>
  <c r="M41" i="37"/>
  <c r="L50" i="37"/>
  <c r="L52" i="37"/>
  <c r="L58" i="37"/>
  <c r="K52" i="37"/>
  <c r="K57" i="37"/>
  <c r="J58" i="37"/>
  <c r="O40" i="32"/>
  <c r="O51" i="32"/>
  <c r="N51" i="32"/>
  <c r="M58" i="36"/>
  <c r="M59" i="36"/>
  <c r="M60" i="36"/>
  <c r="N45" i="36"/>
  <c r="O44" i="36"/>
  <c r="N57" i="36"/>
  <c r="O40" i="36"/>
  <c r="O51" i="36"/>
  <c r="N51" i="36"/>
  <c r="L50" i="36"/>
  <c r="L52" i="36"/>
  <c r="L53" i="36"/>
  <c r="L61" i="36"/>
  <c r="M39" i="36"/>
  <c r="S38" i="41"/>
  <c r="R49" i="41"/>
  <c r="M49" i="36"/>
  <c r="N38" i="36"/>
  <c r="S38" i="44"/>
  <c r="R49" i="44"/>
  <c r="O38" i="31"/>
  <c r="N41" i="31"/>
  <c r="S38" i="43"/>
  <c r="R49" i="43"/>
  <c r="S38" i="38"/>
  <c r="R49" i="38"/>
  <c r="S38" i="40"/>
  <c r="R49" i="40"/>
  <c r="S38" i="42"/>
  <c r="R49" i="42"/>
  <c r="N38" i="37"/>
  <c r="O38" i="37"/>
  <c r="M49" i="37"/>
  <c r="S38" i="45"/>
  <c r="R49" i="45"/>
  <c r="N38" i="32"/>
  <c r="M49" i="32"/>
  <c r="S38" i="39"/>
  <c r="R49" i="39"/>
  <c r="R41" i="39"/>
  <c r="L52" i="32"/>
  <c r="L59" i="32"/>
  <c r="L60" i="32"/>
  <c r="T57" i="39"/>
  <c r="T46" i="40"/>
  <c r="R57" i="42"/>
  <c r="S57" i="43"/>
  <c r="T46" i="39"/>
  <c r="O58" i="32"/>
  <c r="T57" i="44"/>
  <c r="O57" i="31"/>
  <c r="S57" i="41"/>
  <c r="S57" i="45"/>
  <c r="Q58" i="38"/>
  <c r="Q59" i="38"/>
  <c r="S57" i="40"/>
  <c r="S57" i="39"/>
  <c r="Q58" i="42"/>
  <c r="Q59" i="42"/>
  <c r="T57" i="40"/>
  <c r="T46" i="44"/>
  <c r="S57" i="44"/>
  <c r="S39" i="41"/>
  <c r="S41" i="41"/>
  <c r="R50" i="41"/>
  <c r="R52" i="41"/>
  <c r="R58" i="41"/>
  <c r="R59" i="41"/>
  <c r="T57" i="45"/>
  <c r="T57" i="43"/>
  <c r="T44" i="38"/>
  <c r="S55" i="38"/>
  <c r="S46" i="38"/>
  <c r="T45" i="38"/>
  <c r="T56" i="38"/>
  <c r="S56" i="38"/>
  <c r="S39" i="43"/>
  <c r="S41" i="43"/>
  <c r="R50" i="43"/>
  <c r="R52" i="43"/>
  <c r="R58" i="43"/>
  <c r="R59" i="43"/>
  <c r="S39" i="45"/>
  <c r="S41" i="45"/>
  <c r="R50" i="45"/>
  <c r="R52" i="45"/>
  <c r="R58" i="45"/>
  <c r="R59" i="45"/>
  <c r="R57" i="38"/>
  <c r="S39" i="40"/>
  <c r="S41" i="40"/>
  <c r="R50" i="40"/>
  <c r="O50" i="31"/>
  <c r="N50" i="31"/>
  <c r="T44" i="42"/>
  <c r="S55" i="42"/>
  <c r="S46" i="42"/>
  <c r="T45" i="42"/>
  <c r="T56" i="42"/>
  <c r="S56" i="42"/>
  <c r="R52" i="40"/>
  <c r="R58" i="40"/>
  <c r="R59" i="40"/>
  <c r="S39" i="39"/>
  <c r="S41" i="39"/>
  <c r="R50" i="39"/>
  <c r="R52" i="39"/>
  <c r="R58" i="39"/>
  <c r="R59" i="39"/>
  <c r="T46" i="45"/>
  <c r="S39" i="42"/>
  <c r="S41" i="42"/>
  <c r="R50" i="42"/>
  <c r="R52" i="42"/>
  <c r="S39" i="38"/>
  <c r="S41" i="38"/>
  <c r="R50" i="38"/>
  <c r="R52" i="38"/>
  <c r="T46" i="43"/>
  <c r="N39" i="32"/>
  <c r="N41" i="32"/>
  <c r="M50" i="32"/>
  <c r="M52" i="32"/>
  <c r="M59" i="32"/>
  <c r="M60" i="32"/>
  <c r="S39" i="44"/>
  <c r="S41" i="44"/>
  <c r="R50" i="44"/>
  <c r="R52" i="44"/>
  <c r="R58" i="44"/>
  <c r="R59" i="44"/>
  <c r="T46" i="41"/>
  <c r="T57" i="41"/>
  <c r="K58" i="37"/>
  <c r="L57" i="37"/>
  <c r="M50" i="37"/>
  <c r="M52" i="37"/>
  <c r="N39" i="37"/>
  <c r="N41" i="37"/>
  <c r="O45" i="36"/>
  <c r="O58" i="36"/>
  <c r="N58" i="36"/>
  <c r="N59" i="36"/>
  <c r="N60" i="36"/>
  <c r="N46" i="36"/>
  <c r="O57" i="36"/>
  <c r="M50" i="36"/>
  <c r="M52" i="36"/>
  <c r="M53" i="36"/>
  <c r="M61" i="36"/>
  <c r="N39" i="36"/>
  <c r="N41" i="36"/>
  <c r="M41" i="36"/>
  <c r="T38" i="42"/>
  <c r="S49" i="42"/>
  <c r="N49" i="37"/>
  <c r="T38" i="43"/>
  <c r="S49" i="43"/>
  <c r="T38" i="45"/>
  <c r="S49" i="45"/>
  <c r="T38" i="38"/>
  <c r="S49" i="38"/>
  <c r="O38" i="32"/>
  <c r="N49" i="32"/>
  <c r="T38" i="40"/>
  <c r="S49" i="40"/>
  <c r="T38" i="44"/>
  <c r="S49" i="44"/>
  <c r="T38" i="39"/>
  <c r="S49" i="39"/>
  <c r="O38" i="36"/>
  <c r="N49" i="36"/>
  <c r="T38" i="41"/>
  <c r="S49" i="41"/>
  <c r="R58" i="42"/>
  <c r="R59" i="42"/>
  <c r="O41" i="31"/>
  <c r="R58" i="38"/>
  <c r="R59" i="38"/>
  <c r="S57" i="38"/>
  <c r="S57" i="42"/>
  <c r="T39" i="42"/>
  <c r="T50" i="42"/>
  <c r="S50" i="42"/>
  <c r="S52" i="42"/>
  <c r="T55" i="42"/>
  <c r="T57" i="42"/>
  <c r="T46" i="42"/>
  <c r="T39" i="40"/>
  <c r="T50" i="40"/>
  <c r="S50" i="40"/>
  <c r="S52" i="40"/>
  <c r="S58" i="40"/>
  <c r="S59" i="40"/>
  <c r="T39" i="38"/>
  <c r="T50" i="38"/>
  <c r="S50" i="38"/>
  <c r="S52" i="38"/>
  <c r="T39" i="45"/>
  <c r="T50" i="45"/>
  <c r="S50" i="45"/>
  <c r="S52" i="45"/>
  <c r="S58" i="45"/>
  <c r="S59" i="45"/>
  <c r="T39" i="39"/>
  <c r="T50" i="39"/>
  <c r="S50" i="39"/>
  <c r="S52" i="39"/>
  <c r="S58" i="39"/>
  <c r="S59" i="39"/>
  <c r="T55" i="38"/>
  <c r="T57" i="38"/>
  <c r="T46" i="38"/>
  <c r="T39" i="43"/>
  <c r="T50" i="43"/>
  <c r="S50" i="43"/>
  <c r="S52" i="43"/>
  <c r="S58" i="43"/>
  <c r="S59" i="43"/>
  <c r="T39" i="41"/>
  <c r="T50" i="41"/>
  <c r="S50" i="41"/>
  <c r="S52" i="41"/>
  <c r="S58" i="41"/>
  <c r="S59" i="41"/>
  <c r="O59" i="36"/>
  <c r="O60" i="36"/>
  <c r="O46" i="36"/>
  <c r="O39" i="32"/>
  <c r="O50" i="32"/>
  <c r="N50" i="32"/>
  <c r="N52" i="32"/>
  <c r="N59" i="32"/>
  <c r="N60" i="32"/>
  <c r="T39" i="44"/>
  <c r="T50" i="44"/>
  <c r="S50" i="44"/>
  <c r="S52" i="44"/>
  <c r="S58" i="44"/>
  <c r="S59" i="44"/>
  <c r="M57" i="37"/>
  <c r="M58" i="37"/>
  <c r="O39" i="37"/>
  <c r="O50" i="37"/>
  <c r="N50" i="37"/>
  <c r="N52" i="37"/>
  <c r="O39" i="36"/>
  <c r="O50" i="36"/>
  <c r="N50" i="36"/>
  <c r="N52" i="36"/>
  <c r="N53" i="36"/>
  <c r="N61" i="36"/>
  <c r="T49" i="39"/>
  <c r="T49" i="38"/>
  <c r="T49" i="41"/>
  <c r="O49" i="32"/>
  <c r="T49" i="40"/>
  <c r="O49" i="37"/>
  <c r="O49" i="36"/>
  <c r="T49" i="44"/>
  <c r="T49" i="45"/>
  <c r="T49" i="43"/>
  <c r="T49" i="42"/>
  <c r="T41" i="39"/>
  <c r="T41" i="42"/>
  <c r="T41" i="40"/>
  <c r="T52" i="42"/>
  <c r="T58" i="42"/>
  <c r="T59" i="42"/>
  <c r="T52" i="41"/>
  <c r="T58" i="41"/>
  <c r="T59" i="41"/>
  <c r="T52" i="38"/>
  <c r="T58" i="38"/>
  <c r="T59" i="38"/>
  <c r="S58" i="38"/>
  <c r="S59" i="38"/>
  <c r="T41" i="38"/>
  <c r="O52" i="32"/>
  <c r="O59" i="32"/>
  <c r="O60" i="32"/>
  <c r="S58" i="42"/>
  <c r="S59" i="42"/>
  <c r="T41" i="43"/>
  <c r="T41" i="41"/>
  <c r="T52" i="39"/>
  <c r="T58" i="39"/>
  <c r="T59" i="39"/>
  <c r="N58" i="37"/>
  <c r="N57" i="37"/>
  <c r="T52" i="43"/>
  <c r="T58" i="43"/>
  <c r="T59" i="43"/>
  <c r="T41" i="45"/>
  <c r="T52" i="45"/>
  <c r="T58" i="45"/>
  <c r="T59" i="45"/>
  <c r="T52" i="40"/>
  <c r="T58" i="40"/>
  <c r="T59" i="40"/>
  <c r="O52" i="36"/>
  <c r="O53" i="36"/>
  <c r="O61" i="36"/>
  <c r="O41" i="36"/>
  <c r="O41" i="32"/>
  <c r="T41" i="44"/>
  <c r="T52" i="44"/>
  <c r="T58" i="44"/>
  <c r="T59" i="44"/>
  <c r="O41" i="37"/>
  <c r="O52" i="37"/>
  <c r="O58" i="37"/>
  <c r="O57" i="37"/>
  <c r="F22" i="46"/>
  <c r="I22" i="46"/>
  <c r="F18" i="46"/>
  <c r="I18" i="46"/>
  <c r="F23" i="46"/>
  <c r="I23" i="46"/>
  <c r="F20" i="46"/>
  <c r="I20" i="46"/>
  <c r="F33" i="46"/>
  <c r="I33" i="46"/>
  <c r="F37" i="46"/>
  <c r="I37" i="46"/>
  <c r="F35" i="46"/>
  <c r="I35" i="46"/>
  <c r="F41" i="46"/>
  <c r="I41" i="46"/>
  <c r="F25" i="46"/>
  <c r="I25" i="46"/>
  <c r="F34" i="46"/>
  <c r="I34" i="46"/>
  <c r="F19" i="46"/>
  <c r="I19" i="46"/>
  <c r="F39" i="46"/>
  <c r="I39" i="46"/>
  <c r="F36" i="46"/>
  <c r="I36" i="46"/>
  <c r="F38" i="46"/>
  <c r="I38" i="46"/>
  <c r="F24" i="46"/>
  <c r="I24" i="46"/>
  <c r="F40" i="46"/>
  <c r="I40" i="46"/>
  <c r="K19" i="31"/>
  <c r="K56" i="31"/>
  <c r="K59" i="31"/>
  <c r="K60" i="31"/>
  <c r="F32" i="46"/>
  <c r="I32" i="46"/>
  <c r="J52" i="31"/>
  <c r="J53" i="31"/>
  <c r="I49" i="31"/>
  <c r="I52" i="31"/>
  <c r="I53" i="31"/>
  <c r="L19" i="31"/>
  <c r="L56" i="31"/>
  <c r="L59" i="31"/>
  <c r="L60" i="31"/>
  <c r="F21" i="46"/>
  <c r="I21" i="46"/>
  <c r="O19" i="31"/>
  <c r="F17" i="46"/>
  <c r="I17" i="46"/>
  <c r="I43" i="46"/>
  <c r="O49" i="31"/>
  <c r="O52" i="31"/>
  <c r="O53" i="31"/>
  <c r="O56" i="31"/>
  <c r="O59" i="31"/>
  <c r="O60" i="31"/>
  <c r="I28" i="46"/>
  <c r="L49" i="31"/>
  <c r="L52" i="31"/>
  <c r="L53" i="31"/>
  <c r="L61" i="31"/>
  <c r="K49" i="31"/>
  <c r="K52" i="31"/>
  <c r="K53" i="31"/>
  <c r="K61" i="31"/>
  <c r="M19" i="31"/>
  <c r="J56" i="31"/>
  <c r="J59" i="31"/>
  <c r="J60" i="31"/>
  <c r="J61" i="31"/>
  <c r="I56" i="31"/>
  <c r="I59" i="31"/>
  <c r="I60" i="31"/>
  <c r="I61" i="31"/>
  <c r="N19" i="31"/>
  <c r="C46" i="46"/>
  <c r="M56" i="31"/>
  <c r="M59" i="31"/>
  <c r="M60" i="31"/>
  <c r="M49" i="31"/>
  <c r="M52" i="31"/>
  <c r="M53" i="31"/>
  <c r="N49" i="31"/>
  <c r="N52" i="31"/>
  <c r="N53" i="31"/>
  <c r="N56" i="31"/>
  <c r="N59" i="31"/>
  <c r="N60" i="31"/>
  <c r="O61" i="31"/>
  <c r="C48" i="46"/>
  <c r="C51" i="46"/>
  <c r="C52" i="46"/>
  <c r="C53" i="46"/>
  <c r="C54" i="46"/>
  <c r="C55" i="46"/>
  <c r="M61" i="31"/>
  <c r="N61" i="31"/>
</calcChain>
</file>

<file path=xl/sharedStrings.xml><?xml version="1.0" encoding="utf-8"?>
<sst xmlns="http://schemas.openxmlformats.org/spreadsheetml/2006/main" count="2404" uniqueCount="140">
  <si>
    <t>Brazil</t>
  </si>
  <si>
    <t>Inputs</t>
  </si>
  <si>
    <t>Population</t>
  </si>
  <si>
    <t>Stages</t>
  </si>
  <si>
    <t xml:space="preserve"> </t>
  </si>
  <si>
    <t>Stage 1 &amp; 2</t>
  </si>
  <si>
    <t>Stage 3</t>
  </si>
  <si>
    <t>Stage 4</t>
  </si>
  <si>
    <t>Insurance</t>
  </si>
  <si>
    <t xml:space="preserve">Public </t>
  </si>
  <si>
    <t xml:space="preserve">Private </t>
  </si>
  <si>
    <t>Units</t>
  </si>
  <si>
    <t>Source</t>
  </si>
  <si>
    <t>Future trends</t>
  </si>
  <si>
    <t>%</t>
  </si>
  <si>
    <t>n</t>
  </si>
  <si>
    <t>Population figures</t>
  </si>
  <si>
    <t>Total population</t>
  </si>
  <si>
    <t>Data type</t>
  </si>
  <si>
    <t>Input</t>
  </si>
  <si>
    <t>EIU</t>
  </si>
  <si>
    <t>Million</t>
  </si>
  <si>
    <t>Population 65 +</t>
  </si>
  <si>
    <t>Direct medical costs</t>
  </si>
  <si>
    <t>General treatment costs</t>
  </si>
  <si>
    <t>Total:</t>
  </si>
  <si>
    <t xml:space="preserve">Total Lung cancer patients (prevalence 5-year proportion) </t>
  </si>
  <si>
    <t xml:space="preserve">Incidence </t>
  </si>
  <si>
    <t>Colombia</t>
  </si>
  <si>
    <t>Healthcare spending per head in Colombia</t>
  </si>
  <si>
    <t>Costa et al 2018)</t>
  </si>
  <si>
    <t>Costa et al(2018)</t>
  </si>
  <si>
    <t>Healthcare costs Ecuador</t>
  </si>
  <si>
    <t>Peru</t>
  </si>
  <si>
    <t>Healthcare spending per head in Peru</t>
  </si>
  <si>
    <t>N/A</t>
  </si>
  <si>
    <t>Atun et al (2014)</t>
  </si>
  <si>
    <t>Mexico</t>
  </si>
  <si>
    <t>Uruguay</t>
  </si>
  <si>
    <t>Chile</t>
  </si>
  <si>
    <t>Argentina</t>
  </si>
  <si>
    <t>Bolivia</t>
  </si>
  <si>
    <t>Pananma</t>
  </si>
  <si>
    <t>Ecuador</t>
  </si>
  <si>
    <t>Costa Rica</t>
  </si>
  <si>
    <t>Paraguay</t>
  </si>
  <si>
    <t>Healthcare costs per head Argentina</t>
  </si>
  <si>
    <t>Healthcare costs per head Chile</t>
  </si>
  <si>
    <t>Healthcare spending per head in Mexico</t>
  </si>
  <si>
    <t>Healthcare costs Panama</t>
  </si>
  <si>
    <t>Healthcare spending per head Brazil</t>
  </si>
  <si>
    <t>Annual population growth rate 65+</t>
  </si>
  <si>
    <t>General treatment costs (per patient)</t>
  </si>
  <si>
    <t>Direct medical costs (all patients)</t>
  </si>
  <si>
    <t>Healthcare spending per head in Uruguay</t>
  </si>
  <si>
    <t>Healthcare spending per head in Paraguay</t>
  </si>
  <si>
    <t>CAGR</t>
  </si>
  <si>
    <t>Healthcare costs per head Bolivia</t>
  </si>
  <si>
    <t>Healthcare spending per head in Costa Rica</t>
  </si>
  <si>
    <t>Total</t>
  </si>
  <si>
    <t>Assumption</t>
  </si>
  <si>
    <t xml:space="preserve">Total </t>
  </si>
  <si>
    <t>Note: Costa Rica has total coverage by the public health system</t>
  </si>
  <si>
    <t>GBD (2016)</t>
  </si>
  <si>
    <t>GBD(2016)</t>
  </si>
  <si>
    <t>Costa et al (2018)</t>
  </si>
  <si>
    <t>Fuertes (2016)</t>
  </si>
  <si>
    <t>World Bank (2018)</t>
  </si>
  <si>
    <t>Exchange rate (2016) R:US$ (av)</t>
  </si>
  <si>
    <t>Diaz (2010)</t>
  </si>
  <si>
    <t xml:space="preserve">EIU  </t>
  </si>
  <si>
    <t>Annual population growth rate 65+ (CAGR)</t>
  </si>
  <si>
    <t>Health care spend per head CAGR</t>
  </si>
  <si>
    <t>Real</t>
  </si>
  <si>
    <t>USD</t>
  </si>
  <si>
    <t>Direct medical costs (per patient)</t>
  </si>
  <si>
    <t>Total Lung cancer patients</t>
  </si>
  <si>
    <t>EIU Calculation</t>
  </si>
  <si>
    <t xml:space="preserve">EIU </t>
  </si>
  <si>
    <t xml:space="preserve">CAGR  </t>
  </si>
  <si>
    <t xml:space="preserve">Total Lung cancer patients </t>
  </si>
  <si>
    <t>Total all</t>
  </si>
  <si>
    <t xml:space="preserve">Total all </t>
  </si>
  <si>
    <t>Measure</t>
  </si>
  <si>
    <t>Value</t>
  </si>
  <si>
    <t>GDP per workforce</t>
  </si>
  <si>
    <t>Working days lost due to sickness stages 1 &amp; 2</t>
  </si>
  <si>
    <t>Stage 3 working days lost</t>
  </si>
  <si>
    <t>Working days per year</t>
  </si>
  <si>
    <t>Daily GDP per workforce</t>
  </si>
  <si>
    <t>Cancer stage</t>
  </si>
  <si>
    <t>Proportion of population</t>
  </si>
  <si>
    <t>FEMALE, 2016</t>
  </si>
  <si>
    <t>Still able to work</t>
  </si>
  <si>
    <t>90% of working days lost</t>
  </si>
  <si>
    <t>Terminal</t>
  </si>
  <si>
    <t>Age bands</t>
  </si>
  <si>
    <t>Prevalence of LC</t>
  </si>
  <si>
    <t>Labour participation rate</t>
  </si>
  <si>
    <t>Working population with with LC per age band</t>
  </si>
  <si>
    <t>Stages 1 &amp; 2</t>
  </si>
  <si>
    <t>GDP loss for Stages 1 &amp; 2</t>
  </si>
  <si>
    <t>GDP loss for stage 3</t>
  </si>
  <si>
    <t>GDP loss for stage 4</t>
  </si>
  <si>
    <t>15 to 19</t>
  </si>
  <si>
    <t>20 to 24</t>
  </si>
  <si>
    <t>25 to 29</t>
  </si>
  <si>
    <t>30 to 34</t>
  </si>
  <si>
    <t>35 to 39</t>
  </si>
  <si>
    <t>40 to 44</t>
  </si>
  <si>
    <t>45 to 49</t>
  </si>
  <si>
    <t>50 to 54</t>
  </si>
  <si>
    <t>55 to 59</t>
  </si>
  <si>
    <t>60 to 64</t>
  </si>
  <si>
    <t>Retired</t>
  </si>
  <si>
    <t>65+</t>
  </si>
  <si>
    <t>MALE, 2016</t>
  </si>
  <si>
    <t>Working population with LC per age band</t>
  </si>
  <si>
    <t>Absenteeism stage 1 &amp; 2</t>
  </si>
  <si>
    <t>Absenteeism stage 3</t>
  </si>
  <si>
    <t>Early mortality</t>
  </si>
  <si>
    <t>Total indirect costs - absenteeism</t>
  </si>
  <si>
    <t>Total indirect costs - early mortality</t>
  </si>
  <si>
    <t>Total indirect costs 2016</t>
  </si>
  <si>
    <t>Total indirect costs 2017</t>
  </si>
  <si>
    <t>Total indirect costs 2018</t>
  </si>
  <si>
    <t>Increase from 2016</t>
  </si>
  <si>
    <t>% increase of</t>
  </si>
  <si>
    <t>Total indirect 2018</t>
  </si>
  <si>
    <t>Total indirect 2017</t>
  </si>
  <si>
    <t>Panama</t>
  </si>
  <si>
    <t>Working days lost due to sickness Stage 1 &amp; 2</t>
  </si>
  <si>
    <t>Working days lost due to sickness stages 1</t>
  </si>
  <si>
    <t>Working days lost due to sickness stage 1 &amp; 2</t>
  </si>
  <si>
    <t>Static data</t>
  </si>
  <si>
    <t xml:space="preserve">Editable inputs </t>
  </si>
  <si>
    <t>Outputs</t>
  </si>
  <si>
    <t>Key</t>
  </si>
  <si>
    <t>Population growth rate</t>
  </si>
  <si>
    <t xml:space="preserve">Population growth rate </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</si>
</sst>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_);_(* \(#,##0.00\);_(* &quot;-&quot;??_);_(@_)"/>
    <numFmt numFmtId="164" formatCode="_-&quot;£&quot;* #,##0.00_-;\-&quot;£&quot;* #,##0.00_-;_-&quot;£&quot;* &quot;-&quot;??_-;_-@_-"/>
    <numFmt numFmtId="165" formatCode="_-* #,##0.00_-;\-* #,##0.00_-;_-* &quot;-&quot;??_-;_-@_-"/>
    <numFmt numFmtId="166" formatCode="_-* #,##0_-;\-* #,##0_-;_-* &quot;-&quot;??_-;_-@_-"/>
    <numFmt numFmtId="167" formatCode="0.0%"/>
    <numFmt numFmtId="168" formatCode="_-[$$-409]* #,##0.00_ ;_-[$$-409]* \-#,##0.00\ ;_-[$$-409]* &quot;-&quot;??_ ;_-@_ "/>
    <numFmt numFmtId="169" formatCode="_-[$$-409]* #,##0_ ;_-[$$-409]* \-#,##0\ ;_-[$$-409]* &quot;-&quot;??_ ;_-@_ "/>
    <numFmt numFmtId="170" formatCode="[$USD]\ #,##0.00"/>
    <numFmt numFmtId="171" formatCode="[$USD]\ #,##0"/>
    <numFmt numFmtId="172" formatCode="0.0"/>
  </numFmts>
  <fonts count="68" x14ac:knownFonts="1">
    <font>
      <sz val="11"/>
      <color theme="1"/>
      <name val="Calibri"/>
      <family val="2"/>
      <scheme val="minor"/>
    </font>
    <font>
      <b/>
      <sz val="11"/>
      <color theme="1"/>
      <name val="Calibri"/>
      <family val="2"/>
      <scheme val="minor"/>
    </font>
    <font>
      <sz val="11"/>
      <color theme="1"/>
      <name val="Calibri"/>
      <family val="2"/>
      <scheme val="minor"/>
    </font>
    <font>
      <sz val="11"/>
      <color rgb="FFFF0000"/>
      <name val="Calibri"/>
      <family val="2"/>
      <scheme val="minor"/>
    </font>
    <font>
      <u/>
      <sz val="11"/>
      <color indexed="12"/>
      <name val="Arial"/>
      <family val="2"/>
    </font>
    <font>
      <b/>
      <u/>
      <sz val="11"/>
      <color indexed="12"/>
      <name val="Arial"/>
      <family val="2"/>
    </font>
    <font>
      <sz val="11"/>
      <color theme="1"/>
      <name val="Arial"/>
      <family val="2"/>
    </font>
    <font>
      <i/>
      <sz val="8"/>
      <color indexed="55"/>
      <name val="Arial"/>
      <family val="2"/>
    </font>
    <font>
      <sz val="14"/>
      <color theme="0"/>
      <name val="Arial"/>
      <family val="2"/>
    </font>
    <font>
      <sz val="10"/>
      <color theme="1"/>
      <name val="Arial"/>
      <family val="2"/>
    </font>
    <font>
      <sz val="10"/>
      <name val="Arial"/>
      <family val="2"/>
    </font>
    <font>
      <sz val="8"/>
      <name val="Arial"/>
      <family val="2"/>
    </font>
    <font>
      <sz val="10"/>
      <color rgb="FF333333"/>
      <name val="Arial"/>
      <family val="2"/>
    </font>
    <font>
      <u/>
      <sz val="11"/>
      <color theme="10"/>
      <name val="Calibri"/>
      <family val="2"/>
      <scheme val="minor"/>
    </font>
    <font>
      <b/>
      <sz val="12"/>
      <color theme="3"/>
      <name val="Arial"/>
      <family val="2"/>
    </font>
    <font>
      <b/>
      <sz val="8"/>
      <name val="Arial"/>
      <family val="2"/>
    </font>
    <font>
      <u/>
      <sz val="11"/>
      <color theme="11"/>
      <name val="Calibri"/>
      <family val="2"/>
      <scheme val="minor"/>
    </font>
    <font>
      <b/>
      <sz val="14"/>
      <color theme="0"/>
      <name val="Arial"/>
      <family val="2"/>
    </font>
    <font>
      <sz val="14"/>
      <name val="Arial"/>
      <family val="2"/>
    </font>
    <font>
      <b/>
      <sz val="10"/>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i/>
      <sz val="8"/>
      <color theme="1"/>
      <name val="Arial"/>
      <family val="2"/>
    </font>
    <font>
      <b/>
      <sz val="9"/>
      <color theme="1"/>
      <name val="Arial"/>
      <family val="2"/>
    </font>
    <font>
      <sz val="9"/>
      <color theme="1"/>
      <name val="Arial"/>
      <family val="2"/>
    </font>
    <font>
      <i/>
      <sz val="9"/>
      <color theme="1"/>
      <name val="Arial"/>
      <family val="2"/>
    </font>
    <font>
      <sz val="6"/>
      <name val="Arial"/>
      <family val="2"/>
    </font>
    <font>
      <b/>
      <sz val="14"/>
      <color rgb="FF808080"/>
      <name val="Arial"/>
      <family val="2"/>
    </font>
    <font>
      <b/>
      <sz val="14"/>
      <color rgb="FF808080"/>
      <name val="Arial"/>
      <family val="2"/>
    </font>
    <font>
      <sz val="6"/>
      <name val="Arial"/>
      <family val="2"/>
    </font>
    <font>
      <sz val="8"/>
      <color theme="0"/>
      <name val="Arial"/>
      <family val="2"/>
    </font>
    <font>
      <b/>
      <sz val="11"/>
      <color theme="1"/>
      <name val="Arial"/>
      <family val="2"/>
    </font>
    <font>
      <sz val="9"/>
      <color rgb="FF333333"/>
      <name val="Arial"/>
      <family val="2"/>
    </font>
    <font>
      <sz val="9"/>
      <color theme="0"/>
      <name val="Arial"/>
      <family val="2"/>
    </font>
    <font>
      <sz val="9"/>
      <name val="Arial"/>
      <family val="2"/>
    </font>
    <font>
      <b/>
      <sz val="9"/>
      <name val="Arial"/>
      <family val="2"/>
    </font>
    <font>
      <b/>
      <sz val="10"/>
      <color rgb="FF000000"/>
      <name val="Arial"/>
      <family val="2"/>
    </font>
    <font>
      <b/>
      <sz val="20"/>
      <color theme="1"/>
      <name val="Arial"/>
      <family val="2"/>
    </font>
    <font>
      <b/>
      <sz val="14"/>
      <color theme="3"/>
      <name val="Arial"/>
      <family val="2"/>
    </font>
    <font>
      <b/>
      <sz val="16"/>
      <color theme="3"/>
      <name val="Arial"/>
      <family val="2"/>
    </font>
    <font>
      <sz val="11"/>
      <name val="Arial"/>
      <family val="2"/>
    </font>
    <font>
      <b/>
      <sz val="9"/>
      <color theme="3"/>
      <name val="Arial"/>
      <family val="2"/>
    </font>
    <font>
      <sz val="9"/>
      <color rgb="FF000000"/>
      <name val="Arial"/>
      <family val="2"/>
    </font>
    <font>
      <sz val="9"/>
      <color rgb="FF222222"/>
      <name val="Arial"/>
      <family val="2"/>
    </font>
    <font>
      <b/>
      <sz val="10"/>
      <name val="Arial"/>
      <family val="2"/>
    </font>
    <font>
      <sz val="10"/>
      <color theme="0"/>
      <name val="Arial"/>
      <family val="2"/>
    </font>
    <font>
      <b/>
      <sz val="9"/>
      <color rgb="FF000000"/>
      <name val="Arial"/>
      <family val="2"/>
    </font>
    <font>
      <i/>
      <sz val="8"/>
      <name val="Arial"/>
      <family val="2"/>
    </font>
    <font>
      <sz val="9"/>
      <color theme="1"/>
      <name val="Calibri"/>
      <family val="2"/>
      <scheme val="minor"/>
    </font>
    <font>
      <b/>
      <sz val="9"/>
      <color theme="1"/>
      <name val="Calibri"/>
      <family val="2"/>
      <scheme val="minor"/>
    </font>
    <font>
      <i/>
      <sz val="9"/>
      <color indexed="55"/>
      <name val="Arial"/>
      <family val="2"/>
    </font>
    <font>
      <i/>
      <sz val="10"/>
      <color rgb="FFFF0000"/>
      <name val="Arial"/>
      <family val="2"/>
    </font>
    <font>
      <sz val="10"/>
      <color rgb="FFFF0000"/>
      <name val="Arial"/>
      <family val="2"/>
    </font>
    <font>
      <b/>
      <sz val="10"/>
      <color rgb="FFFF0000"/>
      <name val="Arial"/>
      <family val="2"/>
    </font>
    <font>
      <sz val="10"/>
      <color rgb="FF000000"/>
      <name val="Arial"/>
      <family val="2"/>
    </font>
    <font>
      <b/>
      <sz val="11"/>
      <name val="Arial"/>
      <family val="2"/>
    </font>
  </fonts>
  <fills count="43">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4.9989318521683403E-2"/>
        <bgColor rgb="FF000000"/>
      </patternFill>
    </fill>
    <fill>
      <patternFill patternType="solid">
        <fgColor theme="9" tint="0.79998168889431442"/>
        <bgColor indexed="64"/>
      </patternFill>
    </fill>
    <fill>
      <patternFill patternType="solid">
        <fgColor rgb="FFFF0000"/>
        <bgColor indexed="64"/>
      </patternFill>
    </fill>
    <fill>
      <patternFill patternType="solid">
        <fgColor theme="8" tint="0.79998168889431442"/>
        <bgColor indexed="64"/>
      </patternFill>
    </fill>
  </fills>
  <borders count="76">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dashed">
        <color indexed="63"/>
      </left>
      <right style="dashed">
        <color indexed="63"/>
      </right>
      <top style="dashed">
        <color indexed="63"/>
      </top>
      <bottom style="dashed">
        <color indexed="63"/>
      </bottom>
      <diagonal/>
    </border>
    <border>
      <left/>
      <right/>
      <top style="thin">
        <color auto="1"/>
      </top>
      <bottom/>
      <diagonal/>
    </border>
    <border>
      <left/>
      <right style="thin">
        <color auto="1"/>
      </right>
      <top/>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medium">
        <color auto="1"/>
      </bottom>
      <diagonal/>
    </border>
    <border>
      <left style="thin">
        <color auto="1"/>
      </left>
      <right style="thin">
        <color auto="1"/>
      </right>
      <top/>
      <bottom style="thin">
        <color auto="1"/>
      </bottom>
      <diagonal/>
    </border>
    <border>
      <left/>
      <right style="thin">
        <color auto="1"/>
      </right>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style="medium">
        <color auto="1"/>
      </right>
      <top style="medium">
        <color auto="1"/>
      </top>
      <bottom style="medium">
        <color auto="1"/>
      </bottom>
      <diagonal/>
    </border>
    <border>
      <left/>
      <right style="medium">
        <color auto="1"/>
      </right>
      <top/>
      <bottom/>
      <diagonal/>
    </border>
    <border>
      <left style="medium">
        <color auto="1"/>
      </left>
      <right/>
      <top/>
      <bottom style="medium">
        <color auto="1"/>
      </bottom>
      <diagonal/>
    </border>
    <border>
      <left/>
      <right/>
      <top style="medium">
        <color auto="1"/>
      </top>
      <bottom/>
      <diagonal/>
    </border>
    <border>
      <left style="medium">
        <color auto="1"/>
      </left>
      <right/>
      <top/>
      <bottom/>
      <diagonal/>
    </border>
    <border>
      <left/>
      <right style="hair">
        <color rgb="FF5F5F5F"/>
      </right>
      <top/>
      <bottom/>
      <diagonal/>
    </border>
    <border>
      <left/>
      <right/>
      <top/>
      <bottom style="thin">
        <color auto="1"/>
      </bottom>
      <diagonal/>
    </border>
    <border>
      <left/>
      <right/>
      <top style="thin">
        <color auto="1"/>
      </top>
      <bottom style="thin">
        <color auto="1"/>
      </bottom>
      <diagonal/>
    </border>
    <border>
      <left style="medium">
        <color auto="1"/>
      </left>
      <right style="hair">
        <color rgb="FF5F5F5F"/>
      </right>
      <top style="medium">
        <color auto="1"/>
      </top>
      <bottom style="medium">
        <color auto="1"/>
      </bottom>
      <diagonal/>
    </border>
    <border>
      <left style="hair">
        <color rgb="FF5F5F5F"/>
      </left>
      <right style="hair">
        <color rgb="FF5F5F5F"/>
      </right>
      <top style="medium">
        <color auto="1"/>
      </top>
      <bottom style="medium">
        <color auto="1"/>
      </bottom>
      <diagonal/>
    </border>
    <border>
      <left/>
      <right style="hair">
        <color rgb="FF5F5F5F"/>
      </right>
      <top style="medium">
        <color auto="1"/>
      </top>
      <bottom style="medium">
        <color auto="1"/>
      </bottom>
      <diagonal/>
    </border>
    <border>
      <left style="medium">
        <color auto="1"/>
      </left>
      <right/>
      <top style="medium">
        <color auto="1"/>
      </top>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diagonal/>
    </border>
    <border>
      <left/>
      <right style="medium">
        <color auto="1"/>
      </right>
      <top/>
      <bottom style="medium">
        <color auto="1"/>
      </bottom>
      <diagonal/>
    </border>
    <border>
      <left style="medium">
        <color auto="1"/>
      </left>
      <right/>
      <top style="medium">
        <color auto="1"/>
      </top>
      <bottom style="double">
        <color auto="1"/>
      </bottom>
      <diagonal/>
    </border>
    <border>
      <left/>
      <right/>
      <top style="medium">
        <color auto="1"/>
      </top>
      <bottom style="double">
        <color auto="1"/>
      </bottom>
      <diagonal/>
    </border>
    <border>
      <left/>
      <right style="medium">
        <color auto="1"/>
      </right>
      <top style="medium">
        <color auto="1"/>
      </top>
      <bottom style="double">
        <color auto="1"/>
      </bottom>
      <diagonal/>
    </border>
    <border>
      <left/>
      <right/>
      <top/>
      <bottom style="double">
        <color auto="1"/>
      </bottom>
      <diagonal/>
    </border>
    <border>
      <left style="medium">
        <color auto="1"/>
      </left>
      <right/>
      <top/>
      <bottom style="double">
        <color auto="1"/>
      </bottom>
      <diagonal/>
    </border>
    <border>
      <left/>
      <right style="medium">
        <color auto="1"/>
      </right>
      <top style="thin">
        <color auto="1"/>
      </top>
      <bottom style="thin">
        <color auto="1"/>
      </bottom>
      <diagonal/>
    </border>
    <border>
      <left style="thin">
        <color auto="1"/>
      </left>
      <right style="medium">
        <color auto="1"/>
      </right>
      <top/>
      <bottom style="thin">
        <color auto="1"/>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right style="thin">
        <color auto="1"/>
      </right>
      <top style="medium">
        <color auto="1"/>
      </top>
      <bottom/>
      <diagonal/>
    </border>
    <border>
      <left/>
      <right style="thin">
        <color auto="1"/>
      </right>
      <top/>
      <bottom style="medium">
        <color auto="1"/>
      </bottom>
      <diagonal/>
    </border>
    <border>
      <left/>
      <right style="medium">
        <color auto="1"/>
      </right>
      <top/>
      <bottom style="thin">
        <color auto="1"/>
      </bottom>
      <diagonal/>
    </border>
    <border>
      <left style="medium">
        <color auto="1"/>
      </left>
      <right style="thin">
        <color auto="1"/>
      </right>
      <top style="thin">
        <color auto="1"/>
      </top>
      <bottom style="thin">
        <color auto="1"/>
      </bottom>
      <diagonal/>
    </border>
    <border>
      <left/>
      <right style="medium">
        <color auto="1"/>
      </right>
      <top style="medium">
        <color auto="1"/>
      </top>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medium">
        <color auto="1"/>
      </right>
      <top style="thin">
        <color auto="1"/>
      </top>
      <bottom style="medium">
        <color auto="1"/>
      </bottom>
      <diagonal/>
    </border>
    <border>
      <left style="medium">
        <color auto="1"/>
      </left>
      <right style="hair">
        <color rgb="FF5F5F5F"/>
      </right>
      <top style="medium">
        <color auto="1"/>
      </top>
      <bottom/>
      <diagonal/>
    </border>
    <border>
      <left style="hair">
        <color rgb="FF5F5F5F"/>
      </left>
      <right style="hair">
        <color rgb="FF5F5F5F"/>
      </right>
      <top style="medium">
        <color auto="1"/>
      </top>
      <bottom/>
      <diagonal/>
    </border>
    <border>
      <left/>
      <right style="hair">
        <color rgb="FF5F5F5F"/>
      </right>
      <top style="medium">
        <color auto="1"/>
      </top>
      <bottom/>
      <diagonal/>
    </border>
    <border>
      <left/>
      <right style="medium">
        <color auto="1"/>
      </right>
      <top/>
      <bottom style="double">
        <color auto="1"/>
      </bottom>
      <diagonal/>
    </border>
    <border>
      <left style="hair">
        <color rgb="FF5F5F5F"/>
      </left>
      <right style="hair">
        <color rgb="FF5F5F5F"/>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thin">
        <color auto="1"/>
      </right>
      <top style="thin">
        <color auto="1"/>
      </top>
      <bottom/>
      <diagonal/>
    </border>
    <border>
      <left style="thin">
        <color auto="1"/>
      </left>
      <right/>
      <top style="thin">
        <color auto="1"/>
      </top>
      <bottom style="medium">
        <color auto="1"/>
      </bottom>
      <diagonal/>
    </border>
    <border>
      <left/>
      <right style="thin">
        <color auto="1"/>
      </right>
      <top style="thin">
        <color auto="1"/>
      </top>
      <bottom/>
      <diagonal/>
    </border>
  </borders>
  <cellStyleXfs count="9392">
    <xf numFmtId="0" fontId="0" fillId="0" borderId="0"/>
    <xf numFmtId="165" fontId="2" fillId="0" borderId="0" applyFont="0" applyFill="0" applyBorder="0" applyAlignment="0" applyProtection="0"/>
    <xf numFmtId="9" fontId="2" fillId="0" borderId="0" applyFont="0" applyFill="0" applyBorder="0" applyAlignment="0" applyProtection="0"/>
    <xf numFmtId="0" fontId="4" fillId="0" borderId="0" applyNumberFormat="0" applyFill="0" applyBorder="0" applyAlignment="0" applyProtection="0">
      <alignment vertical="top"/>
      <protection locked="0"/>
    </xf>
    <xf numFmtId="0" fontId="6" fillId="0" borderId="0"/>
    <xf numFmtId="0" fontId="9" fillId="0" borderId="0"/>
    <xf numFmtId="3" fontId="10" fillId="0" borderId="3" applyNumberFormat="0">
      <alignment vertical="center"/>
    </xf>
    <xf numFmtId="43" fontId="2" fillId="0" borderId="0" applyFont="0" applyFill="0" applyBorder="0" applyAlignment="0" applyProtection="0"/>
    <xf numFmtId="0" fontId="13"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20" fillId="0" borderId="0" applyNumberFormat="0" applyFill="0" applyBorder="0" applyAlignment="0" applyProtection="0"/>
    <xf numFmtId="0" fontId="21" fillId="0" borderId="13" applyNumberFormat="0" applyFill="0" applyAlignment="0" applyProtection="0"/>
    <xf numFmtId="0" fontId="22" fillId="0" borderId="14" applyNumberFormat="0" applyFill="0" applyAlignment="0" applyProtection="0"/>
    <xf numFmtId="0" fontId="23" fillId="0" borderId="15" applyNumberFormat="0" applyFill="0" applyAlignment="0" applyProtection="0"/>
    <xf numFmtId="0" fontId="23" fillId="0" borderId="0" applyNumberFormat="0" applyFill="0" applyBorder="0" applyAlignment="0" applyProtection="0"/>
    <xf numFmtId="0" fontId="24" fillId="8" borderId="0" applyNumberFormat="0" applyBorder="0" applyAlignment="0" applyProtection="0"/>
    <xf numFmtId="0" fontId="25" fillId="9" borderId="0" applyNumberFormat="0" applyBorder="0" applyAlignment="0" applyProtection="0"/>
    <xf numFmtId="0" fontId="26" fillId="10" borderId="0" applyNumberFormat="0" applyBorder="0" applyAlignment="0" applyProtection="0"/>
    <xf numFmtId="0" fontId="27" fillId="11" borderId="16" applyNumberFormat="0" applyAlignment="0" applyProtection="0"/>
    <xf numFmtId="0" fontId="28" fillId="12" borderId="17" applyNumberFormat="0" applyAlignment="0" applyProtection="0"/>
    <xf numFmtId="0" fontId="29" fillId="12" borderId="16" applyNumberFormat="0" applyAlignment="0" applyProtection="0"/>
    <xf numFmtId="0" fontId="30" fillId="0" borderId="18" applyNumberFormat="0" applyFill="0" applyAlignment="0" applyProtection="0"/>
    <xf numFmtId="0" fontId="31" fillId="13" borderId="19" applyNumberFormat="0" applyAlignment="0" applyProtection="0"/>
    <xf numFmtId="0" fontId="3" fillId="0" borderId="0" applyNumberFormat="0" applyFill="0" applyBorder="0" applyAlignment="0" applyProtection="0"/>
    <xf numFmtId="0" fontId="2" fillId="14" borderId="2" applyNumberFormat="0" applyFont="0" applyAlignment="0" applyProtection="0"/>
    <xf numFmtId="0" fontId="32" fillId="0" borderId="0" applyNumberFormat="0" applyFill="0" applyBorder="0" applyAlignment="0" applyProtection="0"/>
    <xf numFmtId="0" fontId="1" fillId="0" borderId="20" applyNumberFormat="0" applyFill="0" applyAlignment="0" applyProtection="0"/>
    <xf numFmtId="0" fontId="33"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33" fillId="34" borderId="0" applyNumberFormat="0" applyBorder="0" applyAlignment="0" applyProtection="0"/>
    <xf numFmtId="0" fontId="33" fillId="35"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33" fillId="38" borderId="0" applyNumberFormat="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4" fillId="0" borderId="0" applyNumberFormat="0" applyFill="0" applyBorder="0" applyAlignment="0" applyProtection="0">
      <alignment vertical="top"/>
      <protection locked="0"/>
    </xf>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0" fillId="0" borderId="0"/>
    <xf numFmtId="0" fontId="10" fillId="0" borderId="0"/>
    <xf numFmtId="0" fontId="10" fillId="0" borderId="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38" fillId="0" borderId="0"/>
    <xf numFmtId="0" fontId="39" fillId="0" borderId="0">
      <alignment horizontal="left"/>
    </xf>
    <xf numFmtId="9" fontId="38" fillId="0" borderId="0" applyFont="0" applyFill="0" applyBorder="0" applyAlignment="0" applyProtection="0"/>
    <xf numFmtId="0" fontId="40" fillId="0" borderId="0">
      <alignment horizontal="left"/>
    </xf>
    <xf numFmtId="9" fontId="41" fillId="0" borderId="0" applyFont="0" applyFill="0" applyBorder="0" applyAlignment="0" applyProtection="0"/>
    <xf numFmtId="0" fontId="41"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64" fontId="2" fillId="0" borderId="0" applyFont="0" applyFill="0" applyBorder="0" applyAlignment="0" applyProtection="0"/>
  </cellStyleXfs>
  <cellXfs count="807">
    <xf numFmtId="0" fontId="0" fillId="0" borderId="0" xfId="0"/>
    <xf numFmtId="0" fontId="1" fillId="7" borderId="0" xfId="0" applyFont="1" applyFill="1"/>
    <xf numFmtId="0" fontId="0" fillId="7" borderId="0" xfId="0" applyFill="1"/>
    <xf numFmtId="0" fontId="0" fillId="0" borderId="0" xfId="0"/>
    <xf numFmtId="0" fontId="43" fillId="7" borderId="0" xfId="0" applyFont="1" applyFill="1"/>
    <xf numFmtId="166" fontId="36" fillId="7" borderId="1" xfId="1" applyNumberFormat="1" applyFont="1" applyFill="1" applyBorder="1" applyProtection="1">
      <protection hidden="1"/>
    </xf>
    <xf numFmtId="166" fontId="36" fillId="7" borderId="33" xfId="1" applyNumberFormat="1" applyFont="1" applyFill="1" applyBorder="1" applyProtection="1">
      <protection hidden="1"/>
    </xf>
    <xf numFmtId="0" fontId="36" fillId="6" borderId="0" xfId="0" applyFont="1" applyFill="1" applyBorder="1" applyProtection="1">
      <protection hidden="1"/>
    </xf>
    <xf numFmtId="0" fontId="36" fillId="6" borderId="22" xfId="0" applyFont="1" applyFill="1" applyBorder="1" applyProtection="1">
      <protection hidden="1"/>
    </xf>
    <xf numFmtId="166" fontId="36" fillId="6" borderId="0" xfId="1" applyNumberFormat="1" applyFont="1" applyFill="1" applyBorder="1" applyProtection="1">
      <protection hidden="1"/>
    </xf>
    <xf numFmtId="166" fontId="46" fillId="7" borderId="1" xfId="1" applyNumberFormat="1" applyFont="1" applyFill="1" applyBorder="1" applyProtection="1">
      <protection hidden="1"/>
    </xf>
    <xf numFmtId="166" fontId="46" fillId="7" borderId="33" xfId="1" applyNumberFormat="1" applyFont="1" applyFill="1" applyBorder="1" applyProtection="1">
      <protection hidden="1"/>
    </xf>
    <xf numFmtId="166" fontId="36" fillId="7" borderId="51" xfId="1" applyNumberFormat="1" applyFont="1" applyFill="1" applyBorder="1" applyProtection="1">
      <protection hidden="1"/>
    </xf>
    <xf numFmtId="166" fontId="36" fillId="7" borderId="52" xfId="1" applyNumberFormat="1" applyFont="1" applyFill="1" applyBorder="1" applyProtection="1">
      <protection hidden="1"/>
    </xf>
    <xf numFmtId="166" fontId="45" fillId="6" borderId="0" xfId="1" applyNumberFormat="1" applyFont="1" applyFill="1" applyAlignment="1" applyProtection="1">
      <alignment vertical="top"/>
      <protection hidden="1"/>
    </xf>
    <xf numFmtId="166" fontId="45" fillId="6" borderId="22" xfId="1" applyNumberFormat="1" applyFont="1" applyFill="1" applyBorder="1" applyAlignment="1" applyProtection="1">
      <alignment vertical="top"/>
      <protection hidden="1"/>
    </xf>
    <xf numFmtId="166" fontId="36" fillId="0" borderId="1" xfId="1" applyNumberFormat="1" applyFont="1" applyBorder="1" applyProtection="1">
      <protection hidden="1"/>
    </xf>
    <xf numFmtId="166" fontId="36" fillId="0" borderId="33" xfId="1" applyNumberFormat="1" applyFont="1" applyBorder="1" applyProtection="1">
      <protection hidden="1"/>
    </xf>
    <xf numFmtId="166" fontId="35" fillId="0" borderId="7" xfId="1" applyNumberFormat="1" applyFont="1" applyBorder="1" applyProtection="1">
      <protection hidden="1"/>
    </xf>
    <xf numFmtId="166" fontId="35" fillId="0" borderId="33" xfId="1" applyNumberFormat="1" applyFont="1" applyBorder="1" applyProtection="1">
      <protection hidden="1"/>
    </xf>
    <xf numFmtId="166" fontId="36" fillId="6" borderId="28" xfId="1" applyNumberFormat="1" applyFont="1" applyFill="1" applyBorder="1" applyProtection="1">
      <protection hidden="1"/>
    </xf>
    <xf numFmtId="166" fontId="45" fillId="6" borderId="28" xfId="1" applyNumberFormat="1" applyFont="1" applyFill="1" applyBorder="1" applyAlignment="1" applyProtection="1">
      <alignment vertical="top"/>
      <protection hidden="1"/>
    </xf>
    <xf numFmtId="166" fontId="36" fillId="0" borderId="11" xfId="1" applyNumberFormat="1" applyFont="1" applyBorder="1" applyProtection="1">
      <protection hidden="1"/>
    </xf>
    <xf numFmtId="166" fontId="35" fillId="0" borderId="51" xfId="1" applyNumberFormat="1" applyFont="1" applyBorder="1" applyProtection="1">
      <protection hidden="1"/>
    </xf>
    <xf numFmtId="166" fontId="35" fillId="0" borderId="52" xfId="1" applyNumberFormat="1" applyFont="1" applyBorder="1" applyProtection="1">
      <protection hidden="1"/>
    </xf>
    <xf numFmtId="166" fontId="36" fillId="3" borderId="37" xfId="1" applyNumberFormat="1" applyFont="1" applyFill="1" applyBorder="1" applyProtection="1">
      <protection hidden="1"/>
    </xf>
    <xf numFmtId="166" fontId="36" fillId="3" borderId="38" xfId="1" applyNumberFormat="1" applyFont="1" applyFill="1" applyBorder="1" applyProtection="1">
      <protection hidden="1"/>
    </xf>
    <xf numFmtId="166" fontId="35" fillId="0" borderId="1" xfId="1" applyNumberFormat="1" applyFont="1" applyBorder="1" applyProtection="1">
      <protection hidden="1"/>
    </xf>
    <xf numFmtId="166" fontId="45" fillId="6" borderId="0" xfId="1" applyNumberFormat="1" applyFont="1" applyFill="1" applyBorder="1" applyAlignment="1" applyProtection="1">
      <alignment vertical="top"/>
      <protection hidden="1"/>
    </xf>
    <xf numFmtId="0" fontId="45" fillId="6" borderId="0" xfId="4" applyFont="1" applyFill="1" applyBorder="1" applyAlignment="1" applyProtection="1">
      <alignment vertical="top"/>
      <protection hidden="1"/>
    </xf>
    <xf numFmtId="166" fontId="36" fillId="6" borderId="0" xfId="1" applyNumberFormat="1" applyFont="1" applyFill="1" applyBorder="1" applyAlignment="1" applyProtection="1">
      <alignment vertical="center"/>
      <protection hidden="1"/>
    </xf>
    <xf numFmtId="166" fontId="46" fillId="7" borderId="1" xfId="1" applyNumberFormat="1" applyFont="1" applyFill="1" applyBorder="1" applyAlignment="1" applyProtection="1">
      <alignment vertical="center"/>
      <protection hidden="1"/>
    </xf>
    <xf numFmtId="166" fontId="46" fillId="7" borderId="33" xfId="1" applyNumberFormat="1" applyFont="1" applyFill="1" applyBorder="1" applyAlignment="1" applyProtection="1">
      <alignment vertical="center"/>
      <protection hidden="1"/>
    </xf>
    <xf numFmtId="166" fontId="36" fillId="7" borderId="1" xfId="1" applyNumberFormat="1" applyFont="1" applyFill="1" applyBorder="1" applyAlignment="1" applyProtection="1">
      <alignment vertical="center"/>
      <protection hidden="1"/>
    </xf>
    <xf numFmtId="166" fontId="36" fillId="7" borderId="33" xfId="1" applyNumberFormat="1" applyFont="1" applyFill="1" applyBorder="1" applyAlignment="1" applyProtection="1">
      <alignment vertical="center"/>
      <protection hidden="1"/>
    </xf>
    <xf numFmtId="166" fontId="36" fillId="7" borderId="51" xfId="1" applyNumberFormat="1" applyFont="1" applyFill="1" applyBorder="1" applyAlignment="1" applyProtection="1">
      <alignment vertical="center"/>
      <protection hidden="1"/>
    </xf>
    <xf numFmtId="166" fontId="36" fillId="7" borderId="52" xfId="1" applyNumberFormat="1" applyFont="1" applyFill="1" applyBorder="1" applyAlignment="1" applyProtection="1">
      <alignment vertical="center"/>
      <protection hidden="1"/>
    </xf>
    <xf numFmtId="166" fontId="35" fillId="0" borderId="34" xfId="1" applyNumberFormat="1" applyFont="1" applyBorder="1" applyProtection="1">
      <protection hidden="1"/>
    </xf>
    <xf numFmtId="0" fontId="45" fillId="6" borderId="28" xfId="4" applyFont="1" applyFill="1" applyBorder="1" applyAlignment="1" applyProtection="1">
      <alignment vertical="top"/>
      <protection hidden="1"/>
    </xf>
    <xf numFmtId="0" fontId="45" fillId="6" borderId="41" xfId="4" applyFont="1" applyFill="1" applyBorder="1" applyAlignment="1" applyProtection="1">
      <alignment vertical="top"/>
      <protection hidden="1"/>
    </xf>
    <xf numFmtId="166" fontId="36" fillId="0" borderId="42" xfId="1" applyNumberFormat="1" applyFont="1" applyBorder="1" applyProtection="1">
      <protection hidden="1"/>
    </xf>
    <xf numFmtId="0" fontId="36" fillId="3" borderId="37" xfId="0" applyFont="1" applyFill="1" applyBorder="1" applyProtection="1">
      <protection hidden="1"/>
    </xf>
    <xf numFmtId="0" fontId="36" fillId="3" borderId="38" xfId="0" applyFont="1" applyFill="1" applyBorder="1" applyProtection="1">
      <protection hidden="1"/>
    </xf>
    <xf numFmtId="166" fontId="36" fillId="7" borderId="6" xfId="1" applyNumberFormat="1" applyFont="1" applyFill="1" applyBorder="1" applyProtection="1">
      <protection hidden="1"/>
    </xf>
    <xf numFmtId="166" fontId="36" fillId="7" borderId="7" xfId="1" applyNumberFormat="1" applyFont="1" applyFill="1" applyBorder="1" applyProtection="1">
      <protection hidden="1"/>
    </xf>
    <xf numFmtId="166" fontId="36" fillId="7" borderId="34" xfId="1" applyNumberFormat="1" applyFont="1" applyFill="1" applyBorder="1" applyProtection="1">
      <protection hidden="1"/>
    </xf>
    <xf numFmtId="166" fontId="46" fillId="7" borderId="1" xfId="1" applyNumberFormat="1" applyFont="1" applyFill="1" applyBorder="1" applyAlignment="1" applyProtection="1">
      <alignment horizontal="center"/>
      <protection hidden="1"/>
    </xf>
    <xf numFmtId="166" fontId="46" fillId="7" borderId="33" xfId="1" applyNumberFormat="1" applyFont="1" applyFill="1" applyBorder="1" applyAlignment="1" applyProtection="1">
      <alignment horizontal="center"/>
      <protection hidden="1"/>
    </xf>
    <xf numFmtId="166" fontId="36" fillId="7" borderId="1" xfId="1" applyNumberFormat="1" applyFont="1" applyFill="1" applyBorder="1" applyAlignment="1" applyProtection="1">
      <alignment horizontal="center"/>
      <protection hidden="1"/>
    </xf>
    <xf numFmtId="166" fontId="36" fillId="7" borderId="33" xfId="1" applyNumberFormat="1" applyFont="1" applyFill="1" applyBorder="1" applyAlignment="1" applyProtection="1">
      <alignment horizontal="center"/>
      <protection hidden="1"/>
    </xf>
    <xf numFmtId="166" fontId="36" fillId="7" borderId="7" xfId="1" applyNumberFormat="1" applyFont="1" applyFill="1" applyBorder="1" applyAlignment="1" applyProtection="1">
      <alignment horizontal="center"/>
      <protection hidden="1"/>
    </xf>
    <xf numFmtId="166" fontId="36" fillId="7" borderId="51" xfId="1" applyNumberFormat="1" applyFont="1" applyFill="1" applyBorder="1" applyAlignment="1" applyProtection="1">
      <alignment horizontal="center"/>
      <protection hidden="1"/>
    </xf>
    <xf numFmtId="166" fontId="36" fillId="7" borderId="52" xfId="1" applyNumberFormat="1" applyFont="1" applyFill="1" applyBorder="1" applyAlignment="1" applyProtection="1">
      <alignment horizontal="center"/>
      <protection hidden="1"/>
    </xf>
    <xf numFmtId="166" fontId="36" fillId="0" borderId="1" xfId="1" applyNumberFormat="1" applyFont="1" applyBorder="1" applyAlignment="1" applyProtection="1">
      <alignment horizontal="center"/>
      <protection hidden="1"/>
    </xf>
    <xf numFmtId="166" fontId="36" fillId="0" borderId="33" xfId="1" applyNumberFormat="1" applyFont="1" applyBorder="1" applyAlignment="1" applyProtection="1">
      <alignment horizontal="center"/>
      <protection hidden="1"/>
    </xf>
    <xf numFmtId="166" fontId="35" fillId="0" borderId="1" xfId="1" applyNumberFormat="1" applyFont="1" applyBorder="1" applyAlignment="1" applyProtection="1">
      <alignment horizontal="center"/>
      <protection hidden="1"/>
    </xf>
    <xf numFmtId="166" fontId="35" fillId="0" borderId="33" xfId="1" applyNumberFormat="1" applyFont="1" applyBorder="1" applyAlignment="1" applyProtection="1">
      <alignment horizontal="center"/>
      <protection hidden="1"/>
    </xf>
    <xf numFmtId="166" fontId="35" fillId="0" borderId="51" xfId="1" applyNumberFormat="1" applyFont="1" applyBorder="1" applyAlignment="1" applyProtection="1">
      <alignment horizontal="center"/>
      <protection hidden="1"/>
    </xf>
    <xf numFmtId="166" fontId="35" fillId="0" borderId="52" xfId="1" applyNumberFormat="1" applyFont="1" applyBorder="1" applyAlignment="1" applyProtection="1">
      <alignment horizontal="center"/>
      <protection hidden="1"/>
    </xf>
    <xf numFmtId="166" fontId="46" fillId="0" borderId="1" xfId="1" applyNumberFormat="1" applyFont="1" applyBorder="1" applyProtection="1">
      <protection hidden="1"/>
    </xf>
    <xf numFmtId="166" fontId="46" fillId="0" borderId="33" xfId="1" applyNumberFormat="1" applyFont="1" applyBorder="1" applyProtection="1">
      <protection hidden="1"/>
    </xf>
    <xf numFmtId="166" fontId="47" fillId="0" borderId="1" xfId="1" applyNumberFormat="1" applyFont="1" applyBorder="1" applyProtection="1">
      <protection hidden="1"/>
    </xf>
    <xf numFmtId="166" fontId="47" fillId="0" borderId="33" xfId="1" applyNumberFormat="1" applyFont="1" applyBorder="1" applyProtection="1">
      <protection hidden="1"/>
    </xf>
    <xf numFmtId="166" fontId="47" fillId="7" borderId="51" xfId="1" applyNumberFormat="1" applyFont="1" applyFill="1" applyBorder="1" applyAlignment="1" applyProtection="1">
      <alignment vertical="top"/>
      <protection hidden="1"/>
    </xf>
    <xf numFmtId="166" fontId="47" fillId="7" borderId="52" xfId="1" applyNumberFormat="1" applyFont="1" applyFill="1" applyBorder="1" applyAlignment="1" applyProtection="1">
      <alignment vertical="top"/>
      <protection hidden="1"/>
    </xf>
    <xf numFmtId="0" fontId="36" fillId="7" borderId="1" xfId="5" applyFont="1" applyFill="1" applyBorder="1" applyProtection="1">
      <protection hidden="1"/>
    </xf>
    <xf numFmtId="0" fontId="36" fillId="7" borderId="33" xfId="5" applyFont="1" applyFill="1" applyBorder="1" applyProtection="1">
      <protection hidden="1"/>
    </xf>
    <xf numFmtId="166" fontId="36" fillId="7" borderId="7" xfId="5" applyNumberFormat="1" applyFont="1" applyFill="1" applyBorder="1" applyProtection="1">
      <protection hidden="1"/>
    </xf>
    <xf numFmtId="166" fontId="36" fillId="7" borderId="34" xfId="5" applyNumberFormat="1" applyFont="1" applyFill="1" applyBorder="1" applyProtection="1">
      <protection hidden="1"/>
    </xf>
    <xf numFmtId="165" fontId="36" fillId="7" borderId="7" xfId="1" applyNumberFormat="1" applyFont="1" applyFill="1" applyBorder="1" applyProtection="1">
      <protection hidden="1"/>
    </xf>
    <xf numFmtId="0" fontId="6" fillId="7" borderId="0" xfId="0" applyFont="1" applyFill="1" applyBorder="1" applyProtection="1">
      <protection hidden="1"/>
    </xf>
    <xf numFmtId="166" fontId="36" fillId="6" borderId="0" xfId="1" applyNumberFormat="1" applyFont="1" applyFill="1" applyBorder="1" applyAlignment="1" applyProtection="1">
      <alignment horizontal="center"/>
      <protection hidden="1"/>
    </xf>
    <xf numFmtId="0" fontId="36" fillId="6" borderId="0" xfId="0" applyFont="1" applyFill="1" applyBorder="1" applyAlignment="1" applyProtection="1">
      <alignment horizontal="center"/>
      <protection hidden="1"/>
    </xf>
    <xf numFmtId="0" fontId="36" fillId="6" borderId="22" xfId="0" applyFont="1" applyFill="1" applyBorder="1" applyAlignment="1" applyProtection="1">
      <alignment horizontal="center"/>
      <protection hidden="1"/>
    </xf>
    <xf numFmtId="0" fontId="6" fillId="7" borderId="0" xfId="0" applyFont="1" applyFill="1" applyAlignment="1">
      <alignment vertical="center"/>
    </xf>
    <xf numFmtId="0" fontId="15" fillId="4" borderId="31" xfId="6" applyNumberFormat="1" applyFont="1" applyFill="1" applyBorder="1" applyAlignment="1" applyProtection="1">
      <alignment horizontal="center" vertical="center"/>
      <protection hidden="1"/>
    </xf>
    <xf numFmtId="0" fontId="0" fillId="6" borderId="0" xfId="0" applyFill="1" applyBorder="1" applyAlignment="1" applyProtection="1">
      <alignment horizontal="center"/>
      <protection hidden="1"/>
    </xf>
    <xf numFmtId="166" fontId="36" fillId="5" borderId="1" xfId="1" applyNumberFormat="1" applyFont="1" applyFill="1" applyBorder="1" applyAlignment="1" applyProtection="1">
      <alignment horizontal="center"/>
      <protection hidden="1"/>
    </xf>
    <xf numFmtId="167" fontId="44" fillId="5" borderId="1" xfId="2" applyNumberFormat="1" applyFont="1" applyFill="1" applyBorder="1" applyAlignment="1" applyProtection="1">
      <alignment horizontal="center" vertical="center"/>
      <protection hidden="1"/>
    </xf>
    <xf numFmtId="9" fontId="36" fillId="6" borderId="0" xfId="2" applyFont="1" applyFill="1" applyBorder="1" applyAlignment="1" applyProtection="1">
      <alignment horizontal="center"/>
      <protection hidden="1"/>
    </xf>
    <xf numFmtId="0" fontId="45" fillId="3" borderId="37" xfId="4" applyFont="1" applyFill="1" applyBorder="1" applyAlignment="1" applyProtection="1">
      <alignment horizontal="center" vertical="top"/>
      <protection hidden="1"/>
    </xf>
    <xf numFmtId="0" fontId="45" fillId="3" borderId="38" xfId="4" applyFont="1" applyFill="1" applyBorder="1" applyAlignment="1" applyProtection="1">
      <alignment horizontal="center" vertical="top"/>
      <protection hidden="1"/>
    </xf>
    <xf numFmtId="0" fontId="45" fillId="6" borderId="0" xfId="4" applyFont="1" applyFill="1" applyBorder="1" applyAlignment="1" applyProtection="1">
      <alignment horizontal="center" vertical="top"/>
      <protection hidden="1"/>
    </xf>
    <xf numFmtId="0" fontId="45" fillId="6" borderId="22" xfId="4" applyFont="1" applyFill="1" applyBorder="1" applyAlignment="1" applyProtection="1">
      <alignment horizontal="center" vertical="top"/>
      <protection hidden="1"/>
    </xf>
    <xf numFmtId="0" fontId="0" fillId="6" borderId="0" xfId="0" applyFill="1" applyProtection="1">
      <protection hidden="1"/>
    </xf>
    <xf numFmtId="3" fontId="46" fillId="5" borderId="1" xfId="7744" applyNumberFormat="1" applyFont="1" applyFill="1" applyBorder="1" applyAlignment="1" applyProtection="1">
      <alignment horizontal="center"/>
      <protection hidden="1"/>
    </xf>
    <xf numFmtId="3" fontId="46" fillId="5" borderId="1" xfId="7749" applyNumberFormat="1" applyFont="1" applyFill="1" applyBorder="1" applyAlignment="1" applyProtection="1">
      <alignment horizontal="center"/>
      <protection hidden="1"/>
    </xf>
    <xf numFmtId="3" fontId="46" fillId="5" borderId="33" xfId="7749" applyNumberFormat="1" applyFont="1" applyFill="1" applyBorder="1" applyAlignment="1" applyProtection="1">
      <alignment horizontal="center"/>
      <protection hidden="1"/>
    </xf>
    <xf numFmtId="0" fontId="35" fillId="6" borderId="0" xfId="0" applyFont="1" applyFill="1" applyBorder="1" applyAlignment="1" applyProtection="1">
      <alignment horizontal="left"/>
      <protection hidden="1"/>
    </xf>
    <xf numFmtId="0" fontId="36" fillId="6" borderId="0" xfId="0" applyFont="1" applyFill="1" applyBorder="1" applyAlignment="1" applyProtection="1">
      <alignment horizontal="left"/>
      <protection hidden="1"/>
    </xf>
    <xf numFmtId="0" fontId="36" fillId="3" borderId="37" xfId="0" applyFont="1" applyFill="1" applyBorder="1" applyAlignment="1" applyProtection="1">
      <alignment horizontal="center"/>
      <protection hidden="1"/>
    </xf>
    <xf numFmtId="0" fontId="36" fillId="3" borderId="38" xfId="0" applyFont="1" applyFill="1" applyBorder="1" applyAlignment="1" applyProtection="1">
      <alignment horizontal="center"/>
      <protection hidden="1"/>
    </xf>
    <xf numFmtId="166" fontId="35" fillId="5" borderId="1" xfId="1" applyNumberFormat="1" applyFont="1" applyFill="1" applyBorder="1" applyAlignment="1" applyProtection="1">
      <alignment horizontal="center"/>
      <protection hidden="1"/>
    </xf>
    <xf numFmtId="166" fontId="45" fillId="6" borderId="0" xfId="1" applyNumberFormat="1" applyFont="1" applyFill="1" applyBorder="1" applyAlignment="1" applyProtection="1">
      <alignment horizontal="center" vertical="top"/>
      <protection hidden="1"/>
    </xf>
    <xf numFmtId="0" fontId="6" fillId="7" borderId="0" xfId="0" applyFont="1" applyFill="1" applyProtection="1">
      <protection hidden="1"/>
    </xf>
    <xf numFmtId="0" fontId="8" fillId="3" borderId="37" xfId="4" applyFont="1" applyFill="1" applyBorder="1" applyAlignment="1" applyProtection="1">
      <alignment vertical="top"/>
      <protection hidden="1"/>
    </xf>
    <xf numFmtId="0" fontId="8" fillId="3" borderId="38" xfId="4" applyFont="1" applyFill="1" applyBorder="1" applyAlignment="1" applyProtection="1">
      <alignment vertical="top"/>
      <protection hidden="1"/>
    </xf>
    <xf numFmtId="0" fontId="8" fillId="6" borderId="0" xfId="4" applyFont="1" applyFill="1" applyBorder="1" applyAlignment="1" applyProtection="1">
      <alignment vertical="top"/>
      <protection hidden="1"/>
    </xf>
    <xf numFmtId="0" fontId="8" fillId="6" borderId="22" xfId="4" applyFont="1" applyFill="1" applyBorder="1" applyAlignment="1" applyProtection="1">
      <alignment vertical="top"/>
      <protection hidden="1"/>
    </xf>
    <xf numFmtId="0" fontId="6" fillId="6" borderId="0" xfId="0" applyFont="1" applyFill="1" applyBorder="1" applyProtection="1">
      <protection hidden="1"/>
    </xf>
    <xf numFmtId="0" fontId="6" fillId="6" borderId="22" xfId="0" applyFont="1" applyFill="1" applyBorder="1" applyProtection="1">
      <protection hidden="1"/>
    </xf>
    <xf numFmtId="0" fontId="0" fillId="6" borderId="0" xfId="0" applyFill="1" applyBorder="1" applyProtection="1">
      <protection hidden="1"/>
    </xf>
    <xf numFmtId="166" fontId="36" fillId="5" borderId="1" xfId="1" applyNumberFormat="1" applyFont="1" applyFill="1" applyBorder="1" applyProtection="1">
      <protection hidden="1"/>
    </xf>
    <xf numFmtId="166" fontId="36" fillId="6" borderId="0" xfId="0" applyNumberFormat="1" applyFont="1" applyFill="1" applyBorder="1" applyProtection="1">
      <protection hidden="1"/>
    </xf>
    <xf numFmtId="166" fontId="36" fillId="6" borderId="22" xfId="0" applyNumberFormat="1" applyFont="1" applyFill="1" applyBorder="1" applyProtection="1">
      <protection hidden="1"/>
    </xf>
    <xf numFmtId="165" fontId="36" fillId="6" borderId="0" xfId="0" applyNumberFormat="1" applyFont="1" applyFill="1" applyBorder="1" applyProtection="1">
      <protection hidden="1"/>
    </xf>
    <xf numFmtId="9" fontId="36" fillId="6" borderId="0" xfId="2" applyFont="1" applyFill="1" applyBorder="1" applyProtection="1">
      <protection hidden="1"/>
    </xf>
    <xf numFmtId="166" fontId="45" fillId="3" borderId="37" xfId="4" applyNumberFormat="1" applyFont="1" applyFill="1" applyBorder="1" applyAlignment="1" applyProtection="1">
      <alignment vertical="top"/>
      <protection hidden="1"/>
    </xf>
    <xf numFmtId="0" fontId="45" fillId="3" borderId="37" xfId="4" applyFont="1" applyFill="1" applyBorder="1" applyAlignment="1" applyProtection="1">
      <alignment vertical="top"/>
      <protection hidden="1"/>
    </xf>
    <xf numFmtId="0" fontId="45" fillId="3" borderId="38" xfId="4" applyFont="1" applyFill="1" applyBorder="1" applyAlignment="1" applyProtection="1">
      <alignment vertical="top"/>
      <protection hidden="1"/>
    </xf>
    <xf numFmtId="0" fontId="45" fillId="6" borderId="22" xfId="4" applyFont="1" applyFill="1" applyBorder="1" applyAlignment="1" applyProtection="1">
      <alignment vertical="top"/>
      <protection hidden="1"/>
    </xf>
    <xf numFmtId="3" fontId="46" fillId="5" borderId="1" xfId="7744" applyNumberFormat="1" applyFont="1" applyFill="1" applyBorder="1" applyAlignment="1" applyProtection="1">
      <alignment horizontal="right"/>
      <protection hidden="1"/>
    </xf>
    <xf numFmtId="3" fontId="46" fillId="5" borderId="1" xfId="7749" applyNumberFormat="1" applyFont="1" applyFill="1" applyBorder="1" applyAlignment="1" applyProtection="1">
      <alignment horizontal="right"/>
      <protection hidden="1"/>
    </xf>
    <xf numFmtId="3" fontId="46" fillId="5" borderId="33" xfId="7749" applyNumberFormat="1" applyFont="1" applyFill="1" applyBorder="1" applyAlignment="1" applyProtection="1">
      <alignment horizontal="right"/>
      <protection hidden="1"/>
    </xf>
    <xf numFmtId="0" fontId="35" fillId="6" borderId="0" xfId="0" applyFont="1" applyFill="1" applyBorder="1" applyProtection="1">
      <protection hidden="1"/>
    </xf>
    <xf numFmtId="166" fontId="35" fillId="5" borderId="7" xfId="1" applyNumberFormat="1" applyFont="1" applyFill="1" applyBorder="1" applyProtection="1">
      <protection hidden="1"/>
    </xf>
    <xf numFmtId="166" fontId="36" fillId="5" borderId="11" xfId="1" applyNumberFormat="1" applyFont="1" applyFill="1" applyBorder="1" applyProtection="1">
      <protection hidden="1"/>
    </xf>
    <xf numFmtId="0" fontId="35" fillId="3" borderId="37" xfId="0" applyFont="1" applyFill="1" applyBorder="1" applyProtection="1">
      <protection hidden="1"/>
    </xf>
    <xf numFmtId="166" fontId="35" fillId="5" borderId="1" xfId="1" applyNumberFormat="1" applyFont="1" applyFill="1" applyBorder="1" applyProtection="1">
      <protection hidden="1"/>
    </xf>
    <xf numFmtId="169" fontId="35" fillId="6" borderId="0" xfId="0" applyNumberFormat="1" applyFont="1" applyFill="1" applyBorder="1" applyProtection="1">
      <protection hidden="1"/>
    </xf>
    <xf numFmtId="169" fontId="36" fillId="6" borderId="0" xfId="0" applyNumberFormat="1" applyFont="1" applyFill="1" applyBorder="1" applyProtection="1">
      <protection hidden="1"/>
    </xf>
    <xf numFmtId="0" fontId="9" fillId="6" borderId="0" xfId="0" applyFont="1" applyFill="1" applyBorder="1" applyProtection="1">
      <protection hidden="1"/>
    </xf>
    <xf numFmtId="0" fontId="9" fillId="6" borderId="22" xfId="0" applyFont="1" applyFill="1" applyBorder="1" applyProtection="1">
      <protection hidden="1"/>
    </xf>
    <xf numFmtId="0" fontId="6" fillId="6" borderId="10" xfId="0" applyFont="1" applyFill="1" applyBorder="1" applyProtection="1">
      <protection hidden="1"/>
    </xf>
    <xf numFmtId="0" fontId="9" fillId="6" borderId="0" xfId="0" applyFont="1" applyFill="1" applyBorder="1" applyAlignment="1" applyProtection="1">
      <alignment horizontal="center"/>
      <protection hidden="1"/>
    </xf>
    <xf numFmtId="9" fontId="9" fillId="6" borderId="0" xfId="2" applyFont="1" applyFill="1" applyBorder="1" applyProtection="1">
      <protection hidden="1"/>
    </xf>
    <xf numFmtId="166" fontId="35" fillId="6" borderId="0" xfId="1" applyNumberFormat="1" applyFont="1" applyFill="1" applyBorder="1" applyProtection="1">
      <protection hidden="1"/>
    </xf>
    <xf numFmtId="0" fontId="9" fillId="0" borderId="0" xfId="0" applyFont="1" applyProtection="1">
      <protection hidden="1"/>
    </xf>
    <xf numFmtId="0" fontId="15" fillId="4" borderId="29" xfId="6" applyNumberFormat="1" applyFont="1" applyFill="1" applyBorder="1" applyAlignment="1" applyProtection="1">
      <alignment horizontal="center" vertical="center"/>
      <protection hidden="1"/>
    </xf>
    <xf numFmtId="0" fontId="45" fillId="3" borderId="39" xfId="4" applyFont="1" applyFill="1" applyBorder="1" applyAlignment="1" applyProtection="1">
      <alignment vertical="top"/>
      <protection hidden="1"/>
    </xf>
    <xf numFmtId="0" fontId="45" fillId="3" borderId="57" xfId="4" applyFont="1" applyFill="1" applyBorder="1" applyAlignment="1" applyProtection="1">
      <alignment vertical="top"/>
      <protection hidden="1"/>
    </xf>
    <xf numFmtId="10" fontId="44" fillId="5" borderId="1" xfId="2" applyNumberFormat="1" applyFont="1" applyFill="1" applyBorder="1" applyAlignment="1" applyProtection="1">
      <alignment horizontal="center" vertical="center"/>
      <protection hidden="1"/>
    </xf>
    <xf numFmtId="166" fontId="47" fillId="5" borderId="1" xfId="1" applyNumberFormat="1" applyFont="1" applyFill="1" applyBorder="1" applyProtection="1">
      <protection hidden="1"/>
    </xf>
    <xf numFmtId="0" fontId="36" fillId="6" borderId="0" xfId="5" applyFont="1" applyFill="1" applyBorder="1" applyProtection="1">
      <protection hidden="1"/>
    </xf>
    <xf numFmtId="0" fontId="35" fillId="6" borderId="0" xfId="5" applyFont="1" applyFill="1" applyBorder="1" applyProtection="1">
      <protection hidden="1"/>
    </xf>
    <xf numFmtId="0" fontId="11" fillId="4" borderId="49" xfId="6" applyNumberFormat="1" applyFont="1" applyFill="1" applyBorder="1" applyAlignment="1" applyProtection="1">
      <alignment horizontal="center" vertical="center"/>
      <protection hidden="1"/>
    </xf>
    <xf numFmtId="0" fontId="6" fillId="6" borderId="0" xfId="0" applyFont="1" applyFill="1" applyProtection="1">
      <protection hidden="1"/>
    </xf>
    <xf numFmtId="167" fontId="36" fillId="6" borderId="0" xfId="2" applyNumberFormat="1" applyFont="1" applyFill="1" applyBorder="1" applyProtection="1">
      <protection hidden="1"/>
    </xf>
    <xf numFmtId="166" fontId="8" fillId="3" borderId="37" xfId="4" applyNumberFormat="1" applyFont="1" applyFill="1" applyBorder="1" applyAlignment="1" applyProtection="1">
      <alignment vertical="top"/>
      <protection hidden="1"/>
    </xf>
    <xf numFmtId="0" fontId="8" fillId="6" borderId="0" xfId="4" applyFont="1" applyFill="1" applyAlignment="1" applyProtection="1">
      <alignment vertical="top"/>
      <protection hidden="1"/>
    </xf>
    <xf numFmtId="10" fontId="12" fillId="5" borderId="1" xfId="2" applyNumberFormat="1" applyFont="1" applyFill="1" applyBorder="1" applyAlignment="1" applyProtection="1">
      <alignment horizontal="center" vertical="center"/>
      <protection hidden="1"/>
    </xf>
    <xf numFmtId="0" fontId="45" fillId="6" borderId="0" xfId="4" applyFont="1" applyFill="1" applyAlignment="1" applyProtection="1">
      <alignment vertical="top"/>
      <protection hidden="1"/>
    </xf>
    <xf numFmtId="0" fontId="36" fillId="6" borderId="0" xfId="0" applyFont="1" applyFill="1" applyProtection="1">
      <protection hidden="1"/>
    </xf>
    <xf numFmtId="0" fontId="35" fillId="6" borderId="0" xfId="0" applyFont="1" applyFill="1" applyProtection="1">
      <protection hidden="1"/>
    </xf>
    <xf numFmtId="0" fontId="7" fillId="3" borderId="37" xfId="4" applyFont="1" applyFill="1" applyBorder="1" applyProtection="1">
      <protection hidden="1"/>
    </xf>
    <xf numFmtId="0" fontId="6" fillId="0" borderId="0" xfId="0" applyFont="1" applyProtection="1">
      <protection hidden="1"/>
    </xf>
    <xf numFmtId="0" fontId="11" fillId="4" borderId="30" xfId="6" applyNumberFormat="1" applyFont="1" applyFill="1" applyBorder="1" applyAlignment="1" applyProtection="1">
      <alignment horizontal="center" vertical="center"/>
      <protection hidden="1"/>
    </xf>
    <xf numFmtId="0" fontId="11" fillId="4" borderId="31" xfId="6" applyNumberFormat="1" applyFont="1" applyFill="1" applyBorder="1" applyAlignment="1" applyProtection="1">
      <alignment horizontal="center" vertical="center"/>
      <protection hidden="1"/>
    </xf>
    <xf numFmtId="0" fontId="11" fillId="4" borderId="21" xfId="6" applyNumberFormat="1" applyFont="1" applyFill="1" applyBorder="1" applyAlignment="1" applyProtection="1">
      <alignment horizontal="center" vertical="center"/>
      <protection hidden="1"/>
    </xf>
    <xf numFmtId="0" fontId="47" fillId="6" borderId="10" xfId="4" applyFont="1" applyFill="1" applyBorder="1" applyAlignment="1" applyProtection="1">
      <alignment vertical="top"/>
      <protection hidden="1"/>
    </xf>
    <xf numFmtId="166" fontId="47" fillId="5" borderId="51" xfId="1" applyNumberFormat="1" applyFont="1" applyFill="1" applyBorder="1" applyAlignment="1" applyProtection="1">
      <alignment vertical="top"/>
      <protection hidden="1"/>
    </xf>
    <xf numFmtId="166" fontId="8" fillId="3" borderId="39" xfId="4" applyNumberFormat="1" applyFont="1" applyFill="1" applyBorder="1" applyAlignment="1" applyProtection="1">
      <alignment vertical="top"/>
      <protection hidden="1"/>
    </xf>
    <xf numFmtId="0" fontId="8" fillId="3" borderId="39" xfId="4" applyFont="1" applyFill="1" applyBorder="1" applyAlignment="1" applyProtection="1">
      <alignment vertical="top"/>
      <protection hidden="1"/>
    </xf>
    <xf numFmtId="0" fontId="8" fillId="3" borderId="57" xfId="4" applyFont="1" applyFill="1" applyBorder="1" applyAlignment="1" applyProtection="1">
      <alignment vertical="top"/>
      <protection hidden="1"/>
    </xf>
    <xf numFmtId="3" fontId="46" fillId="5" borderId="1" xfId="7744" applyNumberFormat="1" applyFont="1" applyFill="1" applyBorder="1" applyAlignment="1" applyProtection="1">
      <alignment horizontal="center" vertical="center" wrapText="1"/>
      <protection hidden="1"/>
    </xf>
    <xf numFmtId="3" fontId="46" fillId="5" borderId="1" xfId="7744" applyNumberFormat="1" applyFont="1" applyFill="1" applyBorder="1" applyAlignment="1" applyProtection="1">
      <alignment horizontal="center" vertical="center"/>
      <protection hidden="1"/>
    </xf>
    <xf numFmtId="3" fontId="46" fillId="5" borderId="1" xfId="7749" applyNumberFormat="1" applyFont="1" applyFill="1" applyBorder="1" applyAlignment="1" applyProtection="1">
      <alignment horizontal="center" vertical="center"/>
      <protection hidden="1"/>
    </xf>
    <xf numFmtId="3" fontId="46" fillId="5" borderId="1" xfId="4" applyNumberFormat="1" applyFont="1" applyFill="1" applyBorder="1" applyAlignment="1" applyProtection="1">
      <alignment horizontal="center" vertical="center"/>
      <protection hidden="1"/>
    </xf>
    <xf numFmtId="3" fontId="46" fillId="5" borderId="33" xfId="4" applyNumberFormat="1" applyFont="1" applyFill="1" applyBorder="1" applyAlignment="1" applyProtection="1">
      <alignment horizontal="center" vertical="center"/>
      <protection hidden="1"/>
    </xf>
    <xf numFmtId="166" fontId="6" fillId="3" borderId="37" xfId="1" applyNumberFormat="1" applyFont="1" applyFill="1" applyBorder="1" applyProtection="1">
      <protection hidden="1"/>
    </xf>
    <xf numFmtId="0" fontId="6" fillId="3" borderId="37" xfId="0" applyFont="1" applyFill="1" applyBorder="1" applyProtection="1">
      <protection hidden="1"/>
    </xf>
    <xf numFmtId="0" fontId="6" fillId="3" borderId="38" xfId="0" applyFont="1" applyFill="1" applyBorder="1" applyProtection="1">
      <protection hidden="1"/>
    </xf>
    <xf numFmtId="166" fontId="8" fillId="6" borderId="0" xfId="1" applyNumberFormat="1" applyFont="1" applyFill="1" applyAlignment="1" applyProtection="1">
      <alignment vertical="top"/>
      <protection hidden="1"/>
    </xf>
    <xf numFmtId="3" fontId="58" fillId="39" borderId="0" xfId="0" applyNumberFormat="1" applyFont="1" applyFill="1" applyBorder="1" applyAlignment="1" applyProtection="1">
      <alignment horizontal="center" wrapText="1"/>
      <protection hidden="1"/>
    </xf>
    <xf numFmtId="0" fontId="6" fillId="6" borderId="53" xfId="0" applyFont="1" applyFill="1" applyBorder="1" applyProtection="1">
      <protection hidden="1"/>
    </xf>
    <xf numFmtId="166" fontId="36" fillId="6" borderId="0" xfId="0" applyNumberFormat="1" applyFont="1" applyFill="1" applyBorder="1" applyAlignment="1" applyProtection="1">
      <alignment horizontal="center"/>
      <protection hidden="1"/>
    </xf>
    <xf numFmtId="166" fontId="36" fillId="6" borderId="22" xfId="0" applyNumberFormat="1" applyFont="1" applyFill="1" applyBorder="1" applyAlignment="1" applyProtection="1">
      <alignment horizontal="center"/>
      <protection hidden="1"/>
    </xf>
    <xf numFmtId="167" fontId="36" fillId="6" borderId="0" xfId="2" applyNumberFormat="1" applyFont="1" applyFill="1" applyBorder="1" applyAlignment="1" applyProtection="1">
      <alignment horizontal="center"/>
      <protection hidden="1"/>
    </xf>
    <xf numFmtId="166" fontId="45" fillId="3" borderId="39" xfId="4" applyNumberFormat="1" applyFont="1" applyFill="1" applyBorder="1" applyAlignment="1" applyProtection="1">
      <alignment horizontal="center" vertical="top"/>
      <protection hidden="1"/>
    </xf>
    <xf numFmtId="0" fontId="53" fillId="6" borderId="0" xfId="4" applyFont="1" applyFill="1" applyBorder="1" applyAlignment="1" applyProtection="1">
      <alignment horizontal="center" vertical="top"/>
      <protection hidden="1"/>
    </xf>
    <xf numFmtId="0" fontId="35" fillId="6" borderId="10" xfId="0" applyFont="1" applyFill="1" applyBorder="1" applyAlignment="1" applyProtection="1">
      <alignment horizontal="left"/>
      <protection hidden="1"/>
    </xf>
    <xf numFmtId="166" fontId="35" fillId="5" borderId="51" xfId="1" applyNumberFormat="1" applyFont="1" applyFill="1" applyBorder="1" applyAlignment="1" applyProtection="1">
      <alignment horizontal="center"/>
      <protection hidden="1"/>
    </xf>
    <xf numFmtId="0" fontId="47" fillId="3" borderId="37" xfId="0" applyFont="1" applyFill="1" applyBorder="1" applyAlignment="1" applyProtection="1">
      <alignment horizontal="left"/>
      <protection hidden="1"/>
    </xf>
    <xf numFmtId="166" fontId="46" fillId="3" borderId="37" xfId="1" applyNumberFormat="1" applyFont="1" applyFill="1" applyBorder="1" applyAlignment="1" applyProtection="1">
      <alignment horizontal="center"/>
      <protection hidden="1"/>
    </xf>
    <xf numFmtId="0" fontId="45" fillId="6" borderId="47" xfId="4" applyFont="1" applyFill="1" applyBorder="1" applyAlignment="1" applyProtection="1">
      <alignment horizontal="center" vertical="top"/>
      <protection hidden="1"/>
    </xf>
    <xf numFmtId="0" fontId="35" fillId="6" borderId="0" xfId="0" applyFont="1" applyFill="1" applyBorder="1" applyAlignment="1" applyProtection="1">
      <alignment horizontal="left" vertical="center"/>
      <protection hidden="1"/>
    </xf>
    <xf numFmtId="0" fontId="36" fillId="6" borderId="0" xfId="0" applyFont="1" applyFill="1" applyBorder="1" applyAlignment="1" applyProtection="1">
      <alignment horizontal="left" vertical="center"/>
      <protection hidden="1"/>
    </xf>
    <xf numFmtId="0" fontId="36" fillId="6" borderId="0" xfId="0" applyFont="1" applyFill="1" applyBorder="1" applyAlignment="1" applyProtection="1">
      <alignment horizontal="center" vertical="center"/>
      <protection hidden="1"/>
    </xf>
    <xf numFmtId="3" fontId="58" fillId="39" borderId="0" xfId="0" applyNumberFormat="1" applyFont="1" applyFill="1" applyBorder="1" applyAlignment="1" applyProtection="1">
      <alignment horizontal="left" wrapText="1"/>
      <protection hidden="1"/>
    </xf>
    <xf numFmtId="0" fontId="6" fillId="6" borderId="10" xfId="0" applyFont="1" applyFill="1" applyBorder="1" applyAlignment="1" applyProtection="1">
      <alignment vertical="center"/>
      <protection hidden="1"/>
    </xf>
    <xf numFmtId="0" fontId="8" fillId="6" borderId="10" xfId="4" applyFont="1" applyFill="1" applyBorder="1" applyAlignment="1" applyProtection="1">
      <alignment vertical="top"/>
      <protection hidden="1"/>
    </xf>
    <xf numFmtId="0" fontId="8" fillId="6" borderId="35" xfId="4" applyFont="1" applyFill="1" applyBorder="1" applyAlignment="1" applyProtection="1">
      <alignment vertical="top"/>
      <protection hidden="1"/>
    </xf>
    <xf numFmtId="0" fontId="6" fillId="7" borderId="0" xfId="0" applyFont="1" applyFill="1" applyBorder="1" applyAlignment="1" applyProtection="1">
      <alignment vertical="center"/>
      <protection hidden="1"/>
    </xf>
    <xf numFmtId="0" fontId="8" fillId="7" borderId="0" xfId="4" applyFont="1" applyFill="1" applyAlignment="1" applyProtection="1">
      <alignment vertical="top"/>
      <protection hidden="1"/>
    </xf>
    <xf numFmtId="0" fontId="6" fillId="7" borderId="10" xfId="0" applyFont="1" applyFill="1" applyBorder="1" applyProtection="1">
      <protection hidden="1"/>
    </xf>
    <xf numFmtId="0" fontId="15" fillId="4" borderId="26" xfId="6" applyNumberFormat="1" applyFont="1" applyFill="1" applyBorder="1" applyAlignment="1" applyProtection="1">
      <alignment horizontal="center" vertical="center"/>
      <protection hidden="1"/>
    </xf>
    <xf numFmtId="0" fontId="11" fillId="4" borderId="58" xfId="6" applyNumberFormat="1" applyFont="1" applyFill="1" applyBorder="1" applyAlignment="1" applyProtection="1">
      <alignment horizontal="center" vertical="center"/>
      <protection hidden="1"/>
    </xf>
    <xf numFmtId="0" fontId="11" fillId="4" borderId="26" xfId="6" applyNumberFormat="1" applyFont="1" applyFill="1" applyBorder="1" applyAlignment="1" applyProtection="1">
      <alignment horizontal="center" vertical="center"/>
      <protection hidden="1"/>
    </xf>
    <xf numFmtId="166" fontId="6" fillId="6" borderId="0" xfId="1" applyNumberFormat="1" applyFont="1" applyFill="1" applyBorder="1" applyProtection="1">
      <protection hidden="1"/>
    </xf>
    <xf numFmtId="166" fontId="6" fillId="6" borderId="27" xfId="1" applyNumberFormat="1" applyFont="1" applyFill="1" applyBorder="1" applyProtection="1">
      <protection hidden="1"/>
    </xf>
    <xf numFmtId="0" fontId="45" fillId="6" borderId="12" xfId="4" applyFont="1" applyFill="1" applyBorder="1" applyAlignment="1" applyProtection="1">
      <alignment vertical="top"/>
      <protection hidden="1"/>
    </xf>
    <xf numFmtId="3" fontId="46" fillId="5" borderId="9" xfId="7744" applyNumberFormat="1" applyFont="1" applyFill="1" applyBorder="1" applyAlignment="1" applyProtection="1">
      <alignment horizontal="center" vertical="center"/>
      <protection hidden="1"/>
    </xf>
    <xf numFmtId="10" fontId="36" fillId="5" borderId="11" xfId="0" applyNumberFormat="1" applyFont="1" applyFill="1" applyBorder="1" applyAlignment="1" applyProtection="1">
      <alignment horizontal="center" vertical="center"/>
      <protection hidden="1"/>
    </xf>
    <xf numFmtId="0" fontId="53" fillId="6" borderId="0" xfId="4" applyFont="1" applyFill="1" applyAlignment="1" applyProtection="1">
      <alignment vertical="top"/>
      <protection hidden="1"/>
    </xf>
    <xf numFmtId="0" fontId="35" fillId="6" borderId="0" xfId="0" applyFont="1" applyFill="1" applyBorder="1" applyAlignment="1" applyProtection="1">
      <alignment vertical="center"/>
      <protection hidden="1"/>
    </xf>
    <xf numFmtId="0" fontId="36" fillId="6" borderId="0" xfId="0" applyFont="1" applyFill="1" applyBorder="1" applyAlignment="1" applyProtection="1">
      <alignment vertical="center"/>
      <protection hidden="1"/>
    </xf>
    <xf numFmtId="0" fontId="8" fillId="3" borderId="0" xfId="4" applyFont="1" applyFill="1" applyAlignment="1" applyProtection="1">
      <alignment vertical="top"/>
      <protection hidden="1"/>
    </xf>
    <xf numFmtId="0" fontId="60" fillId="6" borderId="0" xfId="0" applyFont="1" applyFill="1" applyProtection="1">
      <protection hidden="1"/>
    </xf>
    <xf numFmtId="166" fontId="45" fillId="3" borderId="37" xfId="1" applyNumberFormat="1" applyFont="1" applyFill="1" applyBorder="1" applyAlignment="1" applyProtection="1">
      <alignment vertical="top"/>
      <protection hidden="1"/>
    </xf>
    <xf numFmtId="166" fontId="45" fillId="3" borderId="38" xfId="1" applyNumberFormat="1" applyFont="1" applyFill="1" applyBorder="1" applyAlignment="1" applyProtection="1">
      <alignment vertical="top"/>
      <protection hidden="1"/>
    </xf>
    <xf numFmtId="0" fontId="35" fillId="6" borderId="10" xfId="0" applyFont="1" applyFill="1" applyBorder="1" applyProtection="1">
      <protection hidden="1"/>
    </xf>
    <xf numFmtId="166" fontId="35" fillId="5" borderId="51" xfId="1" applyNumberFormat="1" applyFont="1" applyFill="1" applyBorder="1" applyProtection="1">
      <protection hidden="1"/>
    </xf>
    <xf numFmtId="0" fontId="35" fillId="6" borderId="0" xfId="4" applyFont="1" applyFill="1" applyAlignment="1" applyProtection="1">
      <alignment vertical="top"/>
      <protection hidden="1"/>
    </xf>
    <xf numFmtId="0" fontId="47" fillId="6" borderId="0" xfId="4" applyFont="1" applyFill="1" applyAlignment="1" applyProtection="1">
      <alignment vertical="top"/>
      <protection hidden="1"/>
    </xf>
    <xf numFmtId="0" fontId="43" fillId="7" borderId="0" xfId="0" applyFont="1" applyFill="1" applyProtection="1">
      <protection hidden="1"/>
    </xf>
    <xf numFmtId="168" fontId="43" fillId="7" borderId="0" xfId="0" applyNumberFormat="1" applyFont="1" applyFill="1" applyProtection="1">
      <protection hidden="1"/>
    </xf>
    <xf numFmtId="0" fontId="36" fillId="7" borderId="0" xfId="0" applyFont="1" applyFill="1" applyProtection="1">
      <protection hidden="1"/>
    </xf>
    <xf numFmtId="0" fontId="47" fillId="4" borderId="29" xfId="6" applyNumberFormat="1" applyFont="1" applyFill="1" applyBorder="1" applyAlignment="1" applyProtection="1">
      <alignment horizontal="center" vertical="center"/>
      <protection hidden="1"/>
    </xf>
    <xf numFmtId="0" fontId="46" fillId="4" borderId="30" xfId="6" applyNumberFormat="1" applyFont="1" applyFill="1" applyBorder="1" applyAlignment="1" applyProtection="1">
      <alignment horizontal="center" vertical="center"/>
      <protection hidden="1"/>
    </xf>
    <xf numFmtId="0" fontId="46" fillId="4" borderId="31" xfId="6" applyNumberFormat="1" applyFont="1" applyFill="1" applyBorder="1" applyAlignment="1" applyProtection="1">
      <alignment horizontal="center" vertical="center"/>
      <protection hidden="1"/>
    </xf>
    <xf numFmtId="0" fontId="46" fillId="4" borderId="21" xfId="6" applyNumberFormat="1" applyFont="1" applyFill="1" applyBorder="1" applyAlignment="1" applyProtection="1">
      <alignment horizontal="center" vertical="center"/>
      <protection hidden="1"/>
    </xf>
    <xf numFmtId="9" fontId="44" fillId="5" borderId="1" xfId="2" applyNumberFormat="1" applyFont="1" applyFill="1" applyBorder="1" applyAlignment="1" applyProtection="1">
      <alignment horizontal="center" vertical="center"/>
      <protection hidden="1"/>
    </xf>
    <xf numFmtId="0" fontId="53" fillId="6" borderId="0" xfId="4" applyFont="1" applyFill="1" applyBorder="1" applyAlignment="1" applyProtection="1">
      <alignment vertical="top"/>
      <protection hidden="1"/>
    </xf>
    <xf numFmtId="0" fontId="49" fillId="7" borderId="0" xfId="0" applyFont="1" applyFill="1" applyProtection="1">
      <protection hidden="1"/>
    </xf>
    <xf numFmtId="0" fontId="7" fillId="7" borderId="0" xfId="4" applyFont="1" applyFill="1" applyProtection="1">
      <protection hidden="1"/>
    </xf>
    <xf numFmtId="0" fontId="5" fillId="7" borderId="0" xfId="3" applyFont="1" applyFill="1" applyAlignment="1" applyProtection="1">
      <protection hidden="1"/>
    </xf>
    <xf numFmtId="0" fontId="7" fillId="7" borderId="10" xfId="4" applyFont="1" applyFill="1" applyBorder="1" applyProtection="1">
      <protection hidden="1"/>
    </xf>
    <xf numFmtId="0" fontId="7" fillId="7" borderId="35" xfId="4" applyFont="1" applyFill="1" applyBorder="1" applyProtection="1">
      <protection hidden="1"/>
    </xf>
    <xf numFmtId="0" fontId="17" fillId="3" borderId="36" xfId="4" applyFont="1" applyFill="1" applyBorder="1" applyAlignment="1" applyProtection="1">
      <alignment vertical="top"/>
      <protection hidden="1"/>
    </xf>
    <xf numFmtId="0" fontId="9" fillId="3" borderId="37" xfId="5" applyFont="1" applyFill="1" applyBorder="1" applyProtection="1">
      <protection hidden="1"/>
    </xf>
    <xf numFmtId="0" fontId="9" fillId="7" borderId="0" xfId="5" applyFont="1" applyFill="1" applyProtection="1">
      <protection hidden="1"/>
    </xf>
    <xf numFmtId="0" fontId="8" fillId="6" borderId="25" xfId="4" applyFont="1" applyFill="1" applyBorder="1" applyAlignment="1" applyProtection="1">
      <alignment vertical="top"/>
      <protection hidden="1"/>
    </xf>
    <xf numFmtId="0" fontId="9" fillId="6" borderId="0" xfId="5" applyFont="1" applyFill="1" applyBorder="1" applyProtection="1">
      <protection hidden="1"/>
    </xf>
    <xf numFmtId="0" fontId="7" fillId="6" borderId="0" xfId="4" applyFont="1" applyFill="1" applyBorder="1" applyProtection="1">
      <protection hidden="1"/>
    </xf>
    <xf numFmtId="0" fontId="8" fillId="7" borderId="0" xfId="4" applyFont="1" applyFill="1" applyBorder="1" applyAlignment="1" applyProtection="1">
      <alignment vertical="top"/>
      <protection hidden="1"/>
    </xf>
    <xf numFmtId="0" fontId="9" fillId="7" borderId="0" xfId="5" applyFont="1" applyFill="1" applyBorder="1" applyProtection="1">
      <protection hidden="1"/>
    </xf>
    <xf numFmtId="0" fontId="6" fillId="6" borderId="25" xfId="0" applyFont="1" applyFill="1" applyBorder="1" applyProtection="1">
      <protection hidden="1"/>
    </xf>
    <xf numFmtId="0" fontId="50" fillId="6" borderId="0" xfId="0" applyFont="1" applyFill="1" applyBorder="1" applyProtection="1">
      <protection hidden="1"/>
    </xf>
    <xf numFmtId="0" fontId="43" fillId="6" borderId="0" xfId="0" applyFont="1" applyFill="1" applyBorder="1" applyProtection="1">
      <protection hidden="1"/>
    </xf>
    <xf numFmtId="0" fontId="51" fillId="6" borderId="0" xfId="0" applyFont="1" applyFill="1" applyBorder="1" applyProtection="1">
      <protection hidden="1"/>
    </xf>
    <xf numFmtId="0" fontId="50" fillId="6" borderId="25" xfId="0" applyFont="1" applyFill="1" applyBorder="1" applyProtection="1">
      <protection hidden="1"/>
    </xf>
    <xf numFmtId="0" fontId="50" fillId="6" borderId="0" xfId="4" applyFont="1" applyFill="1" applyBorder="1" applyAlignment="1" applyProtection="1">
      <alignment vertical="top"/>
      <protection hidden="1"/>
    </xf>
    <xf numFmtId="0" fontId="14" fillId="6" borderId="0" xfId="4" applyFont="1" applyFill="1" applyBorder="1" applyAlignment="1" applyProtection="1">
      <alignment vertical="top"/>
      <protection hidden="1"/>
    </xf>
    <xf numFmtId="9" fontId="7" fillId="6" borderId="0" xfId="4" applyNumberFormat="1" applyFont="1" applyFill="1" applyBorder="1" applyProtection="1">
      <protection hidden="1"/>
    </xf>
    <xf numFmtId="0" fontId="17" fillId="3" borderId="36" xfId="0" applyFont="1" applyFill="1" applyBorder="1" applyProtection="1">
      <protection hidden="1"/>
    </xf>
    <xf numFmtId="0" fontId="6" fillId="6" borderId="23" xfId="0" applyFont="1" applyFill="1" applyBorder="1" applyProtection="1">
      <protection hidden="1"/>
    </xf>
    <xf numFmtId="0" fontId="7" fillId="7" borderId="0" xfId="4" applyFont="1" applyFill="1" applyBorder="1" applyProtection="1">
      <protection hidden="1"/>
    </xf>
    <xf numFmtId="0" fontId="17" fillId="3" borderId="37" xfId="4" applyFont="1" applyFill="1" applyBorder="1" applyAlignment="1" applyProtection="1">
      <alignment vertical="top"/>
      <protection hidden="1"/>
    </xf>
    <xf numFmtId="0" fontId="9" fillId="3" borderId="0" xfId="5" applyFont="1" applyFill="1" applyProtection="1">
      <protection hidden="1"/>
    </xf>
    <xf numFmtId="0" fontId="7" fillId="6" borderId="0" xfId="4" applyFont="1" applyFill="1" applyProtection="1">
      <protection hidden="1"/>
    </xf>
    <xf numFmtId="166" fontId="7" fillId="6" borderId="0" xfId="4" applyNumberFormat="1" applyFont="1" applyFill="1" applyBorder="1" applyProtection="1">
      <protection hidden="1"/>
    </xf>
    <xf numFmtId="0" fontId="5" fillId="7" borderId="0" xfId="3" applyFont="1" applyFill="1" applyBorder="1" applyAlignment="1" applyProtection="1">
      <protection hidden="1"/>
    </xf>
    <xf numFmtId="0" fontId="17" fillId="3" borderId="40" xfId="4" applyFont="1" applyFill="1" applyBorder="1" applyAlignment="1" applyProtection="1">
      <alignment vertical="top"/>
      <protection hidden="1"/>
    </xf>
    <xf numFmtId="0" fontId="9" fillId="3" borderId="39" xfId="5" applyFont="1" applyFill="1" applyBorder="1" applyProtection="1">
      <protection hidden="1"/>
    </xf>
    <xf numFmtId="0" fontId="9" fillId="6" borderId="10" xfId="0" applyFont="1" applyFill="1" applyBorder="1" applyProtection="1">
      <protection hidden="1"/>
    </xf>
    <xf numFmtId="0" fontId="7" fillId="6" borderId="10" xfId="4" applyFont="1" applyFill="1" applyBorder="1" applyProtection="1">
      <protection hidden="1"/>
    </xf>
    <xf numFmtId="0" fontId="8" fillId="6" borderId="23" xfId="4" applyFont="1" applyFill="1" applyBorder="1" applyAlignment="1" applyProtection="1">
      <alignment vertical="top"/>
      <protection hidden="1"/>
    </xf>
    <xf numFmtId="0" fontId="43" fillId="6" borderId="10" xfId="0" applyFont="1" applyFill="1" applyBorder="1" applyProtection="1">
      <protection hidden="1"/>
    </xf>
    <xf numFmtId="0" fontId="6" fillId="3" borderId="0" xfId="0" applyFont="1" applyFill="1" applyProtection="1">
      <protection hidden="1"/>
    </xf>
    <xf numFmtId="0" fontId="6" fillId="6" borderId="0" xfId="0" applyFont="1" applyFill="1" applyBorder="1" applyAlignment="1" applyProtection="1">
      <alignment vertical="center"/>
      <protection hidden="1"/>
    </xf>
    <xf numFmtId="166" fontId="43" fillId="7" borderId="0" xfId="1" applyNumberFormat="1" applyFont="1" applyFill="1" applyBorder="1" applyAlignment="1" applyProtection="1">
      <alignment vertical="center"/>
      <protection hidden="1"/>
    </xf>
    <xf numFmtId="0" fontId="9" fillId="6" borderId="10" xfId="5" applyFont="1" applyFill="1" applyBorder="1" applyProtection="1">
      <protection hidden="1"/>
    </xf>
    <xf numFmtId="0" fontId="6" fillId="2" borderId="0" xfId="0" applyFont="1" applyFill="1" applyProtection="1">
      <protection hidden="1"/>
    </xf>
    <xf numFmtId="0" fontId="14" fillId="6" borderId="0" xfId="4" applyFont="1" applyFill="1" applyAlignment="1" applyProtection="1">
      <alignment vertical="top"/>
      <protection hidden="1"/>
    </xf>
    <xf numFmtId="0" fontId="9" fillId="6" borderId="0" xfId="5" applyFont="1" applyFill="1" applyProtection="1">
      <protection hidden="1"/>
    </xf>
    <xf numFmtId="0" fontId="17" fillId="3" borderId="37" xfId="0" applyFont="1" applyFill="1" applyBorder="1" applyProtection="1">
      <protection hidden="1"/>
    </xf>
    <xf numFmtId="165" fontId="36" fillId="7" borderId="1" xfId="1" applyFont="1" applyFill="1" applyBorder="1" applyProtection="1">
      <protection hidden="1"/>
    </xf>
    <xf numFmtId="9" fontId="44" fillId="7" borderId="1" xfId="2" applyFont="1" applyFill="1" applyBorder="1" applyAlignment="1" applyProtection="1">
      <alignment horizontal="center" vertical="center"/>
      <protection hidden="1"/>
    </xf>
    <xf numFmtId="9" fontId="44" fillId="7" borderId="7" xfId="2" applyFont="1" applyFill="1" applyBorder="1" applyAlignment="1" applyProtection="1">
      <alignment horizontal="center" vertical="center"/>
      <protection hidden="1"/>
    </xf>
    <xf numFmtId="0" fontId="9" fillId="0" borderId="0" xfId="0" applyFont="1" applyAlignment="1" applyProtection="1">
      <alignment horizontal="center"/>
      <protection hidden="1"/>
    </xf>
    <xf numFmtId="0" fontId="9" fillId="0" borderId="0" xfId="0" applyFont="1" applyFill="1" applyProtection="1">
      <protection hidden="1"/>
    </xf>
    <xf numFmtId="2" fontId="63" fillId="0" borderId="0" xfId="0" applyNumberFormat="1" applyFont="1" applyFill="1" applyAlignment="1" applyProtection="1">
      <alignment horizontal="right"/>
      <protection hidden="1"/>
    </xf>
    <xf numFmtId="0" fontId="63" fillId="0" borderId="0" xfId="0" applyFont="1" applyProtection="1">
      <protection hidden="1"/>
    </xf>
    <xf numFmtId="0" fontId="19" fillId="0" borderId="0" xfId="0" applyFont="1" applyFill="1" applyAlignment="1" applyProtection="1">
      <alignment horizontal="center"/>
      <protection hidden="1"/>
    </xf>
    <xf numFmtId="0" fontId="9" fillId="40" borderId="60" xfId="0" applyFont="1" applyFill="1" applyBorder="1" applyAlignment="1" applyProtection="1">
      <alignment horizontal="center"/>
      <protection hidden="1"/>
    </xf>
    <xf numFmtId="2" fontId="9" fillId="0" borderId="0" xfId="0" applyNumberFormat="1" applyFont="1" applyFill="1" applyProtection="1">
      <protection hidden="1"/>
    </xf>
    <xf numFmtId="4" fontId="9" fillId="0" borderId="0" xfId="0" applyNumberFormat="1" applyFont="1" applyFill="1" applyAlignment="1" applyProtection="1">
      <alignment horizontal="center"/>
      <protection hidden="1"/>
    </xf>
    <xf numFmtId="0" fontId="9" fillId="0" borderId="0" xfId="0" applyFont="1" applyFill="1" applyAlignment="1" applyProtection="1">
      <alignment horizontal="center"/>
      <protection hidden="1"/>
    </xf>
    <xf numFmtId="0" fontId="9" fillId="40" borderId="32" xfId="0" applyFont="1" applyFill="1" applyBorder="1" applyAlignment="1" applyProtection="1">
      <alignment horizontal="center" wrapText="1"/>
      <protection hidden="1"/>
    </xf>
    <xf numFmtId="0" fontId="9" fillId="40" borderId="60" xfId="0" applyFont="1" applyFill="1" applyBorder="1" applyAlignment="1" applyProtection="1">
      <alignment horizontal="center" vertical="center"/>
      <protection hidden="1"/>
    </xf>
    <xf numFmtId="0" fontId="9" fillId="40" borderId="25" xfId="0" applyFont="1" applyFill="1" applyBorder="1" applyAlignment="1" applyProtection="1">
      <alignment horizontal="center" wrapText="1"/>
      <protection hidden="1"/>
    </xf>
    <xf numFmtId="0" fontId="63" fillId="0" borderId="0" xfId="0" applyFont="1" applyFill="1" applyAlignment="1" applyProtection="1">
      <protection hidden="1"/>
    </xf>
    <xf numFmtId="0" fontId="9" fillId="40" borderId="23" xfId="0" applyFont="1" applyFill="1" applyBorder="1" applyAlignment="1" applyProtection="1">
      <alignment horizontal="center"/>
      <protection hidden="1"/>
    </xf>
    <xf numFmtId="0" fontId="9" fillId="40" borderId="62" xfId="0" applyFont="1" applyFill="1" applyBorder="1" applyAlignment="1" applyProtection="1">
      <alignment horizontal="center"/>
      <protection hidden="1"/>
    </xf>
    <xf numFmtId="0" fontId="19" fillId="0" borderId="0" xfId="0" applyFont="1" applyFill="1" applyAlignment="1" applyProtection="1">
      <protection hidden="1"/>
    </xf>
    <xf numFmtId="0" fontId="9" fillId="40" borderId="59" xfId="0" applyFont="1" applyFill="1" applyBorder="1" applyAlignment="1" applyProtection="1">
      <alignment horizontal="center"/>
      <protection hidden="1"/>
    </xf>
    <xf numFmtId="0" fontId="63" fillId="0" borderId="0" xfId="0" applyFont="1" applyFill="1" applyProtection="1">
      <protection hidden="1"/>
    </xf>
    <xf numFmtId="2" fontId="9" fillId="0" borderId="0" xfId="0" applyNumberFormat="1" applyFont="1" applyAlignment="1" applyProtection="1">
      <alignment horizontal="center"/>
      <protection hidden="1"/>
    </xf>
    <xf numFmtId="0" fontId="9" fillId="40" borderId="63" xfId="0" applyFont="1" applyFill="1" applyBorder="1" applyAlignment="1" applyProtection="1">
      <alignment horizontal="center"/>
      <protection hidden="1"/>
    </xf>
    <xf numFmtId="2" fontId="9" fillId="0" borderId="0" xfId="0" applyNumberFormat="1" applyFont="1" applyProtection="1">
      <protection hidden="1"/>
    </xf>
    <xf numFmtId="0" fontId="9" fillId="40" borderId="64" xfId="0" applyFont="1" applyFill="1" applyBorder="1" applyAlignment="1" applyProtection="1">
      <alignment horizontal="center"/>
      <protection hidden="1"/>
    </xf>
    <xf numFmtId="0" fontId="9" fillId="40" borderId="65" xfId="0" applyFont="1" applyFill="1" applyBorder="1" applyAlignment="1" applyProtection="1">
      <alignment horizontal="center"/>
      <protection hidden="1"/>
    </xf>
    <xf numFmtId="9" fontId="9" fillId="0" borderId="0" xfId="0" applyNumberFormat="1" applyFont="1" applyFill="1" applyAlignment="1" applyProtection="1">
      <alignment horizontal="center"/>
      <protection hidden="1"/>
    </xf>
    <xf numFmtId="0" fontId="19" fillId="6" borderId="0" xfId="0" applyFont="1" applyFill="1" applyBorder="1" applyProtection="1">
      <protection hidden="1"/>
    </xf>
    <xf numFmtId="0" fontId="9" fillId="6" borderId="0" xfId="0" applyFont="1" applyFill="1" applyAlignment="1" applyProtection="1">
      <alignment horizontal="center"/>
      <protection hidden="1"/>
    </xf>
    <xf numFmtId="0" fontId="9" fillId="6" borderId="0" xfId="0" applyFont="1" applyFill="1" applyProtection="1">
      <protection hidden="1"/>
    </xf>
    <xf numFmtId="0" fontId="19" fillId="0" borderId="0" xfId="0" applyFont="1" applyProtection="1">
      <protection hidden="1"/>
    </xf>
    <xf numFmtId="0" fontId="19" fillId="5" borderId="0" xfId="0" applyFont="1" applyFill="1" applyAlignment="1" applyProtection="1">
      <alignment horizontal="center"/>
      <protection hidden="1"/>
    </xf>
    <xf numFmtId="0" fontId="9" fillId="5" borderId="0" xfId="0" applyFont="1" applyFill="1" applyProtection="1">
      <protection hidden="1"/>
    </xf>
    <xf numFmtId="0" fontId="9" fillId="5" borderId="0" xfId="0" applyFont="1" applyFill="1" applyAlignment="1" applyProtection="1">
      <alignment horizontal="center"/>
      <protection hidden="1"/>
    </xf>
    <xf numFmtId="9" fontId="9" fillId="0" borderId="0" xfId="2" applyFont="1" applyProtection="1">
      <protection hidden="1"/>
    </xf>
    <xf numFmtId="0" fontId="19" fillId="0" borderId="0" xfId="0" applyFont="1" applyAlignment="1" applyProtection="1">
      <alignment horizontal="center"/>
      <protection hidden="1"/>
    </xf>
    <xf numFmtId="0" fontId="10" fillId="0" borderId="0" xfId="70" applyFont="1" applyAlignment="1" applyProtection="1">
      <alignment horizontal="center"/>
      <protection hidden="1"/>
    </xf>
    <xf numFmtId="2" fontId="9" fillId="0" borderId="0" xfId="0" applyNumberFormat="1" applyFont="1" applyFill="1" applyAlignment="1" applyProtection="1">
      <alignment horizontal="center"/>
      <protection hidden="1"/>
    </xf>
    <xf numFmtId="9" fontId="10" fillId="0" borderId="0" xfId="70" applyNumberFormat="1" applyAlignment="1" applyProtection="1">
      <alignment horizontal="center"/>
      <protection hidden="1"/>
    </xf>
    <xf numFmtId="1" fontId="9" fillId="0" borderId="0" xfId="0" applyNumberFormat="1" applyFont="1" applyAlignment="1" applyProtection="1">
      <alignment horizontal="center"/>
      <protection hidden="1"/>
    </xf>
    <xf numFmtId="9" fontId="64" fillId="0" borderId="0" xfId="2" applyFont="1" applyProtection="1">
      <protection hidden="1"/>
    </xf>
    <xf numFmtId="0" fontId="64" fillId="0" borderId="0" xfId="0" applyFont="1" applyAlignment="1" applyProtection="1">
      <alignment horizontal="center"/>
      <protection hidden="1"/>
    </xf>
    <xf numFmtId="2" fontId="64" fillId="0" borderId="0" xfId="0" applyNumberFormat="1" applyFont="1" applyFill="1" applyAlignment="1" applyProtection="1">
      <alignment horizontal="center"/>
      <protection hidden="1"/>
    </xf>
    <xf numFmtId="9" fontId="64" fillId="0" borderId="0" xfId="70" applyNumberFormat="1" applyFont="1" applyAlignment="1" applyProtection="1">
      <alignment horizontal="center"/>
      <protection hidden="1"/>
    </xf>
    <xf numFmtId="2" fontId="64" fillId="41" borderId="0" xfId="0" applyNumberFormat="1" applyFont="1" applyFill="1" applyAlignment="1" applyProtection="1">
      <alignment horizontal="center"/>
      <protection hidden="1"/>
    </xf>
    <xf numFmtId="0" fontId="64" fillId="41" borderId="0" xfId="0" applyFont="1" applyFill="1" applyAlignment="1" applyProtection="1">
      <alignment horizontal="center"/>
      <protection hidden="1"/>
    </xf>
    <xf numFmtId="0" fontId="9" fillId="41" borderId="0" xfId="0" applyFont="1" applyFill="1" applyAlignment="1" applyProtection="1">
      <alignment horizontal="center"/>
      <protection hidden="1"/>
    </xf>
    <xf numFmtId="0" fontId="64" fillId="0" borderId="0" xfId="0" applyFont="1" applyProtection="1">
      <protection hidden="1"/>
    </xf>
    <xf numFmtId="0" fontId="64" fillId="0" borderId="0" xfId="0" applyFont="1" applyBorder="1" applyAlignment="1" applyProtection="1">
      <alignment horizontal="center"/>
      <protection hidden="1"/>
    </xf>
    <xf numFmtId="170" fontId="64" fillId="0" borderId="0" xfId="0" applyNumberFormat="1" applyFont="1" applyProtection="1">
      <protection hidden="1"/>
    </xf>
    <xf numFmtId="0" fontId="9" fillId="0" borderId="0" xfId="0" applyFont="1" applyBorder="1" applyAlignment="1" applyProtection="1">
      <alignment horizontal="center"/>
      <protection hidden="1"/>
    </xf>
    <xf numFmtId="0" fontId="19" fillId="2" borderId="0" xfId="0" applyFont="1" applyFill="1" applyAlignment="1" applyProtection="1">
      <alignment horizontal="center"/>
      <protection hidden="1"/>
    </xf>
    <xf numFmtId="170" fontId="19" fillId="2" borderId="0" xfId="0" applyNumberFormat="1" applyFont="1" applyFill="1" applyAlignment="1" applyProtection="1">
      <alignment horizontal="center"/>
      <protection hidden="1"/>
    </xf>
    <xf numFmtId="0" fontId="9" fillId="2" borderId="0" xfId="0" applyFont="1" applyFill="1" applyAlignment="1" applyProtection="1">
      <alignment horizontal="center"/>
      <protection hidden="1"/>
    </xf>
    <xf numFmtId="170" fontId="9" fillId="0" borderId="0" xfId="0" applyNumberFormat="1" applyFont="1" applyProtection="1">
      <protection hidden="1"/>
    </xf>
    <xf numFmtId="170" fontId="19" fillId="0" borderId="0" xfId="0" applyNumberFormat="1" applyFont="1" applyFill="1" applyAlignment="1" applyProtection="1">
      <alignment horizontal="center"/>
      <protection hidden="1"/>
    </xf>
    <xf numFmtId="10" fontId="9" fillId="0" borderId="0" xfId="0" applyNumberFormat="1" applyFont="1" applyProtection="1">
      <protection hidden="1"/>
    </xf>
    <xf numFmtId="9" fontId="9" fillId="0" borderId="0" xfId="2" applyFont="1" applyAlignment="1" applyProtection="1">
      <alignment horizontal="center"/>
      <protection hidden="1"/>
    </xf>
    <xf numFmtId="9" fontId="64" fillId="0" borderId="0" xfId="2" applyFont="1" applyAlignment="1" applyProtection="1">
      <alignment horizontal="center"/>
      <protection hidden="1"/>
    </xf>
    <xf numFmtId="1" fontId="64" fillId="0" borderId="0" xfId="0" applyNumberFormat="1" applyFont="1" applyAlignment="1" applyProtection="1">
      <alignment horizontal="center"/>
      <protection hidden="1"/>
    </xf>
    <xf numFmtId="1" fontId="9" fillId="0" borderId="0" xfId="0" applyNumberFormat="1" applyFont="1" applyFill="1" applyAlignment="1" applyProtection="1">
      <alignment horizontal="center"/>
      <protection hidden="1"/>
    </xf>
    <xf numFmtId="0" fontId="9" fillId="42" borderId="32" xfId="0" applyFont="1" applyFill="1" applyBorder="1" applyAlignment="1" applyProtection="1">
      <alignment horizontal="center"/>
      <protection hidden="1"/>
    </xf>
    <xf numFmtId="0" fontId="65" fillId="42" borderId="24" xfId="0" applyFont="1" applyFill="1" applyBorder="1" applyAlignment="1" applyProtection="1">
      <alignment horizontal="center"/>
      <protection hidden="1"/>
    </xf>
    <xf numFmtId="0" fontId="65" fillId="42" borderId="49" xfId="0" applyFont="1" applyFill="1" applyBorder="1" applyAlignment="1" applyProtection="1">
      <alignment horizontal="center"/>
      <protection hidden="1"/>
    </xf>
    <xf numFmtId="0" fontId="19" fillId="42" borderId="25" xfId="0" applyFont="1" applyFill="1" applyBorder="1" applyAlignment="1" applyProtection="1">
      <alignment horizontal="right"/>
      <protection hidden="1"/>
    </xf>
    <xf numFmtId="171" fontId="19" fillId="42" borderId="0" xfId="0" applyNumberFormat="1" applyFont="1" applyFill="1" applyBorder="1" applyAlignment="1" applyProtection="1">
      <alignment horizontal="center"/>
      <protection hidden="1"/>
    </xf>
    <xf numFmtId="171" fontId="19" fillId="42" borderId="22" xfId="0" applyNumberFormat="1" applyFont="1" applyFill="1" applyBorder="1" applyAlignment="1" applyProtection="1">
      <alignment horizontal="center"/>
      <protection hidden="1"/>
    </xf>
    <xf numFmtId="171" fontId="9" fillId="42" borderId="0" xfId="0" applyNumberFormat="1" applyFont="1" applyFill="1" applyBorder="1" applyAlignment="1" applyProtection="1">
      <alignment horizontal="center"/>
      <protection hidden="1"/>
    </xf>
    <xf numFmtId="171" fontId="9" fillId="42" borderId="22" xfId="0" applyNumberFormat="1" applyFont="1" applyFill="1" applyBorder="1" applyAlignment="1" applyProtection="1">
      <alignment horizontal="center"/>
      <protection hidden="1"/>
    </xf>
    <xf numFmtId="0" fontId="9" fillId="42" borderId="25" xfId="0" applyFont="1" applyFill="1" applyBorder="1" applyAlignment="1" applyProtection="1">
      <alignment horizontal="center"/>
      <protection hidden="1"/>
    </xf>
    <xf numFmtId="0" fontId="65" fillId="42" borderId="0" xfId="0" applyFont="1" applyFill="1" applyBorder="1" applyAlignment="1" applyProtection="1">
      <alignment horizontal="center"/>
      <protection hidden="1"/>
    </xf>
    <xf numFmtId="0" fontId="65" fillId="42" borderId="22" xfId="0" applyFont="1" applyFill="1" applyBorder="1" applyAlignment="1" applyProtection="1">
      <alignment horizontal="center"/>
      <protection hidden="1"/>
    </xf>
    <xf numFmtId="170" fontId="19" fillId="42" borderId="25" xfId="0" applyNumberFormat="1" applyFont="1" applyFill="1" applyBorder="1" applyAlignment="1" applyProtection="1">
      <alignment horizontal="right"/>
      <protection hidden="1"/>
    </xf>
    <xf numFmtId="166" fontId="19" fillId="42" borderId="0" xfId="1" applyNumberFormat="1" applyFont="1" applyFill="1" applyBorder="1" applyAlignment="1" applyProtection="1">
      <alignment horizontal="left" indent="2"/>
      <protection hidden="1"/>
    </xf>
    <xf numFmtId="166" fontId="19" fillId="42" borderId="22" xfId="1" applyNumberFormat="1" applyFont="1" applyFill="1" applyBorder="1" applyAlignment="1" applyProtection="1">
      <alignment horizontal="center"/>
      <protection hidden="1"/>
    </xf>
    <xf numFmtId="166" fontId="19" fillId="42" borderId="22" xfId="1" applyNumberFormat="1" applyFont="1" applyFill="1" applyBorder="1" applyAlignment="1" applyProtection="1">
      <alignment horizontal="left" indent="2"/>
      <protection hidden="1"/>
    </xf>
    <xf numFmtId="168" fontId="19" fillId="42" borderId="22" xfId="9391" applyNumberFormat="1" applyFont="1" applyFill="1" applyBorder="1" applyAlignment="1" applyProtection="1">
      <alignment horizontal="center"/>
      <protection hidden="1"/>
    </xf>
    <xf numFmtId="0" fontId="19" fillId="42" borderId="23" xfId="0" applyFont="1" applyFill="1" applyBorder="1" applyAlignment="1" applyProtection="1">
      <alignment horizontal="right"/>
      <protection hidden="1"/>
    </xf>
    <xf numFmtId="168" fontId="19" fillId="42" borderId="35" xfId="9391" applyNumberFormat="1" applyFont="1" applyFill="1" applyBorder="1" applyAlignment="1" applyProtection="1">
      <alignment horizontal="center"/>
      <protection hidden="1"/>
    </xf>
    <xf numFmtId="0" fontId="0" fillId="0" borderId="0" xfId="0" applyProtection="1">
      <protection hidden="1"/>
    </xf>
    <xf numFmtId="1" fontId="19" fillId="0" borderId="0" xfId="0" applyNumberFormat="1" applyFont="1" applyFill="1" applyAlignment="1" applyProtection="1">
      <alignment horizontal="center"/>
      <protection hidden="1"/>
    </xf>
    <xf numFmtId="2" fontId="19" fillId="0" borderId="0" xfId="0" applyNumberFormat="1" applyFont="1" applyFill="1" applyProtection="1">
      <protection hidden="1"/>
    </xf>
    <xf numFmtId="170" fontId="9" fillId="0" borderId="0" xfId="0" applyNumberFormat="1" applyFont="1" applyAlignment="1" applyProtection="1">
      <alignment horizontal="center"/>
      <protection hidden="1"/>
    </xf>
    <xf numFmtId="171" fontId="9" fillId="0" borderId="0" xfId="0" applyNumberFormat="1" applyFont="1" applyProtection="1">
      <protection hidden="1"/>
    </xf>
    <xf numFmtId="171" fontId="19" fillId="2" borderId="0" xfId="0" applyNumberFormat="1" applyFont="1" applyFill="1" applyAlignment="1" applyProtection="1">
      <alignment horizontal="center"/>
      <protection hidden="1"/>
    </xf>
    <xf numFmtId="10" fontId="64" fillId="0" borderId="0" xfId="70" applyNumberFormat="1" applyFont="1" applyAlignment="1" applyProtection="1">
      <alignment horizontal="center"/>
      <protection hidden="1"/>
    </xf>
    <xf numFmtId="1" fontId="64" fillId="0" borderId="0" xfId="0" applyNumberFormat="1" applyFont="1" applyFill="1" applyAlignment="1" applyProtection="1">
      <alignment horizontal="center"/>
      <protection hidden="1"/>
    </xf>
    <xf numFmtId="10" fontId="10" fillId="0" borderId="0" xfId="70" applyNumberFormat="1" applyAlignment="1" applyProtection="1">
      <alignment horizontal="center"/>
      <protection hidden="1"/>
    </xf>
    <xf numFmtId="0" fontId="19" fillId="0" borderId="21" xfId="0" applyFont="1" applyFill="1" applyBorder="1" applyAlignment="1" applyProtection="1">
      <alignment horizontal="center"/>
      <protection hidden="1"/>
    </xf>
    <xf numFmtId="0" fontId="19" fillId="0" borderId="59" xfId="0" applyFont="1" applyFill="1" applyBorder="1" applyAlignment="1" applyProtection="1">
      <alignment horizontal="center"/>
      <protection hidden="1"/>
    </xf>
    <xf numFmtId="0" fontId="63" fillId="0" borderId="0" xfId="0" applyFont="1" applyFill="1" applyAlignment="1" applyProtection="1">
      <alignment horizontal="left"/>
      <protection hidden="1"/>
    </xf>
    <xf numFmtId="0" fontId="19" fillId="0" borderId="59" xfId="0" applyFont="1" applyBorder="1" applyAlignment="1" applyProtection="1">
      <alignment horizontal="center"/>
      <protection hidden="1"/>
    </xf>
    <xf numFmtId="9" fontId="9" fillId="0" borderId="0" xfId="2" applyFont="1" applyFill="1" applyAlignment="1" applyProtection="1">
      <alignment horizontal="center"/>
      <protection hidden="1"/>
    </xf>
    <xf numFmtId="9" fontId="10" fillId="0" borderId="0" xfId="70" applyNumberFormat="1" applyFont="1" applyAlignment="1" applyProtection="1">
      <alignment horizontal="center"/>
      <protection hidden="1"/>
    </xf>
    <xf numFmtId="0" fontId="63" fillId="0" borderId="0" xfId="0" applyFont="1" applyFill="1" applyAlignment="1" applyProtection="1">
      <alignment horizontal="right"/>
      <protection hidden="1"/>
    </xf>
    <xf numFmtId="0" fontId="10" fillId="0" borderId="0" xfId="0" applyFont="1" applyAlignment="1" applyProtection="1">
      <alignment horizontal="center"/>
      <protection hidden="1"/>
    </xf>
    <xf numFmtId="9" fontId="64" fillId="0" borderId="0" xfId="2" applyFont="1" applyFill="1" applyAlignment="1" applyProtection="1">
      <alignment horizontal="center"/>
      <protection hidden="1"/>
    </xf>
    <xf numFmtId="9" fontId="19" fillId="0" borderId="0" xfId="2" applyFont="1" applyFill="1" applyAlignment="1" applyProtection="1">
      <alignment horizontal="center"/>
      <protection hidden="1"/>
    </xf>
    <xf numFmtId="0" fontId="0" fillId="41" borderId="0" xfId="0" applyFill="1" applyProtection="1">
      <protection hidden="1"/>
    </xf>
    <xf numFmtId="2" fontId="9" fillId="41" borderId="0" xfId="0" applyNumberFormat="1" applyFont="1" applyFill="1" applyAlignment="1" applyProtection="1">
      <alignment horizontal="center"/>
      <protection hidden="1"/>
    </xf>
    <xf numFmtId="1" fontId="66" fillId="0" borderId="0" xfId="0" applyNumberFormat="1" applyFont="1" applyAlignment="1" applyProtection="1">
      <alignment horizontal="center"/>
      <protection hidden="1"/>
    </xf>
    <xf numFmtId="0" fontId="66" fillId="0" borderId="0" xfId="0" applyFont="1" applyProtection="1">
      <protection hidden="1"/>
    </xf>
    <xf numFmtId="0" fontId="9" fillId="40" borderId="66" xfId="0" applyFont="1" applyFill="1" applyBorder="1" applyAlignment="1" applyProtection="1">
      <alignment horizontal="center"/>
      <protection hidden="1"/>
    </xf>
    <xf numFmtId="0" fontId="9" fillId="40" borderId="60" xfId="0" applyFont="1" applyFill="1" applyBorder="1" applyAlignment="1" applyProtection="1">
      <alignment horizontal="center" wrapText="1"/>
      <protection hidden="1"/>
    </xf>
    <xf numFmtId="0" fontId="9" fillId="40" borderId="61" xfId="0" applyFont="1" applyFill="1" applyBorder="1" applyAlignment="1" applyProtection="1">
      <alignment horizontal="center" wrapText="1"/>
      <protection hidden="1"/>
    </xf>
    <xf numFmtId="166" fontId="19" fillId="42" borderId="0" xfId="1" applyNumberFormat="1" applyFont="1" applyFill="1" applyBorder="1" applyAlignment="1" applyProtection="1">
      <alignment horizontal="center"/>
      <protection hidden="1"/>
    </xf>
    <xf numFmtId="9" fontId="12" fillId="7" borderId="1" xfId="2" applyFont="1" applyFill="1" applyBorder="1" applyAlignment="1" applyProtection="1">
      <alignment horizontal="center" vertical="center"/>
      <protection hidden="1"/>
    </xf>
    <xf numFmtId="9" fontId="12" fillId="7" borderId="7" xfId="2" applyFont="1" applyFill="1" applyBorder="1" applyAlignment="1" applyProtection="1">
      <alignment horizontal="center" vertical="center"/>
      <protection hidden="1"/>
    </xf>
    <xf numFmtId="0" fontId="9" fillId="40" borderId="32" xfId="0" applyFont="1" applyFill="1" applyBorder="1" applyAlignment="1" applyProtection="1">
      <alignment horizontal="center"/>
      <protection hidden="1"/>
    </xf>
    <xf numFmtId="166" fontId="54" fillId="7" borderId="1" xfId="1" applyNumberFormat="1" applyFont="1" applyFill="1" applyBorder="1" applyAlignment="1" applyProtection="1">
      <alignment vertical="center"/>
      <protection hidden="1"/>
    </xf>
    <xf numFmtId="9" fontId="44" fillId="7" borderId="51" xfId="2" applyNumberFormat="1" applyFont="1" applyFill="1" applyBorder="1" applyAlignment="1" applyProtection="1">
      <alignment horizontal="center" vertical="center"/>
      <protection hidden="1"/>
    </xf>
    <xf numFmtId="0" fontId="9" fillId="40" borderId="59" xfId="0" applyFont="1" applyFill="1" applyBorder="1" applyAlignment="1" applyProtection="1">
      <alignment horizontal="center" vertical="center"/>
      <protection hidden="1"/>
    </xf>
    <xf numFmtId="9" fontId="44" fillId="7" borderId="51" xfId="2" applyFont="1" applyFill="1" applyBorder="1" applyAlignment="1" applyProtection="1">
      <alignment horizontal="center" vertical="center"/>
      <protection hidden="1"/>
    </xf>
    <xf numFmtId="166" fontId="54" fillId="7" borderId="1" xfId="1" applyNumberFormat="1" applyFont="1" applyFill="1" applyBorder="1" applyAlignment="1" applyProtection="1">
      <alignment horizontal="center"/>
      <protection hidden="1"/>
    </xf>
    <xf numFmtId="166" fontId="65" fillId="42" borderId="0" xfId="1" applyNumberFormat="1" applyFont="1" applyFill="1" applyBorder="1" applyAlignment="1" applyProtection="1">
      <alignment horizontal="center"/>
      <protection hidden="1"/>
    </xf>
    <xf numFmtId="166" fontId="65" fillId="42" borderId="22" xfId="1" applyNumberFormat="1" applyFont="1" applyFill="1" applyBorder="1" applyAlignment="1" applyProtection="1">
      <alignment horizontal="center"/>
      <protection hidden="1"/>
    </xf>
    <xf numFmtId="0" fontId="65" fillId="42" borderId="24" xfId="0" applyFont="1" applyFill="1" applyBorder="1" applyAlignment="1" applyProtection="1">
      <alignment horizontal="right"/>
      <protection hidden="1"/>
    </xf>
    <xf numFmtId="0" fontId="64" fillId="0" borderId="0" xfId="70" applyFont="1" applyAlignment="1" applyProtection="1">
      <alignment horizontal="center"/>
      <protection hidden="1"/>
    </xf>
    <xf numFmtId="9" fontId="44" fillId="7" borderId="9" xfId="2" applyFont="1" applyFill="1" applyBorder="1" applyAlignment="1" applyProtection="1">
      <alignment horizontal="center" vertical="center"/>
      <protection hidden="1"/>
    </xf>
    <xf numFmtId="9" fontId="44" fillId="7" borderId="0" xfId="2" applyFont="1" applyFill="1" applyBorder="1" applyAlignment="1" applyProtection="1">
      <alignment horizontal="center" vertical="center"/>
      <protection hidden="1"/>
    </xf>
    <xf numFmtId="0" fontId="19" fillId="0" borderId="67" xfId="0" applyFont="1" applyFill="1" applyBorder="1" applyAlignment="1" applyProtection="1">
      <alignment horizontal="center"/>
      <protection hidden="1"/>
    </xf>
    <xf numFmtId="0" fontId="9" fillId="7" borderId="67" xfId="0" applyFont="1" applyFill="1" applyBorder="1" applyAlignment="1" applyProtection="1">
      <alignment horizontal="center"/>
      <protection hidden="1"/>
    </xf>
    <xf numFmtId="0" fontId="9" fillId="0" borderId="0" xfId="0" applyFont="1" applyBorder="1" applyProtection="1">
      <protection hidden="1"/>
    </xf>
    <xf numFmtId="0" fontId="9" fillId="0" borderId="25" xfId="0" applyFont="1" applyFill="1" applyBorder="1" applyAlignment="1" applyProtection="1">
      <alignment horizontal="center"/>
      <protection hidden="1"/>
    </xf>
    <xf numFmtId="0" fontId="9" fillId="0" borderId="25" xfId="0" applyFont="1" applyBorder="1" applyAlignment="1" applyProtection="1">
      <alignment horizontal="center"/>
      <protection hidden="1"/>
    </xf>
    <xf numFmtId="171" fontId="65" fillId="42" borderId="0" xfId="0" applyNumberFormat="1" applyFont="1" applyFill="1" applyBorder="1" applyAlignment="1" applyProtection="1">
      <alignment horizontal="center"/>
      <protection hidden="1"/>
    </xf>
    <xf numFmtId="171" fontId="65" fillId="42" borderId="0" xfId="1" applyNumberFormat="1" applyFont="1" applyFill="1" applyBorder="1" applyAlignment="1" applyProtection="1">
      <alignment horizontal="center"/>
      <protection hidden="1"/>
    </xf>
    <xf numFmtId="171" fontId="65" fillId="42" borderId="22" xfId="1" applyNumberFormat="1" applyFont="1" applyFill="1" applyBorder="1" applyAlignment="1" applyProtection="1">
      <alignment horizontal="center"/>
      <protection hidden="1"/>
    </xf>
    <xf numFmtId="171" fontId="19" fillId="42" borderId="0" xfId="1" applyNumberFormat="1" applyFont="1" applyFill="1" applyBorder="1" applyAlignment="1" applyProtection="1">
      <alignment horizontal="center"/>
      <protection hidden="1"/>
    </xf>
    <xf numFmtId="171" fontId="19" fillId="42" borderId="22" xfId="1" applyNumberFormat="1" applyFont="1" applyFill="1" applyBorder="1" applyAlignment="1" applyProtection="1">
      <alignment horizontal="center"/>
      <protection hidden="1"/>
    </xf>
    <xf numFmtId="171" fontId="19" fillId="42" borderId="35" xfId="1" applyNumberFormat="1" applyFont="1" applyFill="1" applyBorder="1" applyAlignment="1" applyProtection="1">
      <alignment horizontal="center"/>
      <protection hidden="1"/>
    </xf>
    <xf numFmtId="171" fontId="65" fillId="42" borderId="22" xfId="0" applyNumberFormat="1" applyFont="1" applyFill="1" applyBorder="1" applyAlignment="1" applyProtection="1">
      <alignment horizontal="center"/>
      <protection hidden="1"/>
    </xf>
    <xf numFmtId="171" fontId="19" fillId="42" borderId="0" xfId="1" applyNumberFormat="1" applyFont="1" applyFill="1" applyBorder="1" applyAlignment="1" applyProtection="1">
      <alignment horizontal="right"/>
      <protection hidden="1"/>
    </xf>
    <xf numFmtId="171" fontId="19" fillId="42" borderId="22" xfId="1" applyNumberFormat="1" applyFont="1" applyFill="1" applyBorder="1" applyAlignment="1" applyProtection="1">
      <alignment horizontal="right"/>
      <protection hidden="1"/>
    </xf>
    <xf numFmtId="171" fontId="19" fillId="42" borderId="35" xfId="1" applyNumberFormat="1" applyFont="1" applyFill="1" applyBorder="1" applyAlignment="1" applyProtection="1">
      <alignment horizontal="right"/>
      <protection hidden="1"/>
    </xf>
    <xf numFmtId="171" fontId="9" fillId="42" borderId="35" xfId="0" applyNumberFormat="1" applyFont="1" applyFill="1" applyBorder="1" applyAlignment="1" applyProtection="1">
      <alignment horizontal="center"/>
      <protection hidden="1"/>
    </xf>
    <xf numFmtId="166" fontId="9" fillId="42" borderId="0" xfId="1" applyNumberFormat="1" applyFont="1" applyFill="1" applyBorder="1" applyAlignment="1" applyProtection="1">
      <alignment horizontal="center"/>
      <protection hidden="1"/>
    </xf>
    <xf numFmtId="166" fontId="9" fillId="42" borderId="22" xfId="1" applyNumberFormat="1" applyFont="1" applyFill="1" applyBorder="1" applyAlignment="1" applyProtection="1">
      <alignment horizontal="center"/>
      <protection hidden="1"/>
    </xf>
    <xf numFmtId="166" fontId="9" fillId="42" borderId="35" xfId="1" applyNumberFormat="1" applyFont="1" applyFill="1" applyBorder="1" applyAlignment="1" applyProtection="1">
      <alignment horizontal="center"/>
      <protection hidden="1"/>
    </xf>
    <xf numFmtId="171" fontId="19" fillId="42" borderId="0" xfId="0" applyNumberFormat="1" applyFont="1" applyFill="1" applyBorder="1" applyAlignment="1" applyProtection="1">
      <protection hidden="1"/>
    </xf>
    <xf numFmtId="171" fontId="9" fillId="42" borderId="0" xfId="0" applyNumberFormat="1" applyFont="1" applyFill="1" applyBorder="1" applyAlignment="1" applyProtection="1">
      <protection hidden="1"/>
    </xf>
    <xf numFmtId="171" fontId="19" fillId="42" borderId="0" xfId="1" applyNumberFormat="1" applyFont="1" applyFill="1" applyBorder="1" applyAlignment="1" applyProtection="1">
      <protection hidden="1"/>
    </xf>
    <xf numFmtId="0" fontId="9" fillId="0" borderId="0" xfId="0" applyFont="1" applyAlignment="1" applyProtection="1">
      <alignment horizontal="center" vertical="center"/>
      <protection hidden="1"/>
    </xf>
    <xf numFmtId="0" fontId="9" fillId="0" borderId="0" xfId="0" applyFont="1" applyFill="1" applyAlignment="1" applyProtection="1">
      <alignment horizontal="center" vertical="center"/>
      <protection hidden="1"/>
    </xf>
    <xf numFmtId="9" fontId="9" fillId="0" borderId="0" xfId="0" applyNumberFormat="1" applyFont="1" applyFill="1" applyAlignment="1" applyProtection="1">
      <alignment horizontal="center" vertical="center"/>
      <protection hidden="1"/>
    </xf>
    <xf numFmtId="0" fontId="9" fillId="6" borderId="0" xfId="0" applyFont="1" applyFill="1" applyBorder="1" applyAlignment="1" applyProtection="1">
      <alignment horizontal="center" vertical="center"/>
      <protection hidden="1"/>
    </xf>
    <xf numFmtId="0" fontId="9" fillId="5" borderId="0" xfId="0" applyFont="1" applyFill="1" applyAlignment="1" applyProtection="1">
      <alignment horizontal="center" vertical="center"/>
      <protection hidden="1"/>
    </xf>
    <xf numFmtId="0" fontId="19" fillId="0" borderId="0" xfId="0" applyFont="1" applyAlignment="1" applyProtection="1">
      <alignment horizontal="center" vertical="center"/>
      <protection hidden="1"/>
    </xf>
    <xf numFmtId="2" fontId="9" fillId="0" borderId="0" xfId="0" applyNumberFormat="1" applyFont="1" applyFill="1" applyAlignment="1" applyProtection="1">
      <alignment horizontal="center" vertical="center"/>
      <protection hidden="1"/>
    </xf>
    <xf numFmtId="2" fontId="64" fillId="0" borderId="0" xfId="0" applyNumberFormat="1" applyFont="1" applyFill="1" applyAlignment="1" applyProtection="1">
      <alignment horizontal="center" vertical="center"/>
      <protection hidden="1"/>
    </xf>
    <xf numFmtId="1" fontId="9" fillId="0" borderId="0" xfId="0" applyNumberFormat="1" applyFont="1" applyAlignment="1" applyProtection="1">
      <alignment horizontal="center" vertical="center"/>
      <protection hidden="1"/>
    </xf>
    <xf numFmtId="1" fontId="64" fillId="0" borderId="0" xfId="0" applyNumberFormat="1" applyFont="1" applyAlignment="1" applyProtection="1">
      <alignment horizontal="center" vertical="center"/>
      <protection hidden="1"/>
    </xf>
    <xf numFmtId="1" fontId="9" fillId="0" borderId="0" xfId="0" applyNumberFormat="1" applyFont="1" applyFill="1" applyAlignment="1" applyProtection="1">
      <alignment horizontal="center" vertical="center"/>
      <protection hidden="1"/>
    </xf>
    <xf numFmtId="2" fontId="9" fillId="0" borderId="0" xfId="1" applyNumberFormat="1" applyFont="1" applyFill="1" applyAlignment="1" applyProtection="1">
      <alignment horizontal="center" vertical="center"/>
      <protection hidden="1"/>
    </xf>
    <xf numFmtId="0" fontId="65" fillId="42" borderId="24" xfId="0" applyFont="1" applyFill="1" applyBorder="1" applyAlignment="1" applyProtection="1">
      <alignment horizontal="center" vertical="center"/>
      <protection hidden="1"/>
    </xf>
    <xf numFmtId="171" fontId="19" fillId="42" borderId="0" xfId="0" applyNumberFormat="1" applyFont="1" applyFill="1" applyBorder="1" applyAlignment="1" applyProtection="1">
      <alignment horizontal="center" vertical="center"/>
      <protection hidden="1"/>
    </xf>
    <xf numFmtId="0" fontId="65" fillId="42" borderId="0" xfId="0" applyFont="1" applyFill="1" applyBorder="1" applyAlignment="1" applyProtection="1">
      <alignment horizontal="center" vertical="center"/>
      <protection hidden="1"/>
    </xf>
    <xf numFmtId="1" fontId="19" fillId="0" borderId="0" xfId="0" applyNumberFormat="1" applyFont="1" applyFill="1" applyAlignment="1" applyProtection="1">
      <alignment horizontal="center" vertical="center"/>
      <protection hidden="1"/>
    </xf>
    <xf numFmtId="0" fontId="9" fillId="0" borderId="0" xfId="0" applyFont="1" applyAlignment="1" applyProtection="1">
      <alignment vertical="center"/>
      <protection hidden="1"/>
    </xf>
    <xf numFmtId="0" fontId="65" fillId="42" borderId="24" xfId="0" applyFont="1" applyFill="1" applyBorder="1" applyAlignment="1" applyProtection="1">
      <protection hidden="1"/>
    </xf>
    <xf numFmtId="0" fontId="36" fillId="6" borderId="27" xfId="0" applyFont="1" applyFill="1" applyBorder="1" applyProtection="1">
      <protection hidden="1"/>
    </xf>
    <xf numFmtId="9" fontId="44" fillId="7" borderId="12" xfId="2" applyFont="1" applyFill="1" applyBorder="1" applyAlignment="1" applyProtection="1">
      <alignment horizontal="center" vertical="center"/>
      <protection hidden="1"/>
    </xf>
    <xf numFmtId="166" fontId="45" fillId="3" borderId="39" xfId="4" applyNumberFormat="1" applyFont="1" applyFill="1" applyBorder="1" applyAlignment="1" applyProtection="1">
      <alignment vertical="top"/>
      <protection hidden="1"/>
    </xf>
    <xf numFmtId="171" fontId="9" fillId="42" borderId="0" xfId="1" applyNumberFormat="1" applyFont="1" applyFill="1" applyBorder="1" applyAlignment="1" applyProtection="1">
      <alignment horizontal="center"/>
      <protection hidden="1"/>
    </xf>
    <xf numFmtId="171" fontId="9" fillId="42" borderId="22" xfId="1" applyNumberFormat="1" applyFont="1" applyFill="1" applyBorder="1" applyAlignment="1" applyProtection="1">
      <alignment horizontal="center"/>
      <protection hidden="1"/>
    </xf>
    <xf numFmtId="171" fontId="9" fillId="42" borderId="35" xfId="1" applyNumberFormat="1" applyFont="1" applyFill="1" applyBorder="1" applyAlignment="1" applyProtection="1">
      <alignment horizontal="center"/>
      <protection hidden="1"/>
    </xf>
    <xf numFmtId="0" fontId="19" fillId="0" borderId="60" xfId="0" applyFont="1" applyBorder="1" applyAlignment="1" applyProtection="1">
      <alignment horizontal="center"/>
      <protection hidden="1"/>
    </xf>
    <xf numFmtId="171" fontId="19" fillId="42" borderId="0" xfId="9391" applyNumberFormat="1" applyFont="1" applyFill="1" applyBorder="1" applyAlignment="1" applyProtection="1">
      <alignment horizontal="center"/>
      <protection hidden="1"/>
    </xf>
    <xf numFmtId="171" fontId="19" fillId="42" borderId="22" xfId="9391" applyNumberFormat="1" applyFont="1" applyFill="1" applyBorder="1" applyAlignment="1" applyProtection="1">
      <alignment horizontal="center"/>
      <protection hidden="1"/>
    </xf>
    <xf numFmtId="171" fontId="9" fillId="42" borderId="0" xfId="9391" applyNumberFormat="1" applyFont="1" applyFill="1" applyBorder="1" applyAlignment="1" applyProtection="1">
      <alignment horizontal="center"/>
      <protection hidden="1"/>
    </xf>
    <xf numFmtId="171" fontId="9" fillId="42" borderId="22" xfId="9391" applyNumberFormat="1" applyFont="1" applyFill="1" applyBorder="1" applyAlignment="1" applyProtection="1">
      <alignment horizontal="center"/>
      <protection hidden="1"/>
    </xf>
    <xf numFmtId="171" fontId="65" fillId="42" borderId="0" xfId="9391" applyNumberFormat="1" applyFont="1" applyFill="1" applyBorder="1" applyAlignment="1" applyProtection="1">
      <alignment horizontal="center"/>
      <protection hidden="1"/>
    </xf>
    <xf numFmtId="171" fontId="65" fillId="42" borderId="22" xfId="9391" applyNumberFormat="1" applyFont="1" applyFill="1" applyBorder="1" applyAlignment="1" applyProtection="1">
      <alignment horizontal="center"/>
      <protection hidden="1"/>
    </xf>
    <xf numFmtId="171" fontId="9" fillId="42" borderId="35" xfId="9391" applyNumberFormat="1" applyFont="1" applyFill="1" applyBorder="1" applyAlignment="1" applyProtection="1">
      <alignment horizontal="center"/>
      <protection hidden="1"/>
    </xf>
    <xf numFmtId="1" fontId="9" fillId="40" borderId="59" xfId="1" applyNumberFormat="1" applyFont="1" applyFill="1" applyBorder="1" applyAlignment="1" applyProtection="1">
      <alignment horizontal="center"/>
      <protection hidden="1"/>
    </xf>
    <xf numFmtId="1" fontId="9" fillId="40" borderId="59" xfId="1" applyNumberFormat="1" applyFont="1" applyFill="1" applyBorder="1" applyAlignment="1" applyProtection="1">
      <alignment horizontal="center" vertical="center"/>
      <protection hidden="1"/>
    </xf>
    <xf numFmtId="171" fontId="19" fillId="42" borderId="22" xfId="0" applyNumberFormat="1" applyFont="1" applyFill="1" applyBorder="1" applyAlignment="1" applyProtection="1">
      <protection hidden="1"/>
    </xf>
    <xf numFmtId="1" fontId="9" fillId="40" borderId="22" xfId="1" applyNumberFormat="1" applyFont="1" applyFill="1" applyBorder="1" applyAlignment="1" applyProtection="1">
      <alignment horizontal="center" vertical="center"/>
      <protection hidden="1"/>
    </xf>
    <xf numFmtId="1" fontId="9" fillId="40" borderId="21" xfId="1" applyNumberFormat="1" applyFont="1" applyFill="1" applyBorder="1" applyAlignment="1" applyProtection="1">
      <alignment horizontal="center" vertical="center"/>
      <protection hidden="1"/>
    </xf>
    <xf numFmtId="0" fontId="9" fillId="40" borderId="63" xfId="0" applyFont="1" applyFill="1" applyBorder="1" applyAlignment="1" applyProtection="1">
      <alignment horizontal="center" vertical="center"/>
      <protection hidden="1"/>
    </xf>
    <xf numFmtId="0" fontId="9" fillId="40" borderId="64" xfId="0" applyFont="1" applyFill="1" applyBorder="1" applyAlignment="1" applyProtection="1">
      <alignment horizontal="center" vertical="center"/>
      <protection hidden="1"/>
    </xf>
    <xf numFmtId="0" fontId="9" fillId="40" borderId="65" xfId="0" applyFont="1" applyFill="1" applyBorder="1" applyAlignment="1" applyProtection="1">
      <alignment horizontal="center" vertical="center"/>
      <protection hidden="1"/>
    </xf>
    <xf numFmtId="0" fontId="19" fillId="0" borderId="59" xfId="0" applyFont="1" applyFill="1" applyBorder="1" applyAlignment="1" applyProtection="1">
      <alignment horizontal="center" vertical="center"/>
      <protection hidden="1"/>
    </xf>
    <xf numFmtId="0" fontId="19" fillId="0" borderId="21" xfId="0" applyFont="1" applyFill="1" applyBorder="1" applyAlignment="1" applyProtection="1">
      <alignment horizontal="center" vertical="center"/>
      <protection hidden="1"/>
    </xf>
    <xf numFmtId="0" fontId="63" fillId="0" borderId="0" xfId="0" applyFont="1" applyAlignment="1" applyProtection="1">
      <alignment vertical="center"/>
      <protection hidden="1"/>
    </xf>
    <xf numFmtId="0" fontId="9" fillId="40" borderId="32" xfId="0" applyFont="1" applyFill="1" applyBorder="1" applyAlignment="1" applyProtection="1">
      <alignment horizontal="center" vertical="center"/>
      <protection hidden="1"/>
    </xf>
    <xf numFmtId="0" fontId="9" fillId="40" borderId="32" xfId="0" applyFont="1" applyFill="1" applyBorder="1" applyAlignment="1" applyProtection="1">
      <alignment horizontal="center" vertical="center" wrapText="1"/>
      <protection hidden="1"/>
    </xf>
    <xf numFmtId="0" fontId="9" fillId="40" borderId="25" xfId="0" applyFont="1" applyFill="1" applyBorder="1" applyAlignment="1" applyProtection="1">
      <alignment horizontal="center" vertical="center" wrapText="1"/>
      <protection hidden="1"/>
    </xf>
    <xf numFmtId="0" fontId="9" fillId="40" borderId="23" xfId="0" applyFont="1" applyFill="1" applyBorder="1" applyAlignment="1" applyProtection="1">
      <alignment horizontal="center" vertical="center"/>
      <protection hidden="1"/>
    </xf>
    <xf numFmtId="0" fontId="9" fillId="40" borderId="66" xfId="0" applyFont="1" applyFill="1" applyBorder="1" applyAlignment="1" applyProtection="1">
      <alignment horizontal="center" vertical="center"/>
      <protection hidden="1"/>
    </xf>
    <xf numFmtId="0" fontId="9" fillId="42" borderId="32" xfId="0" applyFont="1" applyFill="1" applyBorder="1" applyAlignment="1" applyProtection="1">
      <protection hidden="1"/>
    </xf>
    <xf numFmtId="0" fontId="19" fillId="42" borderId="25" xfId="0" applyFont="1" applyFill="1" applyBorder="1" applyAlignment="1" applyProtection="1">
      <protection hidden="1"/>
    </xf>
    <xf numFmtId="171" fontId="9" fillId="42" borderId="22" xfId="0" applyNumberFormat="1" applyFont="1" applyFill="1" applyBorder="1" applyAlignment="1" applyProtection="1">
      <protection hidden="1"/>
    </xf>
    <xf numFmtId="0" fontId="9" fillId="42" borderId="25" xfId="0" applyFont="1" applyFill="1" applyBorder="1" applyAlignment="1" applyProtection="1">
      <protection hidden="1"/>
    </xf>
    <xf numFmtId="171" fontId="65" fillId="42" borderId="0" xfId="0" applyNumberFormat="1" applyFont="1" applyFill="1" applyBorder="1" applyAlignment="1" applyProtection="1">
      <protection hidden="1"/>
    </xf>
    <xf numFmtId="171" fontId="65" fillId="42" borderId="22" xfId="0" applyNumberFormat="1" applyFont="1" applyFill="1" applyBorder="1" applyAlignment="1" applyProtection="1">
      <protection hidden="1"/>
    </xf>
    <xf numFmtId="170" fontId="19" fillId="42" borderId="25" xfId="0" applyNumberFormat="1" applyFont="1" applyFill="1" applyBorder="1" applyAlignment="1" applyProtection="1">
      <protection hidden="1"/>
    </xf>
    <xf numFmtId="171" fontId="19" fillId="42" borderId="22" xfId="1" applyNumberFormat="1" applyFont="1" applyFill="1" applyBorder="1" applyAlignment="1" applyProtection="1">
      <protection hidden="1"/>
    </xf>
    <xf numFmtId="0" fontId="19" fillId="42" borderId="23" xfId="0" applyFont="1" applyFill="1" applyBorder="1" applyAlignment="1" applyProtection="1">
      <protection hidden="1"/>
    </xf>
    <xf numFmtId="171" fontId="9" fillId="42" borderId="35" xfId="0" applyNumberFormat="1" applyFont="1" applyFill="1" applyBorder="1" applyAlignment="1" applyProtection="1">
      <protection hidden="1"/>
    </xf>
    <xf numFmtId="0" fontId="9" fillId="42" borderId="32" xfId="0" applyFont="1" applyFill="1" applyBorder="1" applyAlignment="1" applyProtection="1">
      <alignment horizontal="left"/>
      <protection hidden="1"/>
    </xf>
    <xf numFmtId="0" fontId="19" fillId="42" borderId="25" xfId="0" applyFont="1" applyFill="1" applyBorder="1" applyAlignment="1" applyProtection="1">
      <alignment horizontal="left"/>
      <protection hidden="1"/>
    </xf>
    <xf numFmtId="0" fontId="9" fillId="42" borderId="25" xfId="0" applyFont="1" applyFill="1" applyBorder="1" applyAlignment="1" applyProtection="1">
      <alignment horizontal="left"/>
      <protection hidden="1"/>
    </xf>
    <xf numFmtId="170" fontId="19" fillId="42" borderId="25" xfId="0" applyNumberFormat="1" applyFont="1" applyFill="1" applyBorder="1" applyAlignment="1" applyProtection="1">
      <alignment horizontal="left"/>
      <protection hidden="1"/>
    </xf>
    <xf numFmtId="0" fontId="19" fillId="42" borderId="23" xfId="0" applyFont="1" applyFill="1" applyBorder="1" applyAlignment="1" applyProtection="1">
      <alignment horizontal="left"/>
      <protection hidden="1"/>
    </xf>
    <xf numFmtId="0" fontId="9" fillId="0" borderId="0" xfId="0" applyFont="1" applyFill="1" applyAlignment="1" applyProtection="1">
      <alignment horizontal="left"/>
      <protection hidden="1"/>
    </xf>
    <xf numFmtId="0" fontId="10" fillId="0" borderId="0" xfId="70" applyFont="1" applyAlignment="1" applyProtection="1">
      <alignment horizontal="left"/>
      <protection hidden="1"/>
    </xf>
    <xf numFmtId="1" fontId="9" fillId="40" borderId="59" xfId="0" applyNumberFormat="1" applyFont="1" applyFill="1" applyBorder="1" applyAlignment="1" applyProtection="1">
      <alignment horizontal="center" vertical="center"/>
      <protection hidden="1"/>
    </xf>
    <xf numFmtId="0" fontId="19" fillId="7" borderId="59" xfId="0" applyFont="1" applyFill="1" applyBorder="1" applyAlignment="1" applyProtection="1">
      <alignment horizontal="center"/>
      <protection hidden="1"/>
    </xf>
    <xf numFmtId="0" fontId="19" fillId="7" borderId="21" xfId="0" applyFont="1" applyFill="1" applyBorder="1" applyAlignment="1" applyProtection="1">
      <alignment horizontal="center" vertical="center"/>
      <protection hidden="1"/>
    </xf>
    <xf numFmtId="166" fontId="36" fillId="42" borderId="1" xfId="1" applyNumberFormat="1" applyFont="1" applyFill="1" applyBorder="1" applyAlignment="1" applyProtection="1">
      <alignment horizontal="center"/>
      <protection hidden="1"/>
    </xf>
    <xf numFmtId="166" fontId="36" fillId="42" borderId="33" xfId="1" applyNumberFormat="1" applyFont="1" applyFill="1" applyBorder="1" applyAlignment="1" applyProtection="1">
      <alignment horizontal="center"/>
      <protection hidden="1"/>
    </xf>
    <xf numFmtId="166" fontId="36" fillId="42" borderId="69" xfId="1" applyNumberFormat="1" applyFont="1" applyFill="1" applyBorder="1" applyAlignment="1" applyProtection="1">
      <alignment horizontal="center"/>
      <protection hidden="1"/>
    </xf>
    <xf numFmtId="166" fontId="36" fillId="42" borderId="70" xfId="1" applyNumberFormat="1" applyFont="1" applyFill="1" applyBorder="1" applyAlignment="1" applyProtection="1">
      <alignment horizontal="center"/>
      <protection hidden="1"/>
    </xf>
    <xf numFmtId="166" fontId="36" fillId="42" borderId="71" xfId="1" applyNumberFormat="1" applyFont="1" applyFill="1" applyBorder="1" applyAlignment="1" applyProtection="1">
      <alignment horizontal="center"/>
      <protection hidden="1"/>
    </xf>
    <xf numFmtId="166" fontId="36" fillId="42" borderId="48" xfId="1" applyNumberFormat="1" applyFont="1" applyFill="1" applyBorder="1" applyAlignment="1" applyProtection="1">
      <alignment horizontal="center"/>
      <protection hidden="1"/>
    </xf>
    <xf numFmtId="166" fontId="35" fillId="42" borderId="72" xfId="1" applyNumberFormat="1" applyFont="1" applyFill="1" applyBorder="1" applyAlignment="1" applyProtection="1">
      <alignment horizontal="center"/>
      <protection hidden="1"/>
    </xf>
    <xf numFmtId="166" fontId="35" fillId="42" borderId="51" xfId="1" applyNumberFormat="1" applyFont="1" applyFill="1" applyBorder="1" applyAlignment="1" applyProtection="1">
      <alignment horizontal="center"/>
      <protection hidden="1"/>
    </xf>
    <xf numFmtId="166" fontId="35" fillId="42" borderId="52" xfId="1" applyNumberFormat="1" applyFont="1" applyFill="1" applyBorder="1" applyAlignment="1" applyProtection="1">
      <alignment horizontal="center"/>
      <protection hidden="1"/>
    </xf>
    <xf numFmtId="166" fontId="36" fillId="42" borderId="1" xfId="1" applyNumberFormat="1" applyFont="1" applyFill="1" applyBorder="1" applyProtection="1">
      <protection hidden="1"/>
    </xf>
    <xf numFmtId="166" fontId="36" fillId="42" borderId="33" xfId="1" applyNumberFormat="1" applyFont="1" applyFill="1" applyBorder="1" applyProtection="1">
      <protection hidden="1"/>
    </xf>
    <xf numFmtId="166" fontId="35" fillId="42" borderId="1" xfId="1" applyNumberFormat="1" applyFont="1" applyFill="1" applyBorder="1" applyProtection="1">
      <protection hidden="1"/>
    </xf>
    <xf numFmtId="166" fontId="35" fillId="42" borderId="33" xfId="1" applyNumberFormat="1" applyFont="1" applyFill="1" applyBorder="1" applyProtection="1">
      <protection hidden="1"/>
    </xf>
    <xf numFmtId="166" fontId="36" fillId="42" borderId="69" xfId="1" applyNumberFormat="1" applyFont="1" applyFill="1" applyBorder="1" applyProtection="1">
      <protection hidden="1"/>
    </xf>
    <xf numFmtId="166" fontId="36" fillId="42" borderId="70" xfId="1" applyNumberFormat="1" applyFont="1" applyFill="1" applyBorder="1" applyProtection="1">
      <protection hidden="1"/>
    </xf>
    <xf numFmtId="166" fontId="36" fillId="42" borderId="71" xfId="1" applyNumberFormat="1" applyFont="1" applyFill="1" applyBorder="1" applyProtection="1">
      <protection hidden="1"/>
    </xf>
    <xf numFmtId="166" fontId="36" fillId="42" borderId="48" xfId="1" applyNumberFormat="1" applyFont="1" applyFill="1" applyBorder="1" applyProtection="1">
      <protection hidden="1"/>
    </xf>
    <xf numFmtId="166" fontId="35" fillId="42" borderId="48" xfId="1" applyNumberFormat="1" applyFont="1" applyFill="1" applyBorder="1" applyProtection="1">
      <protection hidden="1"/>
    </xf>
    <xf numFmtId="166" fontId="35" fillId="42" borderId="72" xfId="1" applyNumberFormat="1" applyFont="1" applyFill="1" applyBorder="1" applyProtection="1">
      <protection hidden="1"/>
    </xf>
    <xf numFmtId="166" fontId="35" fillId="42" borderId="51" xfId="1" applyNumberFormat="1" applyFont="1" applyFill="1" applyBorder="1" applyProtection="1">
      <protection hidden="1"/>
    </xf>
    <xf numFmtId="166" fontId="35" fillId="42" borderId="52" xfId="1" applyNumberFormat="1" applyFont="1" applyFill="1" applyBorder="1" applyProtection="1">
      <protection hidden="1"/>
    </xf>
    <xf numFmtId="166" fontId="35" fillId="42" borderId="69" xfId="1" applyNumberFormat="1" applyFont="1" applyFill="1" applyBorder="1" applyProtection="1">
      <protection hidden="1"/>
    </xf>
    <xf numFmtId="166" fontId="35" fillId="42" borderId="70" xfId="1" applyNumberFormat="1" applyFont="1" applyFill="1" applyBorder="1" applyProtection="1">
      <protection hidden="1"/>
    </xf>
    <xf numFmtId="166" fontId="35" fillId="42" borderId="71" xfId="1" applyNumberFormat="1" applyFont="1" applyFill="1" applyBorder="1" applyProtection="1">
      <protection hidden="1"/>
    </xf>
    <xf numFmtId="1" fontId="9" fillId="40" borderId="66" xfId="1" applyNumberFormat="1" applyFont="1" applyFill="1" applyBorder="1" applyAlignment="1" applyProtection="1">
      <alignment horizontal="center" vertical="center"/>
      <protection hidden="1"/>
    </xf>
    <xf numFmtId="1" fontId="9" fillId="40" borderId="32" xfId="1" applyNumberFormat="1" applyFont="1" applyFill="1" applyBorder="1" applyAlignment="1" applyProtection="1">
      <alignment horizontal="center" vertical="center"/>
      <protection hidden="1"/>
    </xf>
    <xf numFmtId="0" fontId="19" fillId="0" borderId="62" xfId="0" applyFont="1" applyFill="1" applyBorder="1" applyAlignment="1" applyProtection="1">
      <alignment horizontal="center" vertical="center"/>
      <protection hidden="1"/>
    </xf>
    <xf numFmtId="0" fontId="19" fillId="0" borderId="10" xfId="0" applyFont="1" applyFill="1" applyBorder="1" applyAlignment="1" applyProtection="1">
      <alignment horizontal="center" vertical="center"/>
      <protection hidden="1"/>
    </xf>
    <xf numFmtId="166" fontId="36" fillId="6" borderId="27" xfId="1" applyNumberFormat="1" applyFont="1" applyFill="1" applyBorder="1" applyProtection="1">
      <protection hidden="1"/>
    </xf>
    <xf numFmtId="0" fontId="45" fillId="6" borderId="27" xfId="4" applyFont="1" applyFill="1" applyBorder="1" applyAlignment="1" applyProtection="1">
      <alignment vertical="top"/>
      <protection hidden="1"/>
    </xf>
    <xf numFmtId="166" fontId="36" fillId="42" borderId="7" xfId="1" applyNumberFormat="1" applyFont="1" applyFill="1" applyBorder="1" applyAlignment="1" applyProtection="1">
      <alignment horizontal="center"/>
      <protection hidden="1"/>
    </xf>
    <xf numFmtId="166" fontId="36" fillId="42" borderId="34" xfId="1" applyNumberFormat="1" applyFont="1" applyFill="1" applyBorder="1" applyAlignment="1" applyProtection="1">
      <alignment horizontal="center"/>
      <protection hidden="1"/>
    </xf>
    <xf numFmtId="166" fontId="36" fillId="42" borderId="73" xfId="1" applyNumberFormat="1" applyFont="1" applyFill="1" applyBorder="1" applyAlignment="1" applyProtection="1">
      <alignment horizontal="center"/>
      <protection hidden="1"/>
    </xf>
    <xf numFmtId="166" fontId="35" fillId="42" borderId="1" xfId="1" applyNumberFormat="1" applyFont="1" applyFill="1" applyBorder="1" applyAlignment="1" applyProtection="1">
      <alignment horizontal="center" vertical="center"/>
      <protection hidden="1"/>
    </xf>
    <xf numFmtId="166" fontId="35" fillId="42" borderId="8" xfId="1" applyNumberFormat="1" applyFont="1" applyFill="1" applyBorder="1" applyAlignment="1" applyProtection="1">
      <alignment horizontal="center" vertical="center"/>
      <protection hidden="1"/>
    </xf>
    <xf numFmtId="166" fontId="35" fillId="42" borderId="33" xfId="1" applyNumberFormat="1" applyFont="1" applyFill="1" applyBorder="1" applyAlignment="1" applyProtection="1">
      <alignment horizontal="center" vertical="center"/>
      <protection hidden="1"/>
    </xf>
    <xf numFmtId="166" fontId="35" fillId="42" borderId="42" xfId="1" applyNumberFormat="1" applyFont="1" applyFill="1" applyBorder="1" applyAlignment="1" applyProtection="1">
      <alignment horizontal="center" vertical="center"/>
      <protection hidden="1"/>
    </xf>
    <xf numFmtId="166" fontId="35" fillId="42" borderId="48" xfId="1" applyNumberFormat="1" applyFont="1" applyFill="1" applyBorder="1" applyAlignment="1" applyProtection="1">
      <alignment horizontal="center" vertical="center"/>
      <protection hidden="1"/>
    </xf>
    <xf numFmtId="166" fontId="35" fillId="42" borderId="72" xfId="0" applyNumberFormat="1" applyFont="1" applyFill="1" applyBorder="1" applyAlignment="1" applyProtection="1">
      <alignment horizontal="center" vertical="center"/>
      <protection hidden="1"/>
    </xf>
    <xf numFmtId="166" fontId="35" fillId="42" borderId="51" xfId="0" applyNumberFormat="1" applyFont="1" applyFill="1" applyBorder="1" applyAlignment="1" applyProtection="1">
      <alignment horizontal="center" vertical="center"/>
      <protection hidden="1"/>
    </xf>
    <xf numFmtId="166" fontId="35" fillId="42" borderId="74" xfId="0" applyNumberFormat="1" applyFont="1" applyFill="1" applyBorder="1" applyAlignment="1" applyProtection="1">
      <alignment horizontal="center" vertical="center"/>
      <protection hidden="1"/>
    </xf>
    <xf numFmtId="166" fontId="35" fillId="42" borderId="52" xfId="0" applyNumberFormat="1" applyFont="1" applyFill="1" applyBorder="1" applyAlignment="1" applyProtection="1">
      <alignment horizontal="center" vertical="center"/>
      <protection hidden="1"/>
    </xf>
    <xf numFmtId="166" fontId="35" fillId="42" borderId="1" xfId="1" applyNumberFormat="1" applyFont="1" applyFill="1" applyBorder="1" applyAlignment="1" applyProtection="1">
      <alignment vertical="center"/>
      <protection hidden="1"/>
    </xf>
    <xf numFmtId="166" fontId="35" fillId="42" borderId="33" xfId="1" applyNumberFormat="1" applyFont="1" applyFill="1" applyBorder="1" applyAlignment="1" applyProtection="1">
      <alignment vertical="center"/>
      <protection hidden="1"/>
    </xf>
    <xf numFmtId="166" fontId="35" fillId="42" borderId="51" xfId="0" applyNumberFormat="1" applyFont="1" applyFill="1" applyBorder="1" applyAlignment="1" applyProtection="1">
      <alignment vertical="center"/>
      <protection hidden="1"/>
    </xf>
    <xf numFmtId="166" fontId="35" fillId="42" borderId="52" xfId="0" applyNumberFormat="1" applyFont="1" applyFill="1" applyBorder="1" applyAlignment="1" applyProtection="1">
      <alignment vertical="center"/>
      <protection hidden="1"/>
    </xf>
    <xf numFmtId="166" fontId="35" fillId="42" borderId="48" xfId="1" applyNumberFormat="1" applyFont="1" applyFill="1" applyBorder="1" applyAlignment="1" applyProtection="1">
      <alignment vertical="center"/>
      <protection hidden="1"/>
    </xf>
    <xf numFmtId="166" fontId="35" fillId="42" borderId="72" xfId="1" applyNumberFormat="1" applyFont="1" applyFill="1" applyBorder="1" applyAlignment="1" applyProtection="1">
      <alignment vertical="center"/>
      <protection hidden="1"/>
    </xf>
    <xf numFmtId="166" fontId="35" fillId="42" borderId="51" xfId="1" applyNumberFormat="1" applyFont="1" applyFill="1" applyBorder="1" applyAlignment="1" applyProtection="1">
      <alignment vertical="center"/>
      <protection hidden="1"/>
    </xf>
    <xf numFmtId="166" fontId="35" fillId="42" borderId="52" xfId="1" applyNumberFormat="1" applyFont="1" applyFill="1" applyBorder="1" applyAlignment="1" applyProtection="1">
      <alignment vertical="center"/>
      <protection hidden="1"/>
    </xf>
    <xf numFmtId="166" fontId="36" fillId="42" borderId="1" xfId="1" applyNumberFormat="1" applyFont="1" applyFill="1" applyBorder="1" applyAlignment="1" applyProtection="1">
      <alignment vertical="center"/>
      <protection hidden="1"/>
    </xf>
    <xf numFmtId="166" fontId="36" fillId="42" borderId="33" xfId="1" applyNumberFormat="1" applyFont="1" applyFill="1" applyBorder="1" applyAlignment="1" applyProtection="1">
      <alignment vertical="center"/>
      <protection hidden="1"/>
    </xf>
    <xf numFmtId="166" fontId="36" fillId="42" borderId="69" xfId="1" applyNumberFormat="1" applyFont="1" applyFill="1" applyBorder="1" applyAlignment="1" applyProtection="1">
      <alignment vertical="center"/>
      <protection hidden="1"/>
    </xf>
    <xf numFmtId="166" fontId="36" fillId="42" borderId="70" xfId="1" applyNumberFormat="1" applyFont="1" applyFill="1" applyBorder="1" applyAlignment="1" applyProtection="1">
      <alignment vertical="center"/>
      <protection hidden="1"/>
    </xf>
    <xf numFmtId="166" fontId="36" fillId="42" borderId="71" xfId="1" applyNumberFormat="1" applyFont="1" applyFill="1" applyBorder="1" applyAlignment="1" applyProtection="1">
      <alignment vertical="center"/>
      <protection hidden="1"/>
    </xf>
    <xf numFmtId="166" fontId="36" fillId="42" borderId="48" xfId="1" applyNumberFormat="1" applyFont="1" applyFill="1" applyBorder="1" applyAlignment="1" applyProtection="1">
      <alignment vertical="center"/>
      <protection hidden="1"/>
    </xf>
    <xf numFmtId="166" fontId="47" fillId="42" borderId="72" xfId="1" applyNumberFormat="1" applyFont="1" applyFill="1" applyBorder="1" applyAlignment="1" applyProtection="1">
      <alignment vertical="center"/>
      <protection hidden="1"/>
    </xf>
    <xf numFmtId="166" fontId="47" fillId="42" borderId="51" xfId="1" applyNumberFormat="1" applyFont="1" applyFill="1" applyBorder="1" applyAlignment="1" applyProtection="1">
      <alignment vertical="center"/>
      <protection hidden="1"/>
    </xf>
    <xf numFmtId="166" fontId="47" fillId="42" borderId="52" xfId="1" applyNumberFormat="1" applyFont="1" applyFill="1" applyBorder="1" applyAlignment="1" applyProtection="1">
      <alignment vertical="center"/>
      <protection hidden="1"/>
    </xf>
    <xf numFmtId="9" fontId="44" fillId="5" borderId="1" xfId="2" applyFont="1" applyFill="1" applyBorder="1" applyAlignment="1" applyProtection="1">
      <alignment horizontal="center" vertical="center"/>
      <protection locked="0" hidden="1"/>
    </xf>
    <xf numFmtId="4" fontId="54" fillId="5" borderId="1" xfId="0" applyNumberFormat="1" applyFont="1" applyFill="1" applyBorder="1" applyAlignment="1" applyProtection="1">
      <alignment horizontal="right" wrapText="1" readingOrder="1"/>
      <protection locked="0" hidden="1"/>
    </xf>
    <xf numFmtId="4" fontId="36" fillId="5" borderId="1" xfId="0" applyNumberFormat="1" applyFont="1" applyFill="1" applyBorder="1" applyAlignment="1" applyProtection="1">
      <alignment horizontal="right"/>
      <protection locked="0" hidden="1"/>
    </xf>
    <xf numFmtId="2" fontId="36" fillId="5" borderId="1" xfId="0" applyNumberFormat="1" applyFont="1" applyFill="1" applyBorder="1" applyAlignment="1" applyProtection="1">
      <alignment horizontal="right"/>
      <protection locked="0" hidden="1"/>
    </xf>
    <xf numFmtId="0" fontId="36" fillId="5" borderId="1" xfId="0" applyFont="1" applyFill="1" applyBorder="1" applyAlignment="1" applyProtection="1">
      <alignment horizontal="right"/>
      <protection locked="0" hidden="1"/>
    </xf>
    <xf numFmtId="0" fontId="36" fillId="5" borderId="33" xfId="0" applyFont="1" applyFill="1" applyBorder="1" applyAlignment="1" applyProtection="1">
      <alignment horizontal="right"/>
      <protection locked="0" hidden="1"/>
    </xf>
    <xf numFmtId="0" fontId="9" fillId="40" borderId="59" xfId="0" applyFont="1" applyFill="1" applyBorder="1" applyAlignment="1" applyProtection="1">
      <alignment horizontal="center" vertical="center" wrapText="1"/>
      <protection hidden="1"/>
    </xf>
    <xf numFmtId="0" fontId="0" fillId="6" borderId="0" xfId="0" applyFill="1" applyBorder="1" applyAlignment="1" applyProtection="1">
      <alignment horizontal="center" vertical="center"/>
      <protection hidden="1"/>
    </xf>
    <xf numFmtId="166" fontId="36" fillId="7" borderId="1" xfId="1" applyNumberFormat="1" applyFont="1" applyFill="1" applyBorder="1" applyAlignment="1" applyProtection="1">
      <alignment horizontal="center" vertical="center"/>
      <protection hidden="1"/>
    </xf>
    <xf numFmtId="166" fontId="36" fillId="7" borderId="33" xfId="1" applyNumberFormat="1" applyFont="1" applyFill="1" applyBorder="1" applyAlignment="1" applyProtection="1">
      <alignment horizontal="center" vertical="center"/>
      <protection hidden="1"/>
    </xf>
    <xf numFmtId="166" fontId="36" fillId="6" borderId="0" xfId="1" applyNumberFormat="1" applyFont="1" applyFill="1" applyBorder="1" applyAlignment="1" applyProtection="1">
      <alignment horizontal="center" vertical="center"/>
      <protection hidden="1"/>
    </xf>
    <xf numFmtId="0" fontId="36" fillId="6" borderId="47" xfId="0" applyFont="1" applyFill="1" applyBorder="1" applyAlignment="1" applyProtection="1">
      <alignment horizontal="center" vertical="center"/>
      <protection hidden="1"/>
    </xf>
    <xf numFmtId="0" fontId="36" fillId="6" borderId="22" xfId="0" applyFont="1" applyFill="1" applyBorder="1" applyAlignment="1" applyProtection="1">
      <alignment horizontal="center" vertical="center"/>
      <protection hidden="1"/>
    </xf>
    <xf numFmtId="166" fontId="46" fillId="7" borderId="1" xfId="1" applyNumberFormat="1" applyFont="1" applyFill="1" applyBorder="1" applyAlignment="1" applyProtection="1">
      <alignment horizontal="center" vertical="center"/>
      <protection hidden="1"/>
    </xf>
    <xf numFmtId="166" fontId="46" fillId="7" borderId="33" xfId="1" applyNumberFormat="1" applyFont="1" applyFill="1" applyBorder="1" applyAlignment="1" applyProtection="1">
      <alignment horizontal="center" vertical="center"/>
      <protection hidden="1"/>
    </xf>
    <xf numFmtId="0" fontId="8" fillId="6" borderId="0" xfId="4" applyFont="1" applyFill="1" applyBorder="1" applyAlignment="1" applyProtection="1">
      <alignment horizontal="center" vertical="center"/>
      <protection hidden="1"/>
    </xf>
    <xf numFmtId="0" fontId="8" fillId="6" borderId="22" xfId="4" applyFont="1" applyFill="1" applyBorder="1" applyAlignment="1" applyProtection="1">
      <alignment horizontal="center" vertical="center"/>
      <protection hidden="1"/>
    </xf>
    <xf numFmtId="0" fontId="6" fillId="6" borderId="0" xfId="0" applyFont="1" applyFill="1" applyBorder="1" applyAlignment="1" applyProtection="1">
      <alignment horizontal="center" vertical="center"/>
      <protection hidden="1"/>
    </xf>
    <xf numFmtId="0" fontId="6" fillId="6" borderId="22" xfId="0" applyFont="1" applyFill="1" applyBorder="1" applyAlignment="1" applyProtection="1">
      <alignment horizontal="center" vertical="center"/>
      <protection hidden="1"/>
    </xf>
    <xf numFmtId="9" fontId="36" fillId="6" borderId="0" xfId="2" applyFont="1" applyFill="1" applyBorder="1" applyAlignment="1" applyProtection="1">
      <alignment horizontal="center" vertical="center"/>
      <protection hidden="1"/>
    </xf>
    <xf numFmtId="166" fontId="36" fillId="7" borderId="7" xfId="1" applyNumberFormat="1" applyFont="1" applyFill="1" applyBorder="1" applyAlignment="1" applyProtection="1">
      <alignment horizontal="center" vertical="center"/>
      <protection hidden="1"/>
    </xf>
    <xf numFmtId="166" fontId="36" fillId="7" borderId="34" xfId="1" applyNumberFormat="1" applyFont="1" applyFill="1" applyBorder="1" applyAlignment="1" applyProtection="1">
      <alignment horizontal="center" vertical="center"/>
      <protection hidden="1"/>
    </xf>
    <xf numFmtId="166" fontId="45" fillId="6" borderId="22" xfId="1" applyNumberFormat="1" applyFont="1" applyFill="1" applyBorder="1" applyAlignment="1" applyProtection="1">
      <alignment horizontal="center" vertical="center"/>
      <protection hidden="1"/>
    </xf>
    <xf numFmtId="166" fontId="36" fillId="42" borderId="69" xfId="1" applyNumberFormat="1" applyFont="1" applyFill="1" applyBorder="1" applyAlignment="1" applyProtection="1">
      <alignment horizontal="center" vertical="center"/>
      <protection hidden="1"/>
    </xf>
    <xf numFmtId="166" fontId="36" fillId="42" borderId="70" xfId="1" applyNumberFormat="1" applyFont="1" applyFill="1" applyBorder="1" applyAlignment="1" applyProtection="1">
      <alignment horizontal="center" vertical="center"/>
      <protection hidden="1"/>
    </xf>
    <xf numFmtId="166" fontId="36" fillId="42" borderId="71" xfId="1" applyNumberFormat="1" applyFont="1" applyFill="1" applyBorder="1" applyAlignment="1" applyProtection="1">
      <alignment horizontal="center" vertical="center"/>
      <protection hidden="1"/>
    </xf>
    <xf numFmtId="166" fontId="36" fillId="42" borderId="48" xfId="1" applyNumberFormat="1" applyFont="1" applyFill="1" applyBorder="1" applyAlignment="1" applyProtection="1">
      <alignment horizontal="center" vertical="center"/>
      <protection hidden="1"/>
    </xf>
    <xf numFmtId="166" fontId="36" fillId="42" borderId="1" xfId="1" applyNumberFormat="1" applyFont="1" applyFill="1" applyBorder="1" applyAlignment="1" applyProtection="1">
      <alignment horizontal="center" vertical="center"/>
      <protection hidden="1"/>
    </xf>
    <xf numFmtId="166" fontId="36" fillId="42" borderId="33" xfId="1" applyNumberFormat="1" applyFont="1" applyFill="1" applyBorder="1" applyAlignment="1" applyProtection="1">
      <alignment horizontal="center" vertical="center"/>
      <protection hidden="1"/>
    </xf>
    <xf numFmtId="166" fontId="35" fillId="42" borderId="72" xfId="1" applyNumberFormat="1" applyFont="1" applyFill="1" applyBorder="1" applyAlignment="1" applyProtection="1">
      <alignment horizontal="center" vertical="center"/>
      <protection hidden="1"/>
    </xf>
    <xf numFmtId="166" fontId="35" fillId="42" borderId="51" xfId="1" applyNumberFormat="1" applyFont="1" applyFill="1" applyBorder="1" applyAlignment="1" applyProtection="1">
      <alignment horizontal="center" vertical="center"/>
      <protection hidden="1"/>
    </xf>
    <xf numFmtId="166" fontId="35" fillId="42" borderId="52" xfId="1" applyNumberFormat="1" applyFont="1" applyFill="1" applyBorder="1" applyAlignment="1" applyProtection="1">
      <alignment horizontal="center" vertical="center"/>
      <protection hidden="1"/>
    </xf>
    <xf numFmtId="166" fontId="35" fillId="6" borderId="0" xfId="1" applyNumberFormat="1" applyFont="1" applyFill="1" applyBorder="1" applyAlignment="1" applyProtection="1">
      <alignment horizontal="center" vertical="center"/>
      <protection hidden="1"/>
    </xf>
    <xf numFmtId="166" fontId="45" fillId="6" borderId="0" xfId="1" applyNumberFormat="1" applyFont="1" applyFill="1" applyBorder="1" applyAlignment="1" applyProtection="1">
      <alignment horizontal="center" vertical="center"/>
      <protection hidden="1"/>
    </xf>
    <xf numFmtId="4" fontId="54" fillId="5" borderId="1" xfId="0" applyNumberFormat="1" applyFont="1" applyFill="1" applyBorder="1" applyAlignment="1" applyProtection="1">
      <alignment horizontal="right" vertical="center" wrapText="1"/>
      <protection locked="0" hidden="1"/>
    </xf>
    <xf numFmtId="4" fontId="36" fillId="5" borderId="1" xfId="0" applyNumberFormat="1" applyFont="1" applyFill="1" applyBorder="1" applyAlignment="1" applyProtection="1">
      <alignment horizontal="right" vertical="center"/>
      <protection locked="0" hidden="1"/>
    </xf>
    <xf numFmtId="2" fontId="36" fillId="5" borderId="1" xfId="0" applyNumberFormat="1" applyFont="1" applyFill="1" applyBorder="1" applyAlignment="1" applyProtection="1">
      <alignment horizontal="right" vertical="center"/>
      <protection locked="0" hidden="1"/>
    </xf>
    <xf numFmtId="0" fontId="36" fillId="5" borderId="1" xfId="0" applyFont="1" applyFill="1" applyBorder="1" applyAlignment="1" applyProtection="1">
      <alignment horizontal="right" vertical="center"/>
      <protection locked="0" hidden="1"/>
    </xf>
    <xf numFmtId="0" fontId="36" fillId="5" borderId="33" xfId="0" applyFont="1" applyFill="1" applyBorder="1" applyAlignment="1" applyProtection="1">
      <alignment horizontal="right" vertical="center"/>
      <protection locked="0" hidden="1"/>
    </xf>
    <xf numFmtId="4" fontId="46" fillId="5" borderId="1" xfId="0" applyNumberFormat="1" applyFont="1" applyFill="1" applyBorder="1" applyAlignment="1" applyProtection="1">
      <alignment horizontal="right" wrapText="1" readingOrder="1"/>
      <protection locked="0" hidden="1"/>
    </xf>
    <xf numFmtId="4" fontId="46" fillId="5" borderId="1" xfId="0" applyNumberFormat="1" applyFont="1" applyFill="1" applyBorder="1" applyAlignment="1" applyProtection="1">
      <alignment horizontal="right"/>
      <protection locked="0" hidden="1"/>
    </xf>
    <xf numFmtId="2" fontId="46" fillId="5" borderId="1" xfId="0" applyNumberFormat="1" applyFont="1" applyFill="1" applyBorder="1" applyAlignment="1" applyProtection="1">
      <alignment horizontal="right"/>
      <protection locked="0" hidden="1"/>
    </xf>
    <xf numFmtId="0" fontId="46" fillId="5" borderId="1" xfId="0" applyFont="1" applyFill="1" applyBorder="1" applyAlignment="1" applyProtection="1">
      <alignment horizontal="right"/>
      <protection locked="0" hidden="1"/>
    </xf>
    <xf numFmtId="0" fontId="46" fillId="5" borderId="33" xfId="0" applyFont="1" applyFill="1" applyBorder="1" applyAlignment="1" applyProtection="1">
      <alignment horizontal="right"/>
      <protection locked="0" hidden="1"/>
    </xf>
    <xf numFmtId="9" fontId="12" fillId="5" borderId="1" xfId="2" applyFont="1" applyFill="1" applyBorder="1" applyAlignment="1" applyProtection="1">
      <alignment horizontal="center" vertical="center"/>
      <protection locked="0" hidden="1"/>
    </xf>
    <xf numFmtId="4" fontId="36" fillId="5" borderId="9" xfId="0" applyNumberFormat="1" applyFont="1" applyFill="1" applyBorder="1" applyAlignment="1" applyProtection="1">
      <alignment horizontal="right"/>
      <protection locked="0" hidden="1"/>
    </xf>
    <xf numFmtId="1" fontId="9" fillId="40" borderId="60" xfId="1" applyNumberFormat="1" applyFont="1" applyFill="1" applyBorder="1" applyAlignment="1" applyProtection="1">
      <alignment horizontal="center"/>
      <protection hidden="1"/>
    </xf>
    <xf numFmtId="1" fontId="9" fillId="40" borderId="62" xfId="1" applyNumberFormat="1" applyFont="1" applyFill="1" applyBorder="1" applyAlignment="1" applyProtection="1">
      <alignment horizontal="center"/>
      <protection hidden="1"/>
    </xf>
    <xf numFmtId="9" fontId="44" fillId="5" borderId="11" xfId="2" applyFont="1" applyFill="1" applyBorder="1" applyAlignment="1" applyProtection="1">
      <alignment horizontal="center" vertical="center"/>
      <protection locked="0" hidden="1"/>
    </xf>
    <xf numFmtId="4" fontId="54" fillId="5" borderId="48" xfId="0" applyNumberFormat="1" applyFont="1" applyFill="1" applyBorder="1" applyAlignment="1" applyProtection="1">
      <alignment horizontal="right" wrapText="1"/>
      <protection locked="0" hidden="1"/>
    </xf>
    <xf numFmtId="9" fontId="6" fillId="6" borderId="0" xfId="2" applyFont="1" applyFill="1" applyBorder="1" applyProtection="1">
      <protection hidden="1"/>
    </xf>
    <xf numFmtId="9" fontId="12" fillId="7" borderId="51" xfId="2" applyFont="1" applyFill="1" applyBorder="1" applyAlignment="1" applyProtection="1">
      <alignment horizontal="center" vertical="center"/>
      <protection hidden="1"/>
    </xf>
    <xf numFmtId="166" fontId="35" fillId="42" borderId="72" xfId="0" applyNumberFormat="1" applyFont="1" applyFill="1" applyBorder="1" applyAlignment="1" applyProtection="1">
      <alignment vertical="center"/>
      <protection hidden="1"/>
    </xf>
    <xf numFmtId="0" fontId="19" fillId="6" borderId="0" xfId="0" applyFont="1" applyFill="1" applyBorder="1" applyAlignment="1" applyProtection="1">
      <alignment vertical="center"/>
      <protection hidden="1"/>
    </xf>
    <xf numFmtId="165" fontId="54" fillId="5" borderId="1" xfId="1" applyNumberFormat="1" applyFont="1" applyFill="1" applyBorder="1" applyAlignment="1" applyProtection="1">
      <alignment horizontal="center" wrapText="1" readingOrder="1"/>
      <protection locked="0" hidden="1"/>
    </xf>
    <xf numFmtId="165" fontId="36" fillId="5" borderId="1" xfId="1" applyNumberFormat="1" applyFont="1" applyFill="1" applyBorder="1" applyProtection="1">
      <protection locked="0" hidden="1"/>
    </xf>
    <xf numFmtId="165" fontId="36" fillId="5" borderId="33" xfId="1" applyNumberFormat="1" applyFont="1" applyFill="1" applyBorder="1" applyProtection="1">
      <protection locked="0" hidden="1"/>
    </xf>
    <xf numFmtId="166" fontId="43" fillId="7" borderId="0" xfId="1" applyNumberFormat="1" applyFont="1" applyFill="1" applyBorder="1" applyProtection="1">
      <protection hidden="1"/>
    </xf>
    <xf numFmtId="4" fontId="36" fillId="5" borderId="1" xfId="0" applyNumberFormat="1" applyFont="1" applyFill="1" applyBorder="1" applyAlignment="1" applyProtection="1">
      <alignment horizontal="right" readingOrder="1"/>
      <protection locked="0" hidden="1"/>
    </xf>
    <xf numFmtId="2" fontId="36" fillId="5" borderId="1" xfId="0" applyNumberFormat="1" applyFont="1" applyFill="1" applyBorder="1" applyAlignment="1" applyProtection="1">
      <alignment horizontal="right" readingOrder="1"/>
      <protection locked="0" hidden="1"/>
    </xf>
    <xf numFmtId="0" fontId="36" fillId="5" borderId="1" xfId="0" applyFont="1" applyFill="1" applyBorder="1" applyAlignment="1" applyProtection="1">
      <alignment horizontal="right" readingOrder="1"/>
      <protection locked="0" hidden="1"/>
    </xf>
    <xf numFmtId="0" fontId="36" fillId="5" borderId="33" xfId="0" applyFont="1" applyFill="1" applyBorder="1" applyAlignment="1" applyProtection="1">
      <alignment horizontal="right" readingOrder="1"/>
      <protection locked="0" hidden="1"/>
    </xf>
    <xf numFmtId="9" fontId="9" fillId="40" borderId="47" xfId="0" applyNumberFormat="1" applyFont="1" applyFill="1" applyBorder="1" applyAlignment="1" applyProtection="1">
      <alignment horizontal="center" vertical="center"/>
      <protection hidden="1"/>
    </xf>
    <xf numFmtId="9" fontId="9" fillId="40" borderId="65" xfId="0" applyNumberFormat="1" applyFont="1" applyFill="1" applyBorder="1" applyAlignment="1" applyProtection="1">
      <alignment horizontal="center" vertical="center"/>
      <protection hidden="1"/>
    </xf>
    <xf numFmtId="167" fontId="19" fillId="42" borderId="10" xfId="2" applyNumberFormat="1" applyFont="1" applyFill="1" applyBorder="1" applyAlignment="1" applyProtection="1">
      <alignment horizontal="center"/>
      <protection hidden="1"/>
    </xf>
    <xf numFmtId="168" fontId="65" fillId="42" borderId="0" xfId="1" applyNumberFormat="1" applyFont="1" applyFill="1" applyBorder="1" applyAlignment="1" applyProtection="1">
      <alignment horizontal="left" indent="2"/>
      <protection hidden="1"/>
    </xf>
    <xf numFmtId="167" fontId="36" fillId="5" borderId="1" xfId="2" applyNumberFormat="1" applyFont="1" applyFill="1" applyBorder="1" applyAlignment="1" applyProtection="1">
      <alignment horizontal="center"/>
      <protection locked="0" hidden="1"/>
    </xf>
    <xf numFmtId="166" fontId="55" fillId="7" borderId="1" xfId="1" applyNumberFormat="1" applyFont="1" applyFill="1" applyBorder="1" applyAlignment="1" applyProtection="1">
      <alignment horizontal="center" vertical="center"/>
      <protection hidden="1"/>
    </xf>
    <xf numFmtId="9" fontId="9" fillId="40" borderId="47" xfId="0" applyNumberFormat="1" applyFont="1" applyFill="1" applyBorder="1" applyAlignment="1" applyProtection="1">
      <alignment horizontal="center"/>
      <protection hidden="1"/>
    </xf>
    <xf numFmtId="9" fontId="9" fillId="40" borderId="41" xfId="0" applyNumberFormat="1" applyFont="1" applyFill="1" applyBorder="1" applyAlignment="1" applyProtection="1">
      <alignment horizontal="center"/>
      <protection hidden="1"/>
    </xf>
    <xf numFmtId="9" fontId="9" fillId="40" borderId="53" xfId="0" applyNumberFormat="1" applyFont="1" applyFill="1" applyBorder="1" applyAlignment="1" applyProtection="1">
      <alignment horizontal="center"/>
      <protection hidden="1"/>
    </xf>
    <xf numFmtId="167" fontId="9" fillId="5" borderId="1" xfId="2" applyNumberFormat="1" applyFont="1" applyFill="1" applyBorder="1" applyAlignment="1" applyProtection="1">
      <alignment horizontal="center"/>
      <protection locked="0" hidden="1"/>
    </xf>
    <xf numFmtId="166" fontId="55" fillId="7" borderId="1" xfId="1" applyNumberFormat="1" applyFont="1" applyFill="1" applyBorder="1" applyProtection="1">
      <protection hidden="1"/>
    </xf>
    <xf numFmtId="9" fontId="9" fillId="40" borderId="65" xfId="0" applyNumberFormat="1" applyFont="1" applyFill="1" applyBorder="1" applyAlignment="1" applyProtection="1">
      <alignment horizontal="center"/>
      <protection hidden="1"/>
    </xf>
    <xf numFmtId="166" fontId="55" fillId="7" borderId="1" xfId="1" applyNumberFormat="1" applyFont="1" applyFill="1" applyBorder="1" applyAlignment="1" applyProtection="1">
      <alignment vertical="center"/>
      <protection hidden="1"/>
    </xf>
    <xf numFmtId="9" fontId="9" fillId="40" borderId="68" xfId="0" applyNumberFormat="1" applyFont="1" applyFill="1" applyBorder="1" applyAlignment="1" applyProtection="1">
      <alignment horizontal="center" vertical="center"/>
      <protection hidden="1"/>
    </xf>
    <xf numFmtId="9" fontId="9" fillId="40" borderId="63" xfId="0" applyNumberFormat="1" applyFont="1" applyFill="1" applyBorder="1" applyAlignment="1" applyProtection="1">
      <alignment horizontal="center" vertical="center"/>
      <protection hidden="1"/>
    </xf>
    <xf numFmtId="9" fontId="9" fillId="40" borderId="62" xfId="0" applyNumberFormat="1" applyFont="1" applyFill="1" applyBorder="1" applyAlignment="1" applyProtection="1">
      <alignment horizontal="center" vertical="center"/>
      <protection hidden="1"/>
    </xf>
    <xf numFmtId="9" fontId="9" fillId="40" borderId="22" xfId="0" applyNumberFormat="1" applyFont="1" applyFill="1" applyBorder="1" applyAlignment="1" applyProtection="1">
      <alignment horizontal="center" vertical="center"/>
      <protection hidden="1"/>
    </xf>
    <xf numFmtId="9" fontId="9" fillId="40" borderId="59" xfId="0" applyNumberFormat="1" applyFont="1" applyFill="1" applyBorder="1" applyAlignment="1" applyProtection="1">
      <alignment horizontal="center" vertical="center"/>
      <protection hidden="1"/>
    </xf>
    <xf numFmtId="167" fontId="36" fillId="5" borderId="1" xfId="2" applyNumberFormat="1" applyFont="1" applyFill="1" applyBorder="1" applyAlignment="1" applyProtection="1">
      <alignment horizontal="center" vertical="center"/>
      <protection locked="0" hidden="1"/>
    </xf>
    <xf numFmtId="0" fontId="8" fillId="6" borderId="0" xfId="4" applyFont="1" applyFill="1" applyBorder="1" applyAlignment="1" applyProtection="1">
      <alignment vertical="center"/>
      <protection hidden="1"/>
    </xf>
    <xf numFmtId="0" fontId="8" fillId="6" borderId="22" xfId="4" applyFont="1" applyFill="1" applyBorder="1" applyAlignment="1" applyProtection="1">
      <alignment vertical="center"/>
      <protection hidden="1"/>
    </xf>
    <xf numFmtId="0" fontId="6" fillId="6" borderId="22" xfId="0" applyFont="1" applyFill="1" applyBorder="1" applyAlignment="1" applyProtection="1">
      <alignment vertical="center"/>
      <protection hidden="1"/>
    </xf>
    <xf numFmtId="0" fontId="36" fillId="6" borderId="0" xfId="0" applyFont="1" applyFill="1" applyAlignment="1" applyProtection="1">
      <alignment vertical="center"/>
      <protection hidden="1"/>
    </xf>
    <xf numFmtId="0" fontId="36" fillId="6" borderId="22" xfId="0" applyFont="1" applyFill="1" applyBorder="1" applyAlignment="1" applyProtection="1">
      <alignment vertical="center"/>
      <protection hidden="1"/>
    </xf>
    <xf numFmtId="167" fontId="36" fillId="6" borderId="0" xfId="2" applyNumberFormat="1" applyFont="1" applyFill="1" applyBorder="1" applyAlignment="1" applyProtection="1">
      <alignment vertical="center"/>
      <protection hidden="1"/>
    </xf>
    <xf numFmtId="166" fontId="46" fillId="7" borderId="9" xfId="1" applyNumberFormat="1" applyFont="1" applyFill="1" applyBorder="1" applyAlignment="1" applyProtection="1">
      <alignment vertical="center"/>
      <protection hidden="1"/>
    </xf>
    <xf numFmtId="0" fontId="36" fillId="6" borderId="5" xfId="0" applyFont="1" applyFill="1" applyBorder="1" applyAlignment="1" applyProtection="1">
      <alignment vertical="center"/>
      <protection hidden="1"/>
    </xf>
    <xf numFmtId="166" fontId="55" fillId="7" borderId="75" xfId="1" applyNumberFormat="1" applyFont="1" applyFill="1" applyBorder="1" applyAlignment="1" applyProtection="1">
      <alignment vertical="center"/>
      <protection hidden="1"/>
    </xf>
    <xf numFmtId="166" fontId="55" fillId="7" borderId="1" xfId="1" applyNumberFormat="1" applyFont="1" applyFill="1" applyBorder="1" applyAlignment="1" applyProtection="1">
      <alignment horizontal="center"/>
      <protection hidden="1"/>
    </xf>
    <xf numFmtId="0" fontId="6" fillId="6" borderId="0" xfId="0" applyFont="1" applyFill="1" applyAlignment="1" applyProtection="1">
      <alignment vertical="center"/>
      <protection hidden="1"/>
    </xf>
    <xf numFmtId="166" fontId="36" fillId="6" borderId="0" xfId="0" applyNumberFormat="1" applyFont="1" applyFill="1" applyBorder="1" applyAlignment="1" applyProtection="1">
      <alignment vertical="center"/>
      <protection hidden="1"/>
    </xf>
    <xf numFmtId="166" fontId="36" fillId="6" borderId="22" xfId="0" applyNumberFormat="1" applyFont="1" applyFill="1" applyBorder="1" applyAlignment="1" applyProtection="1">
      <alignment vertical="center"/>
      <protection hidden="1"/>
    </xf>
    <xf numFmtId="0" fontId="0" fillId="6" borderId="0" xfId="0" applyFill="1" applyAlignment="1" applyProtection="1">
      <alignment vertical="center"/>
      <protection hidden="1"/>
    </xf>
    <xf numFmtId="0" fontId="36" fillId="6" borderId="0" xfId="0" applyFont="1" applyFill="1" applyAlignment="1" applyProtection="1">
      <alignment horizontal="center" vertical="center"/>
      <protection hidden="1"/>
    </xf>
    <xf numFmtId="166" fontId="54" fillId="7" borderId="1" xfId="1" applyNumberFormat="1" applyFont="1" applyFill="1" applyBorder="1" applyAlignment="1" applyProtection="1">
      <alignment horizontal="center" vertical="center"/>
      <protection hidden="1"/>
    </xf>
    <xf numFmtId="166" fontId="36" fillId="6" borderId="0" xfId="0" applyNumberFormat="1" applyFont="1" applyFill="1" applyBorder="1" applyAlignment="1" applyProtection="1">
      <alignment horizontal="center" vertical="center"/>
      <protection hidden="1"/>
    </xf>
    <xf numFmtId="166" fontId="36" fillId="6" borderId="22" xfId="0" applyNumberFormat="1" applyFont="1" applyFill="1" applyBorder="1" applyAlignment="1" applyProtection="1">
      <alignment horizontal="center" vertical="center"/>
      <protection hidden="1"/>
    </xf>
    <xf numFmtId="166" fontId="36" fillId="6" borderId="0" xfId="1" applyNumberFormat="1" applyFont="1" applyFill="1" applyAlignment="1" applyProtection="1">
      <alignment horizontal="center" vertical="center"/>
      <protection hidden="1"/>
    </xf>
    <xf numFmtId="0" fontId="0" fillId="6" borderId="0" xfId="0" applyFill="1" applyAlignment="1" applyProtection="1">
      <alignment horizontal="center" vertical="center"/>
      <protection hidden="1"/>
    </xf>
    <xf numFmtId="0" fontId="60" fillId="6" borderId="0" xfId="0" applyFont="1" applyFill="1" applyAlignment="1" applyProtection="1">
      <alignment vertical="center"/>
      <protection hidden="1"/>
    </xf>
    <xf numFmtId="166" fontId="36" fillId="6" borderId="22" xfId="1" applyNumberFormat="1" applyFont="1" applyFill="1" applyBorder="1" applyAlignment="1" applyProtection="1">
      <alignment vertical="center"/>
      <protection hidden="1"/>
    </xf>
    <xf numFmtId="166" fontId="36" fillId="6" borderId="0" xfId="1" applyNumberFormat="1" applyFont="1" applyFill="1" applyAlignment="1" applyProtection="1">
      <alignment vertical="center"/>
      <protection hidden="1"/>
    </xf>
    <xf numFmtId="0" fontId="60" fillId="6" borderId="0" xfId="0" applyFont="1" applyFill="1" applyAlignment="1" applyProtection="1">
      <alignment horizontal="center" vertical="center"/>
      <protection hidden="1"/>
    </xf>
    <xf numFmtId="166" fontId="46" fillId="7" borderId="7" xfId="1" applyNumberFormat="1" applyFont="1" applyFill="1" applyBorder="1" applyAlignment="1" applyProtection="1">
      <alignment vertical="center"/>
      <protection hidden="1"/>
    </xf>
    <xf numFmtId="166" fontId="36" fillId="6" borderId="4" xfId="1" applyNumberFormat="1" applyFont="1" applyFill="1" applyBorder="1" applyAlignment="1" applyProtection="1">
      <alignment vertical="center"/>
      <protection hidden="1"/>
    </xf>
    <xf numFmtId="9" fontId="36" fillId="6" borderId="0" xfId="2" applyFont="1" applyFill="1" applyBorder="1" applyAlignment="1" applyProtection="1">
      <alignment vertical="center"/>
      <protection hidden="1"/>
    </xf>
    <xf numFmtId="166" fontId="55" fillId="7" borderId="7" xfId="1" applyNumberFormat="1" applyFont="1" applyFill="1" applyBorder="1" applyAlignment="1" applyProtection="1">
      <alignment vertical="center"/>
      <protection hidden="1"/>
    </xf>
    <xf numFmtId="0" fontId="0" fillId="6" borderId="0" xfId="0" applyFill="1" applyBorder="1" applyAlignment="1" applyProtection="1">
      <alignment vertical="center"/>
      <protection hidden="1"/>
    </xf>
    <xf numFmtId="9" fontId="9" fillId="40" borderId="64" xfId="0" applyNumberFormat="1" applyFont="1" applyFill="1" applyBorder="1" applyAlignment="1" applyProtection="1">
      <alignment horizontal="center" vertical="center"/>
      <protection hidden="1"/>
    </xf>
    <xf numFmtId="167" fontId="19" fillId="42" borderId="10" xfId="0" applyNumberFormat="1" applyFont="1" applyFill="1" applyBorder="1" applyAlignment="1" applyProtection="1">
      <alignment horizontal="center" vertical="center"/>
      <protection hidden="1"/>
    </xf>
    <xf numFmtId="172" fontId="9" fillId="0" borderId="0" xfId="0" applyNumberFormat="1" applyFont="1" applyFill="1" applyAlignment="1" applyProtection="1">
      <alignment horizontal="center"/>
      <protection hidden="1"/>
    </xf>
    <xf numFmtId="167" fontId="9" fillId="0" borderId="0" xfId="2" applyNumberFormat="1" applyFont="1" applyFill="1" applyAlignment="1" applyProtection="1">
      <alignment horizontal="center"/>
      <protection hidden="1"/>
    </xf>
    <xf numFmtId="0" fontId="15" fillId="4" borderId="43" xfId="6" applyNumberFormat="1" applyFont="1" applyFill="1" applyBorder="1" applyAlignment="1" applyProtection="1">
      <alignment horizontal="center" vertical="center"/>
      <protection hidden="1"/>
    </xf>
    <xf numFmtId="0" fontId="15" fillId="4" borderId="44" xfId="6" applyNumberFormat="1" applyFont="1" applyFill="1" applyBorder="1" applyAlignment="1" applyProtection="1">
      <alignment horizontal="center" vertical="center"/>
      <protection hidden="1"/>
    </xf>
    <xf numFmtId="4" fontId="36" fillId="6" borderId="0" xfId="0" applyNumberFormat="1" applyFont="1" applyFill="1" applyBorder="1" applyProtection="1">
      <protection hidden="1"/>
    </xf>
    <xf numFmtId="0" fontId="46" fillId="6" borderId="0" xfId="4" applyFont="1" applyFill="1" applyBorder="1" applyAlignment="1" applyProtection="1">
      <alignment horizontal="left" vertical="top"/>
      <protection hidden="1"/>
    </xf>
    <xf numFmtId="166" fontId="35" fillId="7" borderId="7" xfId="1" applyNumberFormat="1" applyFont="1" applyFill="1" applyBorder="1" applyProtection="1">
      <protection hidden="1"/>
    </xf>
    <xf numFmtId="166" fontId="36" fillId="7" borderId="11" xfId="1" applyNumberFormat="1" applyFont="1" applyFill="1" applyBorder="1" applyProtection="1">
      <protection hidden="1"/>
    </xf>
    <xf numFmtId="166" fontId="47" fillId="7" borderId="7" xfId="1" applyNumberFormat="1" applyFont="1" applyFill="1" applyBorder="1" applyAlignment="1" applyProtection="1">
      <alignment vertical="top"/>
      <protection hidden="1"/>
    </xf>
    <xf numFmtId="166" fontId="47" fillId="7" borderId="34" xfId="1" applyNumberFormat="1" applyFont="1" applyFill="1" applyBorder="1" applyAlignment="1" applyProtection="1">
      <alignment vertical="top"/>
      <protection hidden="1"/>
    </xf>
    <xf numFmtId="0" fontId="6" fillId="6" borderId="35" xfId="0" applyFont="1" applyFill="1" applyBorder="1" applyProtection="1">
      <protection hidden="1"/>
    </xf>
    <xf numFmtId="165" fontId="6" fillId="7" borderId="0" xfId="0" applyNumberFormat="1" applyFont="1" applyFill="1" applyProtection="1">
      <protection hidden="1"/>
    </xf>
    <xf numFmtId="0" fontId="15" fillId="4" borderId="45" xfId="6" applyNumberFormat="1" applyFont="1" applyFill="1" applyBorder="1" applyAlignment="1" applyProtection="1">
      <alignment horizontal="center" vertical="center"/>
      <protection hidden="1"/>
    </xf>
    <xf numFmtId="0" fontId="8" fillId="3" borderId="24" xfId="4" applyFont="1" applyFill="1" applyBorder="1" applyAlignment="1" applyProtection="1">
      <alignment vertical="top"/>
      <protection hidden="1"/>
    </xf>
    <xf numFmtId="0" fontId="46" fillId="6" borderId="1" xfId="4" applyFont="1" applyFill="1" applyBorder="1" applyAlignment="1" applyProtection="1">
      <alignment horizontal="center" vertical="center"/>
      <protection hidden="1"/>
    </xf>
    <xf numFmtId="0" fontId="46" fillId="7" borderId="1" xfId="4" applyFont="1" applyFill="1" applyBorder="1" applyAlignment="1" applyProtection="1">
      <alignment horizontal="center" vertical="center"/>
      <protection hidden="1"/>
    </xf>
    <xf numFmtId="0" fontId="46" fillId="5" borderId="1" xfId="4" applyFont="1" applyFill="1" applyBorder="1" applyAlignment="1" applyProtection="1">
      <alignment horizontal="center" vertical="center"/>
      <protection hidden="1"/>
    </xf>
    <xf numFmtId="0" fontId="36" fillId="42" borderId="11" xfId="0" applyFont="1" applyFill="1" applyBorder="1" applyAlignment="1" applyProtection="1">
      <alignment horizontal="center" vertical="center"/>
      <protection hidden="1"/>
    </xf>
    <xf numFmtId="0" fontId="17" fillId="6" borderId="25" xfId="0" applyFont="1" applyFill="1" applyBorder="1" applyProtection="1">
      <protection hidden="1"/>
    </xf>
    <xf numFmtId="0" fontId="0" fillId="6" borderId="25" xfId="0" applyFill="1" applyBorder="1" applyProtection="1">
      <protection hidden="1"/>
    </xf>
    <xf numFmtId="0" fontId="19" fillId="6" borderId="0" xfId="0" applyFont="1" applyFill="1" applyBorder="1" applyAlignment="1" applyProtection="1">
      <alignment horizontal="center"/>
      <protection hidden="1"/>
    </xf>
    <xf numFmtId="3" fontId="48" fillId="6" borderId="0" xfId="0" applyNumberFormat="1" applyFont="1" applyFill="1" applyBorder="1" applyAlignment="1" applyProtection="1">
      <alignment horizontal="center" wrapText="1" readingOrder="1"/>
      <protection hidden="1"/>
    </xf>
    <xf numFmtId="0" fontId="34" fillId="6" borderId="10" xfId="0" applyFont="1" applyFill="1" applyBorder="1" applyProtection="1">
      <protection hidden="1"/>
    </xf>
    <xf numFmtId="0" fontId="49" fillId="7" borderId="0" xfId="0" applyFont="1" applyFill="1" applyAlignment="1" applyProtection="1">
      <alignment vertical="center"/>
      <protection hidden="1"/>
    </xf>
    <xf numFmtId="0" fontId="6" fillId="7" borderId="0" xfId="0" applyFont="1" applyFill="1" applyAlignment="1" applyProtection="1">
      <alignment vertical="center"/>
      <protection hidden="1"/>
    </xf>
    <xf numFmtId="0" fontId="7" fillId="7" borderId="0" xfId="4" applyFont="1" applyFill="1" applyAlignment="1" applyProtection="1">
      <alignment vertical="center"/>
      <protection hidden="1"/>
    </xf>
    <xf numFmtId="0" fontId="6" fillId="7" borderId="0" xfId="0" applyFont="1" applyFill="1" applyAlignment="1" applyProtection="1">
      <alignment horizontal="center" vertical="center"/>
      <protection hidden="1"/>
    </xf>
    <xf numFmtId="0" fontId="5" fillId="7" borderId="0" xfId="3" applyFont="1" applyFill="1" applyAlignment="1" applyProtection="1">
      <alignment vertical="center"/>
      <protection hidden="1"/>
    </xf>
    <xf numFmtId="0" fontId="6" fillId="7" borderId="0" xfId="0" applyFont="1" applyFill="1" applyBorder="1" applyAlignment="1" applyProtection="1">
      <alignment horizontal="center" vertical="center"/>
      <protection hidden="1"/>
    </xf>
    <xf numFmtId="0" fontId="7" fillId="7" borderId="10" xfId="4" applyFont="1" applyFill="1" applyBorder="1" applyAlignment="1" applyProtection="1">
      <alignment vertical="center"/>
      <protection hidden="1"/>
    </xf>
    <xf numFmtId="0" fontId="6" fillId="7" borderId="10" xfId="0" applyFont="1" applyFill="1" applyBorder="1" applyAlignment="1" applyProtection="1">
      <alignment vertical="center"/>
      <protection hidden="1"/>
    </xf>
    <xf numFmtId="0" fontId="7" fillId="7" borderId="35" xfId="4" applyFont="1" applyFill="1" applyBorder="1" applyAlignment="1" applyProtection="1">
      <alignment vertical="center"/>
      <protection hidden="1"/>
    </xf>
    <xf numFmtId="0" fontId="15" fillId="4" borderId="30" xfId="6" applyNumberFormat="1" applyFont="1" applyFill="1" applyBorder="1" applyAlignment="1" applyProtection="1">
      <alignment horizontal="center" vertical="center"/>
      <protection hidden="1"/>
    </xf>
    <xf numFmtId="0" fontId="15" fillId="4" borderId="21" xfId="6" applyNumberFormat="1" applyFont="1" applyFill="1" applyBorder="1" applyAlignment="1" applyProtection="1">
      <alignment horizontal="center" vertical="center"/>
      <protection hidden="1"/>
    </xf>
    <xf numFmtId="0" fontId="6" fillId="0" borderId="0" xfId="0" applyFont="1" applyAlignment="1" applyProtection="1">
      <alignment vertical="center"/>
      <protection hidden="1"/>
    </xf>
    <xf numFmtId="0" fontId="17" fillId="3" borderId="40" xfId="4" applyFont="1" applyFill="1" applyBorder="1" applyAlignment="1" applyProtection="1">
      <alignment vertical="center"/>
      <protection hidden="1"/>
    </xf>
    <xf numFmtId="0" fontId="8" fillId="3" borderId="39" xfId="4" applyFont="1" applyFill="1" applyBorder="1" applyAlignment="1" applyProtection="1">
      <alignment vertical="center"/>
      <protection hidden="1"/>
    </xf>
    <xf numFmtId="0" fontId="9" fillId="3" borderId="39" xfId="5" applyFont="1" applyFill="1" applyBorder="1" applyAlignment="1" applyProtection="1">
      <alignment vertical="center"/>
      <protection hidden="1"/>
    </xf>
    <xf numFmtId="0" fontId="8" fillId="3" borderId="37" xfId="4" applyFont="1" applyFill="1" applyBorder="1" applyAlignment="1" applyProtection="1">
      <alignment horizontal="center" vertical="center"/>
      <protection hidden="1"/>
    </xf>
    <xf numFmtId="0" fontId="8" fillId="3" borderId="38" xfId="4" applyFont="1" applyFill="1" applyBorder="1" applyAlignment="1" applyProtection="1">
      <alignment horizontal="center" vertical="center"/>
      <protection hidden="1"/>
    </xf>
    <xf numFmtId="0" fontId="8" fillId="7" borderId="0" xfId="4" applyFont="1" applyFill="1" applyAlignment="1" applyProtection="1">
      <alignment vertical="center"/>
      <protection hidden="1"/>
    </xf>
    <xf numFmtId="0" fontId="9" fillId="7" borderId="0" xfId="5" applyFont="1" applyFill="1" applyAlignment="1" applyProtection="1">
      <alignment vertical="center"/>
      <protection hidden="1"/>
    </xf>
    <xf numFmtId="0" fontId="8" fillId="6" borderId="25" xfId="4" applyFont="1" applyFill="1" applyBorder="1" applyAlignment="1" applyProtection="1">
      <alignment vertical="center"/>
      <protection hidden="1"/>
    </xf>
    <xf numFmtId="0" fontId="9" fillId="6" borderId="0" xfId="5" applyFont="1" applyFill="1" applyBorder="1" applyAlignment="1" applyProtection="1">
      <alignment vertical="center"/>
      <protection hidden="1"/>
    </xf>
    <xf numFmtId="0" fontId="7" fillId="6" borderId="0" xfId="4" applyFont="1" applyFill="1" applyBorder="1" applyAlignment="1" applyProtection="1">
      <alignment vertical="center"/>
      <protection hidden="1"/>
    </xf>
    <xf numFmtId="0" fontId="8" fillId="7" borderId="0" xfId="4" applyFont="1" applyFill="1" applyBorder="1" applyAlignment="1" applyProtection="1">
      <alignment vertical="center"/>
      <protection hidden="1"/>
    </xf>
    <xf numFmtId="0" fontId="6" fillId="6" borderId="25" xfId="0" applyFont="1" applyFill="1" applyBorder="1" applyAlignment="1" applyProtection="1">
      <alignment vertical="center"/>
      <protection hidden="1"/>
    </xf>
    <xf numFmtId="0" fontId="50" fillId="6" borderId="0" xfId="0" applyFont="1" applyFill="1" applyBorder="1" applyAlignment="1" applyProtection="1">
      <alignment vertical="center"/>
      <protection hidden="1"/>
    </xf>
    <xf numFmtId="0" fontId="9" fillId="6" borderId="0" xfId="0" applyFont="1" applyFill="1" applyBorder="1" applyAlignment="1" applyProtection="1">
      <alignment vertical="center"/>
      <protection hidden="1"/>
    </xf>
    <xf numFmtId="0" fontId="43" fillId="6" borderId="0" xfId="0" applyFont="1" applyFill="1" applyBorder="1" applyAlignment="1" applyProtection="1">
      <alignment vertical="center"/>
      <protection hidden="1"/>
    </xf>
    <xf numFmtId="166" fontId="7" fillId="6" borderId="0" xfId="4" applyNumberFormat="1" applyFont="1" applyFill="1" applyBorder="1" applyAlignment="1" applyProtection="1">
      <alignment vertical="center"/>
      <protection hidden="1"/>
    </xf>
    <xf numFmtId="0" fontId="51" fillId="6" borderId="0" xfId="0" applyFont="1" applyFill="1" applyBorder="1" applyAlignment="1" applyProtection="1">
      <alignment vertical="center"/>
      <protection hidden="1"/>
    </xf>
    <xf numFmtId="0" fontId="17" fillId="3" borderId="36" xfId="4" applyFont="1" applyFill="1" applyBorder="1" applyAlignment="1" applyProtection="1">
      <alignment vertical="center"/>
      <protection hidden="1"/>
    </xf>
    <xf numFmtId="0" fontId="8" fillId="3" borderId="37" xfId="4" applyFont="1" applyFill="1" applyBorder="1" applyAlignment="1" applyProtection="1">
      <alignment vertical="center"/>
      <protection hidden="1"/>
    </xf>
    <xf numFmtId="0" fontId="9" fillId="3" borderId="37" xfId="5" applyFont="1" applyFill="1" applyBorder="1" applyAlignment="1" applyProtection="1">
      <alignment vertical="center"/>
      <protection hidden="1"/>
    </xf>
    <xf numFmtId="166" fontId="45" fillId="3" borderId="37" xfId="4" applyNumberFormat="1" applyFont="1" applyFill="1" applyBorder="1" applyAlignment="1" applyProtection="1">
      <alignment horizontal="center" vertical="center"/>
      <protection hidden="1"/>
    </xf>
    <xf numFmtId="0" fontId="45" fillId="3" borderId="37" xfId="4" applyFont="1" applyFill="1" applyBorder="1" applyAlignment="1" applyProtection="1">
      <alignment horizontal="center" vertical="center"/>
      <protection hidden="1"/>
    </xf>
    <xf numFmtId="0" fontId="45" fillId="3" borderId="38" xfId="4" applyFont="1" applyFill="1" applyBorder="1" applyAlignment="1" applyProtection="1">
      <alignment horizontal="center" vertical="center"/>
      <protection hidden="1"/>
    </xf>
    <xf numFmtId="0" fontId="50" fillId="6" borderId="25" xfId="0" applyFont="1" applyFill="1" applyBorder="1" applyAlignment="1" applyProtection="1">
      <alignment vertical="center"/>
      <protection hidden="1"/>
    </xf>
    <xf numFmtId="0" fontId="45" fillId="6" borderId="0" xfId="4" applyFont="1" applyFill="1" applyBorder="1" applyAlignment="1" applyProtection="1">
      <alignment horizontal="center" vertical="center"/>
      <protection hidden="1"/>
    </xf>
    <xf numFmtId="0" fontId="45" fillId="6" borderId="22" xfId="4" applyFont="1" applyFill="1" applyBorder="1" applyAlignment="1" applyProtection="1">
      <alignment horizontal="center" vertical="center"/>
      <protection hidden="1"/>
    </xf>
    <xf numFmtId="0" fontId="50" fillId="6" borderId="0" xfId="4" applyFont="1" applyFill="1" applyBorder="1" applyAlignment="1" applyProtection="1">
      <alignment vertical="center"/>
      <protection hidden="1"/>
    </xf>
    <xf numFmtId="0" fontId="36" fillId="6" borderId="0" xfId="5" applyFont="1" applyFill="1" applyBorder="1" applyAlignment="1" applyProtection="1">
      <alignment horizontal="center" vertical="center"/>
      <protection hidden="1"/>
    </xf>
    <xf numFmtId="0" fontId="14" fillId="6" borderId="0" xfId="4" applyFont="1" applyFill="1" applyBorder="1" applyAlignment="1" applyProtection="1">
      <alignment vertical="center"/>
      <protection hidden="1"/>
    </xf>
    <xf numFmtId="0" fontId="35" fillId="6" borderId="0" xfId="5" applyFont="1" applyFill="1" applyBorder="1" applyAlignment="1" applyProtection="1">
      <alignment horizontal="center" vertical="center"/>
      <protection hidden="1"/>
    </xf>
    <xf numFmtId="165" fontId="46" fillId="6" borderId="0" xfId="4" applyNumberFormat="1" applyFont="1" applyFill="1" applyBorder="1" applyAlignment="1" applyProtection="1">
      <alignment horizontal="center" vertical="center"/>
      <protection hidden="1"/>
    </xf>
    <xf numFmtId="2" fontId="46" fillId="6" borderId="0" xfId="4" applyNumberFormat="1" applyFont="1" applyFill="1" applyBorder="1" applyAlignment="1" applyProtection="1">
      <alignment horizontal="center" vertical="center"/>
      <protection hidden="1"/>
    </xf>
    <xf numFmtId="9" fontId="7" fillId="6" borderId="0" xfId="4" applyNumberFormat="1" applyFont="1" applyFill="1" applyBorder="1" applyAlignment="1" applyProtection="1">
      <alignment vertical="center"/>
      <protection hidden="1"/>
    </xf>
    <xf numFmtId="166" fontId="36" fillId="5" borderId="1" xfId="1" applyNumberFormat="1" applyFont="1" applyFill="1" applyBorder="1" applyAlignment="1" applyProtection="1">
      <alignment horizontal="center" vertical="center"/>
      <protection hidden="1"/>
    </xf>
    <xf numFmtId="166" fontId="36" fillId="0" borderId="1" xfId="1" applyNumberFormat="1" applyFont="1" applyBorder="1" applyAlignment="1" applyProtection="1">
      <alignment horizontal="center" vertical="center"/>
      <protection hidden="1"/>
    </xf>
    <xf numFmtId="166" fontId="36" fillId="0" borderId="33" xfId="1" applyNumberFormat="1" applyFont="1" applyBorder="1" applyAlignment="1" applyProtection="1">
      <alignment horizontal="center" vertical="center"/>
      <protection hidden="1"/>
    </xf>
    <xf numFmtId="166" fontId="35" fillId="0" borderId="7" xfId="1" applyNumberFormat="1" applyFont="1" applyBorder="1" applyAlignment="1" applyProtection="1">
      <alignment horizontal="center" vertical="center"/>
      <protection hidden="1"/>
    </xf>
    <xf numFmtId="166" fontId="35" fillId="0" borderId="33" xfId="1" applyNumberFormat="1" applyFont="1" applyBorder="1" applyAlignment="1" applyProtection="1">
      <alignment horizontal="center" vertical="center"/>
      <protection hidden="1"/>
    </xf>
    <xf numFmtId="166" fontId="36" fillId="6" borderId="28" xfId="1" applyNumberFormat="1" applyFont="1" applyFill="1" applyBorder="1" applyAlignment="1" applyProtection="1">
      <alignment horizontal="center" vertical="center"/>
      <protection hidden="1"/>
    </xf>
    <xf numFmtId="166" fontId="45" fillId="6" borderId="28" xfId="1" applyNumberFormat="1" applyFont="1" applyFill="1" applyBorder="1" applyAlignment="1" applyProtection="1">
      <alignment horizontal="center" vertical="center"/>
      <protection hidden="1"/>
    </xf>
    <xf numFmtId="166" fontId="36" fillId="5" borderId="11" xfId="1" applyNumberFormat="1" applyFont="1" applyFill="1" applyBorder="1" applyAlignment="1" applyProtection="1">
      <alignment horizontal="center" vertical="center"/>
      <protection hidden="1"/>
    </xf>
    <xf numFmtId="166" fontId="36" fillId="0" borderId="11" xfId="1" applyNumberFormat="1" applyFont="1" applyBorder="1" applyAlignment="1" applyProtection="1">
      <alignment horizontal="center" vertical="center"/>
      <protection hidden="1"/>
    </xf>
    <xf numFmtId="0" fontId="47" fillId="6" borderId="0" xfId="4" applyFont="1" applyFill="1" applyBorder="1" applyAlignment="1" applyProtection="1">
      <alignment horizontal="left" vertical="center"/>
      <protection hidden="1"/>
    </xf>
    <xf numFmtId="166" fontId="47" fillId="5" borderId="7" xfId="1" applyNumberFormat="1" applyFont="1" applyFill="1" applyBorder="1" applyAlignment="1" applyProtection="1">
      <alignment horizontal="center" vertical="center"/>
      <protection hidden="1"/>
    </xf>
    <xf numFmtId="166" fontId="47" fillId="7" borderId="7" xfId="1" applyNumberFormat="1" applyFont="1" applyFill="1" applyBorder="1" applyAlignment="1" applyProtection="1">
      <alignment horizontal="center" vertical="center"/>
      <protection hidden="1"/>
    </xf>
    <xf numFmtId="166" fontId="47" fillId="7" borderId="34" xfId="1" applyNumberFormat="1" applyFont="1" applyFill="1" applyBorder="1" applyAlignment="1" applyProtection="1">
      <alignment horizontal="center" vertical="center"/>
      <protection hidden="1"/>
    </xf>
    <xf numFmtId="0" fontId="17" fillId="3" borderId="36" xfId="0" applyFont="1" applyFill="1" applyBorder="1" applyAlignment="1" applyProtection="1">
      <alignment vertical="center"/>
      <protection hidden="1"/>
    </xf>
    <xf numFmtId="0" fontId="6" fillId="3" borderId="37" xfId="0" applyFont="1" applyFill="1" applyBorder="1" applyAlignment="1" applyProtection="1">
      <alignment vertical="center"/>
      <protection hidden="1"/>
    </xf>
    <xf numFmtId="0" fontId="7" fillId="3" borderId="37" xfId="4" applyFont="1" applyFill="1" applyBorder="1" applyAlignment="1" applyProtection="1">
      <alignment vertical="center"/>
      <protection hidden="1"/>
    </xf>
    <xf numFmtId="0" fontId="36" fillId="3" borderId="37" xfId="0" applyFont="1" applyFill="1" applyBorder="1" applyAlignment="1" applyProtection="1">
      <alignment horizontal="left" vertical="center"/>
      <protection hidden="1"/>
    </xf>
    <xf numFmtId="169" fontId="36" fillId="3" borderId="37" xfId="0" applyNumberFormat="1" applyFont="1" applyFill="1" applyBorder="1" applyAlignment="1" applyProtection="1">
      <alignment horizontal="center" vertical="center"/>
      <protection hidden="1"/>
    </xf>
    <xf numFmtId="0" fontId="36" fillId="3" borderId="37" xfId="0" applyFont="1" applyFill="1" applyBorder="1" applyAlignment="1" applyProtection="1">
      <alignment horizontal="center" vertical="center"/>
      <protection hidden="1"/>
    </xf>
    <xf numFmtId="0" fontId="36" fillId="3" borderId="38" xfId="0" applyFont="1" applyFill="1" applyBorder="1" applyAlignment="1" applyProtection="1">
      <alignment horizontal="center" vertical="center"/>
      <protection hidden="1"/>
    </xf>
    <xf numFmtId="169" fontId="45" fillId="6" borderId="0" xfId="4" applyNumberFormat="1" applyFont="1" applyFill="1" applyBorder="1" applyAlignment="1" applyProtection="1">
      <alignment horizontal="center" vertical="center"/>
      <protection hidden="1"/>
    </xf>
    <xf numFmtId="3" fontId="58" fillId="6" borderId="0" xfId="0" applyNumberFormat="1" applyFont="1" applyFill="1" applyBorder="1" applyAlignment="1" applyProtection="1">
      <alignment horizontal="left" vertical="center" wrapText="1"/>
      <protection hidden="1"/>
    </xf>
    <xf numFmtId="0" fontId="6" fillId="6" borderId="23" xfId="0" applyFont="1" applyFill="1" applyBorder="1" applyAlignment="1" applyProtection="1">
      <alignment vertical="center"/>
      <protection hidden="1"/>
    </xf>
    <xf numFmtId="0" fontId="37" fillId="6" borderId="10" xfId="0" applyFont="1" applyFill="1" applyBorder="1" applyAlignment="1" applyProtection="1">
      <alignment horizontal="center" vertical="center"/>
      <protection hidden="1"/>
    </xf>
    <xf numFmtId="0" fontId="6" fillId="6" borderId="10" xfId="0" applyFont="1" applyFill="1" applyBorder="1" applyAlignment="1" applyProtection="1">
      <alignment horizontal="center" vertical="center"/>
      <protection hidden="1"/>
    </xf>
    <xf numFmtId="0" fontId="6" fillId="6" borderId="35" xfId="0" applyFont="1" applyFill="1" applyBorder="1" applyAlignment="1" applyProtection="1">
      <alignment horizontal="center" vertical="center"/>
      <protection hidden="1"/>
    </xf>
    <xf numFmtId="4" fontId="6" fillId="7" borderId="0" xfId="0" applyNumberFormat="1" applyFont="1" applyFill="1" applyBorder="1" applyAlignment="1" applyProtection="1">
      <alignment horizontal="center" vertical="center"/>
      <protection hidden="1"/>
    </xf>
    <xf numFmtId="2" fontId="6" fillId="7" borderId="0" xfId="0" applyNumberFormat="1" applyFont="1" applyFill="1" applyBorder="1" applyAlignment="1" applyProtection="1">
      <alignment horizontal="center" vertical="center"/>
      <protection hidden="1"/>
    </xf>
    <xf numFmtId="0" fontId="43" fillId="0" borderId="0" xfId="0" applyFont="1" applyAlignment="1" applyProtection="1">
      <alignment horizontal="center" vertical="center"/>
      <protection hidden="1"/>
    </xf>
    <xf numFmtId="0" fontId="6" fillId="0" borderId="0" xfId="0" applyFont="1" applyAlignment="1" applyProtection="1">
      <alignment horizontal="center" vertical="center"/>
      <protection hidden="1"/>
    </xf>
    <xf numFmtId="168" fontId="6" fillId="0" borderId="0" xfId="0" applyNumberFormat="1" applyFont="1" applyAlignment="1" applyProtection="1">
      <alignment horizontal="center" vertical="center"/>
      <protection hidden="1"/>
    </xf>
    <xf numFmtId="169" fontId="6" fillId="0" borderId="0" xfId="0" applyNumberFormat="1" applyFont="1" applyAlignment="1" applyProtection="1">
      <alignment horizontal="center" vertical="center"/>
      <protection hidden="1"/>
    </xf>
    <xf numFmtId="0" fontId="7" fillId="6" borderId="0" xfId="4" applyFont="1" applyFill="1" applyAlignment="1" applyProtection="1">
      <alignment vertical="center"/>
      <protection hidden="1"/>
    </xf>
    <xf numFmtId="167" fontId="44" fillId="5" borderId="1" xfId="2" applyNumberFormat="1" applyFont="1" applyFill="1" applyBorder="1" applyAlignment="1" applyProtection="1">
      <alignment horizontal="center" vertical="center"/>
      <protection locked="0" hidden="1"/>
    </xf>
    <xf numFmtId="3" fontId="46" fillId="5" borderId="1" xfId="7744" applyNumberFormat="1" applyFont="1" applyFill="1" applyBorder="1" applyAlignment="1" applyProtection="1">
      <alignment horizontal="center" vertical="center"/>
      <protection locked="0" hidden="1"/>
    </xf>
    <xf numFmtId="3" fontId="46" fillId="5" borderId="1" xfId="7749" applyNumberFormat="1" applyFont="1" applyFill="1" applyBorder="1" applyAlignment="1" applyProtection="1">
      <alignment horizontal="center" vertical="center"/>
      <protection locked="0" hidden="1"/>
    </xf>
    <xf numFmtId="3" fontId="46" fillId="5" borderId="33" xfId="7749" applyNumberFormat="1" applyFont="1" applyFill="1" applyBorder="1" applyAlignment="1" applyProtection="1">
      <alignment horizontal="center" vertical="center"/>
      <protection locked="0" hidden="1"/>
    </xf>
    <xf numFmtId="166" fontId="36" fillId="5" borderId="1" xfId="1" applyNumberFormat="1" applyFont="1" applyFill="1" applyBorder="1" applyAlignment="1" applyProtection="1">
      <alignment horizontal="center" vertical="center"/>
      <protection locked="0" hidden="1"/>
    </xf>
    <xf numFmtId="166" fontId="35" fillId="5" borderId="7" xfId="1" applyNumberFormat="1" applyFont="1" applyFill="1" applyBorder="1" applyAlignment="1" applyProtection="1">
      <alignment horizontal="center" vertical="center"/>
      <protection locked="0" hidden="1"/>
    </xf>
    <xf numFmtId="0" fontId="49" fillId="7" borderId="32" xfId="0" applyFont="1" applyFill="1" applyBorder="1" applyProtection="1">
      <protection hidden="1"/>
    </xf>
    <xf numFmtId="0" fontId="6" fillId="7" borderId="24" xfId="0" applyFont="1" applyFill="1" applyBorder="1" applyProtection="1">
      <protection hidden="1"/>
    </xf>
    <xf numFmtId="0" fontId="49" fillId="7" borderId="24" xfId="0" applyFont="1" applyFill="1" applyBorder="1" applyProtection="1">
      <protection hidden="1"/>
    </xf>
    <xf numFmtId="0" fontId="7" fillId="7" borderId="24" xfId="4" applyFont="1" applyFill="1" applyBorder="1" applyProtection="1">
      <protection hidden="1"/>
    </xf>
    <xf numFmtId="0" fontId="9" fillId="7" borderId="24" xfId="0" applyFont="1" applyFill="1" applyBorder="1" applyProtection="1">
      <protection hidden="1"/>
    </xf>
    <xf numFmtId="0" fontId="9" fillId="7" borderId="49" xfId="0" applyFont="1" applyFill="1" applyBorder="1" applyProtection="1">
      <protection hidden="1"/>
    </xf>
    <xf numFmtId="0" fontId="5" fillId="7" borderId="25" xfId="3" applyFont="1" applyFill="1" applyBorder="1" applyAlignment="1" applyProtection="1">
      <protection hidden="1"/>
    </xf>
    <xf numFmtId="0" fontId="9" fillId="7" borderId="0" xfId="0" applyFont="1" applyFill="1" applyBorder="1" applyProtection="1">
      <protection hidden="1"/>
    </xf>
    <xf numFmtId="0" fontId="9" fillId="7" borderId="22" xfId="0" applyFont="1" applyFill="1" applyBorder="1" applyProtection="1">
      <protection hidden="1"/>
    </xf>
    <xf numFmtId="0" fontId="7" fillId="7" borderId="25" xfId="4" applyFont="1" applyFill="1" applyBorder="1" applyProtection="1">
      <protection hidden="1"/>
    </xf>
    <xf numFmtId="0" fontId="56" fillId="4" borderId="29" xfId="6" applyNumberFormat="1" applyFont="1" applyFill="1" applyBorder="1" applyAlignment="1" applyProtection="1">
      <alignment horizontal="center" vertical="center"/>
      <protection hidden="1"/>
    </xf>
    <xf numFmtId="0" fontId="10" fillId="4" borderId="30" xfId="6" applyNumberFormat="1" applyFont="1" applyFill="1" applyBorder="1" applyAlignment="1" applyProtection="1">
      <alignment horizontal="center" vertical="center"/>
      <protection hidden="1"/>
    </xf>
    <xf numFmtId="0" fontId="10" fillId="4" borderId="31" xfId="6" applyNumberFormat="1" applyFont="1" applyFill="1" applyBorder="1" applyAlignment="1" applyProtection="1">
      <alignment horizontal="center" vertical="center"/>
      <protection hidden="1"/>
    </xf>
    <xf numFmtId="0" fontId="10" fillId="4" borderId="21" xfId="6" applyNumberFormat="1" applyFont="1" applyFill="1" applyBorder="1" applyAlignment="1" applyProtection="1">
      <alignment horizontal="center" vertical="center"/>
      <protection hidden="1"/>
    </xf>
    <xf numFmtId="0" fontId="57" fillId="3" borderId="37" xfId="4" applyFont="1" applyFill="1" applyBorder="1" applyAlignment="1" applyProtection="1">
      <alignment vertical="top"/>
      <protection hidden="1"/>
    </xf>
    <xf numFmtId="0" fontId="57" fillId="3" borderId="38" xfId="4" applyFont="1" applyFill="1" applyBorder="1" applyAlignment="1" applyProtection="1">
      <alignment vertical="top"/>
      <protection hidden="1"/>
    </xf>
    <xf numFmtId="0" fontId="57" fillId="6" borderId="0" xfId="4" applyFont="1" applyFill="1" applyBorder="1" applyAlignment="1" applyProtection="1">
      <alignment vertical="top"/>
      <protection hidden="1"/>
    </xf>
    <xf numFmtId="0" fontId="57" fillId="6" borderId="22" xfId="4" applyFont="1" applyFill="1" applyBorder="1" applyAlignment="1" applyProtection="1">
      <alignment vertical="top"/>
      <protection hidden="1"/>
    </xf>
    <xf numFmtId="166" fontId="57" fillId="3" borderId="37" xfId="4" applyNumberFormat="1" applyFont="1" applyFill="1" applyBorder="1" applyAlignment="1" applyProtection="1">
      <alignment vertical="top"/>
      <protection hidden="1"/>
    </xf>
    <xf numFmtId="167" fontId="12" fillId="5" borderId="1" xfId="2" applyNumberFormat="1" applyFont="1" applyFill="1" applyBorder="1" applyAlignment="1" applyProtection="1">
      <alignment horizontal="center" vertical="center"/>
      <protection hidden="1"/>
    </xf>
    <xf numFmtId="166" fontId="35" fillId="7" borderId="1" xfId="1" applyNumberFormat="1" applyFont="1" applyFill="1" applyBorder="1" applyProtection="1">
      <protection hidden="1"/>
    </xf>
    <xf numFmtId="166" fontId="35" fillId="7" borderId="33" xfId="1" applyNumberFormat="1" applyFont="1" applyFill="1" applyBorder="1" applyProtection="1">
      <protection hidden="1"/>
    </xf>
    <xf numFmtId="166" fontId="45" fillId="6" borderId="9" xfId="1" applyNumberFormat="1" applyFont="1" applyFill="1" applyBorder="1" applyAlignment="1" applyProtection="1">
      <alignment vertical="top"/>
      <protection hidden="1"/>
    </xf>
    <xf numFmtId="0" fontId="47" fillId="6" borderId="0" xfId="4" applyFont="1" applyFill="1" applyBorder="1" applyAlignment="1" applyProtection="1">
      <alignment vertical="top"/>
      <protection hidden="1"/>
    </xf>
    <xf numFmtId="166" fontId="47" fillId="5" borderId="7" xfId="1" applyNumberFormat="1" applyFont="1" applyFill="1" applyBorder="1" applyAlignment="1" applyProtection="1">
      <alignment vertical="top"/>
      <protection hidden="1"/>
    </xf>
    <xf numFmtId="0" fontId="9" fillId="3" borderId="37" xfId="0" applyFont="1" applyFill="1" applyBorder="1" applyProtection="1">
      <protection hidden="1"/>
    </xf>
    <xf numFmtId="3" fontId="58" fillId="6" borderId="5" xfId="0" applyNumberFormat="1" applyFont="1" applyFill="1" applyBorder="1" applyAlignment="1" applyProtection="1">
      <alignment horizontal="center" wrapText="1" readingOrder="1"/>
      <protection hidden="1"/>
    </xf>
    <xf numFmtId="0" fontId="52" fillId="6" borderId="10" xfId="0" applyFont="1" applyFill="1" applyBorder="1" applyProtection="1">
      <protection hidden="1"/>
    </xf>
    <xf numFmtId="0" fontId="67" fillId="6" borderId="10" xfId="0" applyFont="1" applyFill="1" applyBorder="1" applyProtection="1">
      <protection hidden="1"/>
    </xf>
    <xf numFmtId="0" fontId="59" fillId="6" borderId="10" xfId="4" applyFont="1" applyFill="1" applyBorder="1" applyProtection="1">
      <protection hidden="1"/>
    </xf>
    <xf numFmtId="0" fontId="10" fillId="6" borderId="10" xfId="0" applyFont="1" applyFill="1" applyBorder="1" applyProtection="1">
      <protection hidden="1"/>
    </xf>
    <xf numFmtId="4" fontId="46" fillId="6" borderId="10" xfId="0" applyNumberFormat="1" applyFont="1" applyFill="1" applyBorder="1" applyAlignment="1" applyProtection="1">
      <alignment horizontal="center" wrapText="1" readingOrder="1"/>
      <protection hidden="1"/>
    </xf>
    <xf numFmtId="4" fontId="46" fillId="6" borderId="10" xfId="0" applyNumberFormat="1" applyFont="1" applyFill="1" applyBorder="1" applyProtection="1">
      <protection hidden="1"/>
    </xf>
    <xf numFmtId="2" fontId="46" fillId="6" borderId="10" xfId="0" applyNumberFormat="1" applyFont="1" applyFill="1" applyBorder="1" applyProtection="1">
      <protection hidden="1"/>
    </xf>
    <xf numFmtId="0" fontId="46" fillId="6" borderId="10" xfId="0" applyFont="1" applyFill="1" applyBorder="1" applyProtection="1">
      <protection hidden="1"/>
    </xf>
    <xf numFmtId="0" fontId="46" fillId="6" borderId="53" xfId="0" applyFont="1" applyFill="1" applyBorder="1" applyProtection="1">
      <protection hidden="1"/>
    </xf>
    <xf numFmtId="0" fontId="52" fillId="7" borderId="0" xfId="0" applyFont="1" applyFill="1" applyProtection="1">
      <protection hidden="1"/>
    </xf>
    <xf numFmtId="0" fontId="59" fillId="7" borderId="0" xfId="4" applyFont="1" applyFill="1" applyProtection="1">
      <protection hidden="1"/>
    </xf>
    <xf numFmtId="0" fontId="10" fillId="7" borderId="0" xfId="0" applyFont="1" applyFill="1" applyProtection="1">
      <protection hidden="1"/>
    </xf>
    <xf numFmtId="0" fontId="7" fillId="6" borderId="5" xfId="4" applyFont="1" applyFill="1" applyBorder="1" applyProtection="1">
      <protection hidden="1"/>
    </xf>
    <xf numFmtId="3" fontId="58" fillId="6" borderId="0" xfId="0" applyNumberFormat="1" applyFont="1" applyFill="1" applyBorder="1" applyAlignment="1" applyProtection="1">
      <alignment horizontal="center" wrapText="1" readingOrder="1"/>
      <protection hidden="1"/>
    </xf>
    <xf numFmtId="0" fontId="19" fillId="6" borderId="10" xfId="0" applyFont="1" applyFill="1" applyBorder="1" applyProtection="1">
      <protection hidden="1"/>
    </xf>
    <xf numFmtId="0" fontId="15" fillId="4" borderId="54" xfId="6" applyNumberFormat="1" applyFont="1" applyFill="1" applyBorder="1" applyAlignment="1" applyProtection="1">
      <alignment horizontal="center" vertical="center"/>
      <protection hidden="1"/>
    </xf>
    <xf numFmtId="0" fontId="11" fillId="4" borderId="55" xfId="6" applyNumberFormat="1" applyFont="1" applyFill="1" applyBorder="1" applyAlignment="1" applyProtection="1">
      <alignment horizontal="center" vertical="center"/>
      <protection hidden="1"/>
    </xf>
    <xf numFmtId="0" fontId="11" fillId="4" borderId="56" xfId="6" applyNumberFormat="1" applyFont="1" applyFill="1" applyBorder="1" applyAlignment="1" applyProtection="1">
      <alignment horizontal="center" vertical="center"/>
      <protection hidden="1"/>
    </xf>
    <xf numFmtId="0" fontId="18" fillId="6" borderId="0" xfId="4" applyFont="1" applyFill="1" applyAlignment="1" applyProtection="1">
      <alignment vertical="top"/>
      <protection hidden="1"/>
    </xf>
    <xf numFmtId="0" fontId="36" fillId="6" borderId="28" xfId="0" applyFont="1" applyFill="1" applyBorder="1" applyProtection="1">
      <protection hidden="1"/>
    </xf>
    <xf numFmtId="166" fontId="36" fillId="0" borderId="9" xfId="1" applyNumberFormat="1" applyFont="1" applyBorder="1" applyProtection="1">
      <protection hidden="1"/>
    </xf>
    <xf numFmtId="0" fontId="61" fillId="6" borderId="46" xfId="0" applyFont="1" applyFill="1" applyBorder="1" applyProtection="1">
      <protection hidden="1"/>
    </xf>
    <xf numFmtId="166" fontId="35" fillId="5" borderId="0" xfId="1" applyNumberFormat="1" applyFont="1" applyFill="1" applyBorder="1" applyProtection="1">
      <protection hidden="1"/>
    </xf>
    <xf numFmtId="166" fontId="35" fillId="7" borderId="51" xfId="1" applyNumberFormat="1" applyFont="1" applyFill="1" applyBorder="1" applyProtection="1">
      <protection hidden="1"/>
    </xf>
    <xf numFmtId="166" fontId="35" fillId="7" borderId="50" xfId="1" applyNumberFormat="1" applyFont="1" applyFill="1" applyBorder="1" applyProtection="1">
      <protection hidden="1"/>
    </xf>
    <xf numFmtId="0" fontId="62" fillId="3" borderId="37" xfId="4" applyFont="1" applyFill="1" applyBorder="1" applyProtection="1">
      <protection hidden="1"/>
    </xf>
    <xf numFmtId="0" fontId="7" fillId="3" borderId="39" xfId="4" applyFont="1" applyFill="1" applyBorder="1" applyProtection="1">
      <protection hidden="1"/>
    </xf>
    <xf numFmtId="0" fontId="7" fillId="3" borderId="57" xfId="4" applyFont="1" applyFill="1" applyBorder="1" applyProtection="1">
      <protection hidden="1"/>
    </xf>
    <xf numFmtId="0" fontId="0" fillId="7" borderId="0" xfId="0" applyFill="1" applyProtection="1">
      <protection hidden="1"/>
    </xf>
    <xf numFmtId="166" fontId="36" fillId="0" borderId="7" xfId="1" applyNumberFormat="1" applyFont="1" applyBorder="1" applyProtection="1">
      <protection hidden="1"/>
    </xf>
    <xf numFmtId="166" fontId="36" fillId="0" borderId="34" xfId="1" applyNumberFormat="1" applyFont="1" applyBorder="1" applyProtection="1">
      <protection hidden="1"/>
    </xf>
    <xf numFmtId="0" fontId="36" fillId="6" borderId="0" xfId="5" applyFont="1" applyFill="1" applyProtection="1">
      <protection hidden="1"/>
    </xf>
    <xf numFmtId="0" fontId="0" fillId="6" borderId="4" xfId="0" applyFill="1" applyBorder="1" applyProtection="1">
      <protection hidden="1"/>
    </xf>
    <xf numFmtId="10" fontId="12" fillId="5" borderId="1" xfId="2" applyNumberFormat="1" applyFont="1" applyFill="1" applyBorder="1" applyAlignment="1" applyProtection="1">
      <alignment horizontal="center" vertical="center"/>
      <protection locked="0" hidden="1"/>
    </xf>
    <xf numFmtId="0" fontId="7" fillId="6" borderId="46" xfId="4" applyFont="1" applyFill="1" applyBorder="1" applyProtection="1">
      <protection hidden="1"/>
    </xf>
    <xf numFmtId="0" fontId="42" fillId="7" borderId="0" xfId="4" applyFont="1" applyFill="1" applyBorder="1" applyAlignment="1" applyProtection="1">
      <alignment horizontal="center" vertical="center"/>
      <protection hidden="1"/>
    </xf>
  </cellXfs>
  <cellStyles count="9392">
    <cellStyle name="20% - Accent1" xfId="38" builtinId="30" customBuiltin="1"/>
    <cellStyle name="20% - Accent2" xfId="42" builtinId="34" customBuiltin="1"/>
    <cellStyle name="20% - Accent3" xfId="46" builtinId="38" customBuiltin="1"/>
    <cellStyle name="20% - Accent4" xfId="50" builtinId="42" customBuiltin="1"/>
    <cellStyle name="20% - Accent5" xfId="54" builtinId="46" customBuiltin="1"/>
    <cellStyle name="20% - Accent6" xfId="58" builtinId="50" customBuiltin="1"/>
    <cellStyle name="40% - Accent1" xfId="39" builtinId="31" customBuiltin="1"/>
    <cellStyle name="40% - Accent2" xfId="43" builtinId="35" customBuiltin="1"/>
    <cellStyle name="40% - Accent3" xfId="47" builtinId="39" customBuiltin="1"/>
    <cellStyle name="40% - Accent4" xfId="51" builtinId="43" customBuiltin="1"/>
    <cellStyle name="40% - Accent5" xfId="55" builtinId="47" customBuiltin="1"/>
    <cellStyle name="40% - Accent6" xfId="59" builtinId="51" customBuiltin="1"/>
    <cellStyle name="60% - Accent1" xfId="40" builtinId="32" customBuiltin="1"/>
    <cellStyle name="60% - Accent2" xfId="44" builtinId="36" customBuiltin="1"/>
    <cellStyle name="60% - Accent3" xfId="48" builtinId="40" customBuiltin="1"/>
    <cellStyle name="60% - Accent4" xfId="52" builtinId="44" customBuiltin="1"/>
    <cellStyle name="60% - Accent5" xfId="56" builtinId="48" customBuiltin="1"/>
    <cellStyle name="60% - Accent6" xfId="60" builtinId="52" customBuiltin="1"/>
    <cellStyle name="Accent1" xfId="37" builtinId="29" customBuiltin="1"/>
    <cellStyle name="Accent2" xfId="41" builtinId="33" customBuiltin="1"/>
    <cellStyle name="Accent3" xfId="45" builtinId="37" customBuiltin="1"/>
    <cellStyle name="Accent4" xfId="49" builtinId="41" customBuiltin="1"/>
    <cellStyle name="Accent5" xfId="53" builtinId="45" customBuiltin="1"/>
    <cellStyle name="Accent6" xfId="57" builtinId="49" customBuiltin="1"/>
    <cellStyle name="Bad" xfId="26" builtinId="27" customBuiltin="1"/>
    <cellStyle name="Calc - White" xfId="6"/>
    <cellStyle name="Calculation" xfId="30" builtinId="22" customBuiltin="1"/>
    <cellStyle name="Check Cell" xfId="32" builtinId="23" customBuiltin="1"/>
    <cellStyle name="Comma" xfId="1" builtinId="3"/>
    <cellStyle name="Comma 2" xfId="7"/>
    <cellStyle name="Comma 2 2" xfId="7751"/>
    <cellStyle name="Comma 3" xfId="7752"/>
    <cellStyle name="Currency" xfId="9391" builtinId="4"/>
    <cellStyle name="Explanatory Text" xfId="35" builtinId="53" customBuilti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61" builtinId="9" hidden="1"/>
    <cellStyle name="Followed Hyperlink" xfId="68" builtinId="9" hidden="1"/>
    <cellStyle name="Followed Hyperlink" xfId="69" builtinId="9" hidden="1"/>
    <cellStyle name="Followed Hyperlink" xfId="66" builtinId="9" hidden="1"/>
    <cellStyle name="Followed Hyperlink" xfId="67"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73"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0"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85"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0"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95"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0"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05"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18" builtinId="9" hidden="1"/>
    <cellStyle name="Followed Hyperlink" xfId="74" builtinId="9" hidden="1"/>
    <cellStyle name="Followed Hyperlink" xfId="120" builtinId="9" hidden="1"/>
    <cellStyle name="Followed Hyperlink" xfId="121" builtinId="9" hidden="1"/>
    <cellStyle name="Followed Hyperlink" xfId="122" builtinId="9" hidden="1"/>
    <cellStyle name="Followed Hyperlink" xfId="123" builtinId="9" hidden="1"/>
    <cellStyle name="Followed Hyperlink" xfId="119"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36" builtinId="9" hidden="1"/>
    <cellStyle name="Followed Hyperlink" xfId="129" builtinId="9" hidden="1"/>
    <cellStyle name="Followed Hyperlink" xfId="133" builtinId="9" hidden="1"/>
    <cellStyle name="Followed Hyperlink" xfId="140" builtinId="9" hidden="1"/>
    <cellStyle name="Followed Hyperlink" xfId="130" builtinId="9" hidden="1"/>
    <cellStyle name="Followed Hyperlink" xfId="141" builtinId="9" hidden="1"/>
    <cellStyle name="Followed Hyperlink" xfId="134" builtinId="9" hidden="1"/>
    <cellStyle name="Followed Hyperlink" xfId="135" builtinId="9" hidden="1"/>
    <cellStyle name="Followed Hyperlink" xfId="137" builtinId="9" hidden="1"/>
    <cellStyle name="Followed Hyperlink" xfId="131" builtinId="9" hidden="1"/>
    <cellStyle name="Followed Hyperlink" xfId="128" builtinId="9" hidden="1"/>
    <cellStyle name="Followed Hyperlink" xfId="139"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38"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46"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57"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68"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79"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190"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132"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33"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44"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Followed Hyperlink" xfId="306" builtinId="9" hidden="1"/>
    <cellStyle name="Followed Hyperlink" xfId="307" builtinId="9" hidden="1"/>
    <cellStyle name="Followed Hyperlink" xfId="308" builtinId="9" hidden="1"/>
    <cellStyle name="Followed Hyperlink" xfId="309" builtinId="9" hidden="1"/>
    <cellStyle name="Followed Hyperlink" xfId="310" builtinId="9" hidden="1"/>
    <cellStyle name="Followed Hyperlink" xfId="311" builtinId="9" hidden="1"/>
    <cellStyle name="Followed Hyperlink" xfId="312" builtinId="9" hidden="1"/>
    <cellStyle name="Followed Hyperlink" xfId="313" builtinId="9" hidden="1"/>
    <cellStyle name="Followed Hyperlink" xfId="314" builtinId="9" hidden="1"/>
    <cellStyle name="Followed Hyperlink" xfId="315" builtinId="9" hidden="1"/>
    <cellStyle name="Followed Hyperlink" xfId="316" builtinId="9" hidden="1"/>
    <cellStyle name="Followed Hyperlink" xfId="317" builtinId="9" hidden="1"/>
    <cellStyle name="Followed Hyperlink" xfId="318" builtinId="9" hidden="1"/>
    <cellStyle name="Followed Hyperlink" xfId="319" builtinId="9" hidden="1"/>
    <cellStyle name="Followed Hyperlink" xfId="320" builtinId="9" hidden="1"/>
    <cellStyle name="Followed Hyperlink" xfId="321" builtinId="9" hidden="1"/>
    <cellStyle name="Followed Hyperlink" xfId="322" builtinId="9" hidden="1"/>
    <cellStyle name="Followed Hyperlink" xfId="323" builtinId="9" hidden="1"/>
    <cellStyle name="Followed Hyperlink" xfId="324" builtinId="9" hidden="1"/>
    <cellStyle name="Followed Hyperlink" xfId="325" builtinId="9" hidden="1"/>
    <cellStyle name="Followed Hyperlink" xfId="326" builtinId="9" hidden="1"/>
    <cellStyle name="Followed Hyperlink" xfId="327" builtinId="9" hidden="1"/>
    <cellStyle name="Followed Hyperlink" xfId="328" builtinId="9" hidden="1"/>
    <cellStyle name="Followed Hyperlink" xfId="329" builtinId="9" hidden="1"/>
    <cellStyle name="Followed Hyperlink" xfId="330" builtinId="9" hidden="1"/>
    <cellStyle name="Followed Hyperlink" xfId="331" builtinId="9" hidden="1"/>
    <cellStyle name="Followed Hyperlink" xfId="332" builtinId="9" hidden="1"/>
    <cellStyle name="Followed Hyperlink" xfId="333" builtinId="9" hidden="1"/>
    <cellStyle name="Followed Hyperlink" xfId="334" builtinId="9" hidden="1"/>
    <cellStyle name="Followed Hyperlink" xfId="335" builtinId="9" hidden="1"/>
    <cellStyle name="Followed Hyperlink" xfId="336" builtinId="9" hidden="1"/>
    <cellStyle name="Followed Hyperlink" xfId="337" builtinId="9" hidden="1"/>
    <cellStyle name="Followed Hyperlink" xfId="338" builtinId="9" hidden="1"/>
    <cellStyle name="Followed Hyperlink" xfId="339" builtinId="9" hidden="1"/>
    <cellStyle name="Followed Hyperlink" xfId="340" builtinId="9" hidden="1"/>
    <cellStyle name="Followed Hyperlink" xfId="341" builtinId="9" hidden="1"/>
    <cellStyle name="Followed Hyperlink" xfId="342" builtinId="9" hidden="1"/>
    <cellStyle name="Followed Hyperlink" xfId="343" builtinId="9" hidden="1"/>
    <cellStyle name="Followed Hyperlink" xfId="344" builtinId="9" hidden="1"/>
    <cellStyle name="Followed Hyperlink" xfId="345" builtinId="9" hidden="1"/>
    <cellStyle name="Followed Hyperlink" xfId="346" builtinId="9" hidden="1"/>
    <cellStyle name="Followed Hyperlink" xfId="347" builtinId="9" hidden="1"/>
    <cellStyle name="Followed Hyperlink" xfId="348" builtinId="9" hidden="1"/>
    <cellStyle name="Followed Hyperlink" xfId="349" builtinId="9" hidden="1"/>
    <cellStyle name="Followed Hyperlink" xfId="350" builtinId="9" hidden="1"/>
    <cellStyle name="Followed Hyperlink" xfId="351" builtinId="9" hidden="1"/>
    <cellStyle name="Followed Hyperlink" xfId="352" builtinId="9" hidden="1"/>
    <cellStyle name="Followed Hyperlink" xfId="353" builtinId="9" hidden="1"/>
    <cellStyle name="Followed Hyperlink" xfId="354" builtinId="9" hidden="1"/>
    <cellStyle name="Followed Hyperlink" xfId="355" builtinId="9" hidden="1"/>
    <cellStyle name="Followed Hyperlink" xfId="356" builtinId="9" hidden="1"/>
    <cellStyle name="Followed Hyperlink" xfId="357" builtinId="9" hidden="1"/>
    <cellStyle name="Followed Hyperlink" xfId="358" builtinId="9" hidden="1"/>
    <cellStyle name="Followed Hyperlink" xfId="359" builtinId="9" hidden="1"/>
    <cellStyle name="Followed Hyperlink" xfId="360" builtinId="9" hidden="1"/>
    <cellStyle name="Followed Hyperlink" xfId="361" builtinId="9" hidden="1"/>
    <cellStyle name="Followed Hyperlink" xfId="362" builtinId="9" hidden="1"/>
    <cellStyle name="Followed Hyperlink" xfId="363" builtinId="9" hidden="1"/>
    <cellStyle name="Followed Hyperlink" xfId="364" builtinId="9" hidden="1"/>
    <cellStyle name="Followed Hyperlink" xfId="365" builtinId="9" hidden="1"/>
    <cellStyle name="Followed Hyperlink" xfId="366" builtinId="9" hidden="1"/>
    <cellStyle name="Followed Hyperlink" xfId="367" builtinId="9" hidden="1"/>
    <cellStyle name="Followed Hyperlink" xfId="368" builtinId="9" hidden="1"/>
    <cellStyle name="Followed Hyperlink" xfId="369" builtinId="9" hidden="1"/>
    <cellStyle name="Followed Hyperlink" xfId="370" builtinId="9" hidden="1"/>
    <cellStyle name="Followed Hyperlink" xfId="371" builtinId="9" hidden="1"/>
    <cellStyle name="Followed Hyperlink" xfId="372" builtinId="9" hidden="1"/>
    <cellStyle name="Followed Hyperlink" xfId="373" builtinId="9" hidden="1"/>
    <cellStyle name="Followed Hyperlink" xfId="374" builtinId="9" hidden="1"/>
    <cellStyle name="Followed Hyperlink" xfId="375" builtinId="9" hidden="1"/>
    <cellStyle name="Followed Hyperlink" xfId="376" builtinId="9" hidden="1"/>
    <cellStyle name="Followed Hyperlink" xfId="377" builtinId="9" hidden="1"/>
    <cellStyle name="Followed Hyperlink" xfId="378" builtinId="9" hidden="1"/>
    <cellStyle name="Followed Hyperlink" xfId="379" builtinId="9" hidden="1"/>
    <cellStyle name="Followed Hyperlink" xfId="380" builtinId="9" hidden="1"/>
    <cellStyle name="Followed Hyperlink" xfId="381" builtinId="9" hidden="1"/>
    <cellStyle name="Followed Hyperlink" xfId="382" builtinId="9" hidden="1"/>
    <cellStyle name="Followed Hyperlink" xfId="383" builtinId="9" hidden="1"/>
    <cellStyle name="Followed Hyperlink" xfId="384" builtinId="9" hidden="1"/>
    <cellStyle name="Followed Hyperlink" xfId="385" builtinId="9" hidden="1"/>
    <cellStyle name="Followed Hyperlink" xfId="386" builtinId="9" hidden="1"/>
    <cellStyle name="Followed Hyperlink" xfId="387" builtinId="9" hidden="1"/>
    <cellStyle name="Followed Hyperlink" xfId="388" builtinId="9" hidden="1"/>
    <cellStyle name="Followed Hyperlink" xfId="389" builtinId="9" hidden="1"/>
    <cellStyle name="Followed Hyperlink" xfId="390" builtinId="9" hidden="1"/>
    <cellStyle name="Followed Hyperlink" xfId="391" builtinId="9" hidden="1"/>
    <cellStyle name="Followed Hyperlink" xfId="392" builtinId="9" hidden="1"/>
    <cellStyle name="Followed Hyperlink" xfId="393" builtinId="9" hidden="1"/>
    <cellStyle name="Followed Hyperlink" xfId="394" builtinId="9" hidden="1"/>
    <cellStyle name="Followed Hyperlink" xfId="395" builtinId="9" hidden="1"/>
    <cellStyle name="Followed Hyperlink" xfId="396" builtinId="9" hidden="1"/>
    <cellStyle name="Followed Hyperlink" xfId="397" builtinId="9" hidden="1"/>
    <cellStyle name="Followed Hyperlink" xfId="398" builtinId="9" hidden="1"/>
    <cellStyle name="Followed Hyperlink" xfId="399" builtinId="9" hidden="1"/>
    <cellStyle name="Followed Hyperlink" xfId="400" builtinId="9" hidden="1"/>
    <cellStyle name="Followed Hyperlink" xfId="401" builtinId="9" hidden="1"/>
    <cellStyle name="Followed Hyperlink" xfId="402" builtinId="9" hidden="1"/>
    <cellStyle name="Followed Hyperlink" xfId="403" builtinId="9" hidden="1"/>
    <cellStyle name="Followed Hyperlink" xfId="404" builtinId="9" hidden="1"/>
    <cellStyle name="Followed Hyperlink" xfId="405" builtinId="9" hidden="1"/>
    <cellStyle name="Followed Hyperlink" xfId="406" builtinId="9" hidden="1"/>
    <cellStyle name="Followed Hyperlink" xfId="407" builtinId="9" hidden="1"/>
    <cellStyle name="Followed Hyperlink" xfId="408" builtinId="9" hidden="1"/>
    <cellStyle name="Followed Hyperlink" xfId="409" builtinId="9" hidden="1"/>
    <cellStyle name="Followed Hyperlink" xfId="410" builtinId="9" hidden="1"/>
    <cellStyle name="Followed Hyperlink" xfId="411" builtinId="9" hidden="1"/>
    <cellStyle name="Followed Hyperlink" xfId="412" builtinId="9" hidden="1"/>
    <cellStyle name="Followed Hyperlink" xfId="413" builtinId="9" hidden="1"/>
    <cellStyle name="Followed Hyperlink" xfId="414" builtinId="9" hidden="1"/>
    <cellStyle name="Followed Hyperlink" xfId="415" builtinId="9" hidden="1"/>
    <cellStyle name="Followed Hyperlink" xfId="416" builtinId="9" hidden="1"/>
    <cellStyle name="Followed Hyperlink" xfId="417" builtinId="9" hidden="1"/>
    <cellStyle name="Followed Hyperlink" xfId="418" builtinId="9" hidden="1"/>
    <cellStyle name="Followed Hyperlink" xfId="419" builtinId="9" hidden="1"/>
    <cellStyle name="Followed Hyperlink" xfId="420" builtinId="9" hidden="1"/>
    <cellStyle name="Followed Hyperlink" xfId="421" builtinId="9" hidden="1"/>
    <cellStyle name="Followed Hyperlink" xfId="422" builtinId="9" hidden="1"/>
    <cellStyle name="Followed Hyperlink" xfId="423" builtinId="9" hidden="1"/>
    <cellStyle name="Followed Hyperlink" xfId="424" builtinId="9" hidden="1"/>
    <cellStyle name="Followed Hyperlink" xfId="425" builtinId="9" hidden="1"/>
    <cellStyle name="Followed Hyperlink" xfId="426" builtinId="9" hidden="1"/>
    <cellStyle name="Followed Hyperlink" xfId="427" builtinId="9" hidden="1"/>
    <cellStyle name="Followed Hyperlink" xfId="428" builtinId="9" hidden="1"/>
    <cellStyle name="Followed Hyperlink" xfId="429" builtinId="9" hidden="1"/>
    <cellStyle name="Followed Hyperlink" xfId="430" builtinId="9" hidden="1"/>
    <cellStyle name="Followed Hyperlink" xfId="431" builtinId="9" hidden="1"/>
    <cellStyle name="Followed Hyperlink" xfId="432" builtinId="9" hidden="1"/>
    <cellStyle name="Followed Hyperlink" xfId="433" builtinId="9" hidden="1"/>
    <cellStyle name="Followed Hyperlink" xfId="434" builtinId="9" hidden="1"/>
    <cellStyle name="Followed Hyperlink" xfId="435" builtinId="9" hidden="1"/>
    <cellStyle name="Followed Hyperlink" xfId="436" builtinId="9" hidden="1"/>
    <cellStyle name="Followed Hyperlink" xfId="437" builtinId="9" hidden="1"/>
    <cellStyle name="Followed Hyperlink" xfId="438" builtinId="9" hidden="1"/>
    <cellStyle name="Followed Hyperlink" xfId="439" builtinId="9" hidden="1"/>
    <cellStyle name="Followed Hyperlink" xfId="440" builtinId="9" hidden="1"/>
    <cellStyle name="Followed Hyperlink" xfId="441" builtinId="9" hidden="1"/>
    <cellStyle name="Followed Hyperlink" xfId="442" builtinId="9" hidden="1"/>
    <cellStyle name="Followed Hyperlink" xfId="443" builtinId="9" hidden="1"/>
    <cellStyle name="Followed Hyperlink" xfId="444" builtinId="9" hidden="1"/>
    <cellStyle name="Followed Hyperlink" xfId="445" builtinId="9" hidden="1"/>
    <cellStyle name="Followed Hyperlink" xfId="446" builtinId="9" hidden="1"/>
    <cellStyle name="Followed Hyperlink" xfId="448" builtinId="9" hidden="1"/>
    <cellStyle name="Followed Hyperlink" xfId="62" builtinId="9" hidden="1"/>
    <cellStyle name="Followed Hyperlink" xfId="447" builtinId="9" hidden="1"/>
    <cellStyle name="Followed Hyperlink" xfId="64" builtinId="9" hidden="1"/>
    <cellStyle name="Followed Hyperlink" xfId="63" builtinId="9" hidden="1"/>
    <cellStyle name="Followed Hyperlink" xfId="451" builtinId="9" hidden="1"/>
    <cellStyle name="Followed Hyperlink" xfId="452" builtinId="9" hidden="1"/>
    <cellStyle name="Followed Hyperlink" xfId="453" builtinId="9" hidden="1"/>
    <cellStyle name="Followed Hyperlink" xfId="454" builtinId="9" hidden="1"/>
    <cellStyle name="Followed Hyperlink" xfId="455" builtinId="9" hidden="1"/>
    <cellStyle name="Followed Hyperlink" xfId="449" builtinId="9" hidden="1"/>
    <cellStyle name="Followed Hyperlink" xfId="457" builtinId="9" hidden="1"/>
    <cellStyle name="Followed Hyperlink" xfId="458" builtinId="9" hidden="1"/>
    <cellStyle name="Followed Hyperlink" xfId="459" builtinId="9" hidden="1"/>
    <cellStyle name="Followed Hyperlink" xfId="460" builtinId="9" hidden="1"/>
    <cellStyle name="Followed Hyperlink" xfId="456" builtinId="9" hidden="1"/>
    <cellStyle name="Followed Hyperlink" xfId="462" builtinId="9" hidden="1"/>
    <cellStyle name="Followed Hyperlink" xfId="463" builtinId="9" hidden="1"/>
    <cellStyle name="Followed Hyperlink" xfId="464" builtinId="9" hidden="1"/>
    <cellStyle name="Followed Hyperlink" xfId="465" builtinId="9" hidden="1"/>
    <cellStyle name="Followed Hyperlink" xfId="461" builtinId="9" hidden="1"/>
    <cellStyle name="Followed Hyperlink" xfId="467" builtinId="9" hidden="1"/>
    <cellStyle name="Followed Hyperlink" xfId="468" builtinId="9" hidden="1"/>
    <cellStyle name="Followed Hyperlink" xfId="469" builtinId="9" hidden="1"/>
    <cellStyle name="Followed Hyperlink" xfId="470" builtinId="9" hidden="1"/>
    <cellStyle name="Followed Hyperlink" xfId="466" builtinId="9" hidden="1"/>
    <cellStyle name="Followed Hyperlink" xfId="472" builtinId="9" hidden="1"/>
    <cellStyle name="Followed Hyperlink" xfId="473" builtinId="9" hidden="1"/>
    <cellStyle name="Followed Hyperlink" xfId="474" builtinId="9" hidden="1"/>
    <cellStyle name="Followed Hyperlink" xfId="475" builtinId="9" hidden="1"/>
    <cellStyle name="Followed Hyperlink" xfId="471" builtinId="9" hidden="1"/>
    <cellStyle name="Followed Hyperlink" xfId="477" builtinId="9" hidden="1"/>
    <cellStyle name="Followed Hyperlink" xfId="478" builtinId="9" hidden="1"/>
    <cellStyle name="Followed Hyperlink" xfId="479" builtinId="9" hidden="1"/>
    <cellStyle name="Followed Hyperlink" xfId="480" builtinId="9" hidden="1"/>
    <cellStyle name="Followed Hyperlink" xfId="476" builtinId="9" hidden="1"/>
    <cellStyle name="Followed Hyperlink" xfId="482" builtinId="9" hidden="1"/>
    <cellStyle name="Followed Hyperlink" xfId="483" builtinId="9" hidden="1"/>
    <cellStyle name="Followed Hyperlink" xfId="484" builtinId="9" hidden="1"/>
    <cellStyle name="Followed Hyperlink" xfId="485" builtinId="9" hidden="1"/>
    <cellStyle name="Followed Hyperlink" xfId="481" builtinId="9" hidden="1"/>
    <cellStyle name="Followed Hyperlink" xfId="486" builtinId="9" hidden="1"/>
    <cellStyle name="Followed Hyperlink" xfId="487" builtinId="9" hidden="1"/>
    <cellStyle name="Followed Hyperlink" xfId="488" builtinId="9" hidden="1"/>
    <cellStyle name="Followed Hyperlink" xfId="489" builtinId="9" hidden="1"/>
    <cellStyle name="Followed Hyperlink" xfId="490" builtinId="9" hidden="1"/>
    <cellStyle name="Followed Hyperlink" xfId="491" builtinId="9" hidden="1"/>
    <cellStyle name="Followed Hyperlink" xfId="492" builtinId="9" hidden="1"/>
    <cellStyle name="Followed Hyperlink" xfId="493" builtinId="9" hidden="1"/>
    <cellStyle name="Followed Hyperlink" xfId="494" builtinId="9" hidden="1"/>
    <cellStyle name="Followed Hyperlink" xfId="450" builtinId="9" hidden="1"/>
    <cellStyle name="Followed Hyperlink" xfId="496" builtinId="9" hidden="1"/>
    <cellStyle name="Followed Hyperlink" xfId="497" builtinId="9" hidden="1"/>
    <cellStyle name="Followed Hyperlink" xfId="498" builtinId="9" hidden="1"/>
    <cellStyle name="Followed Hyperlink" xfId="499" builtinId="9" hidden="1"/>
    <cellStyle name="Followed Hyperlink" xfId="495" builtinId="9" hidden="1"/>
    <cellStyle name="Followed Hyperlink" xfId="500" builtinId="9" hidden="1"/>
    <cellStyle name="Followed Hyperlink" xfId="501" builtinId="9" hidden="1"/>
    <cellStyle name="Followed Hyperlink" xfId="502" builtinId="9" hidden="1"/>
    <cellStyle name="Followed Hyperlink" xfId="503" builtinId="9" hidden="1"/>
    <cellStyle name="Followed Hyperlink" xfId="512" builtinId="9" hidden="1"/>
    <cellStyle name="Followed Hyperlink" xfId="505" builtinId="9" hidden="1"/>
    <cellStyle name="Followed Hyperlink" xfId="509" builtinId="9" hidden="1"/>
    <cellStyle name="Followed Hyperlink" xfId="516" builtinId="9" hidden="1"/>
    <cellStyle name="Followed Hyperlink" xfId="506" builtinId="9" hidden="1"/>
    <cellStyle name="Followed Hyperlink" xfId="517" builtinId="9" hidden="1"/>
    <cellStyle name="Followed Hyperlink" xfId="510" builtinId="9" hidden="1"/>
    <cellStyle name="Followed Hyperlink" xfId="511" builtinId="9" hidden="1"/>
    <cellStyle name="Followed Hyperlink" xfId="513" builtinId="9" hidden="1"/>
    <cellStyle name="Followed Hyperlink" xfId="507" builtinId="9" hidden="1"/>
    <cellStyle name="Followed Hyperlink" xfId="504" builtinId="9" hidden="1"/>
    <cellStyle name="Followed Hyperlink" xfId="515" builtinId="9" hidden="1"/>
    <cellStyle name="Followed Hyperlink" xfId="518" builtinId="9" hidden="1"/>
    <cellStyle name="Followed Hyperlink" xfId="519" builtinId="9" hidden="1"/>
    <cellStyle name="Followed Hyperlink" xfId="520" builtinId="9" hidden="1"/>
    <cellStyle name="Followed Hyperlink" xfId="521" builtinId="9" hidden="1"/>
    <cellStyle name="Followed Hyperlink" xfId="523" builtinId="9" hidden="1"/>
    <cellStyle name="Followed Hyperlink" xfId="524" builtinId="9" hidden="1"/>
    <cellStyle name="Followed Hyperlink" xfId="525" builtinId="9" hidden="1"/>
    <cellStyle name="Followed Hyperlink" xfId="526" builtinId="9" hidden="1"/>
    <cellStyle name="Followed Hyperlink" xfId="527" builtinId="9" hidden="1"/>
    <cellStyle name="Followed Hyperlink" xfId="528" builtinId="9" hidden="1"/>
    <cellStyle name="Followed Hyperlink" xfId="514" builtinId="9" hidden="1"/>
    <cellStyle name="Followed Hyperlink" xfId="529" builtinId="9" hidden="1"/>
    <cellStyle name="Followed Hyperlink" xfId="530" builtinId="9" hidden="1"/>
    <cellStyle name="Followed Hyperlink" xfId="531" builtinId="9" hidden="1"/>
    <cellStyle name="Followed Hyperlink" xfId="532" builtinId="9" hidden="1"/>
    <cellStyle name="Followed Hyperlink" xfId="534" builtinId="9" hidden="1"/>
    <cellStyle name="Followed Hyperlink" xfId="535" builtinId="9" hidden="1"/>
    <cellStyle name="Followed Hyperlink" xfId="536" builtinId="9" hidden="1"/>
    <cellStyle name="Followed Hyperlink" xfId="537" builtinId="9" hidden="1"/>
    <cellStyle name="Followed Hyperlink" xfId="538" builtinId="9" hidden="1"/>
    <cellStyle name="Followed Hyperlink" xfId="539" builtinId="9" hidden="1"/>
    <cellStyle name="Followed Hyperlink" xfId="522" builtinId="9" hidden="1"/>
    <cellStyle name="Followed Hyperlink" xfId="540" builtinId="9" hidden="1"/>
    <cellStyle name="Followed Hyperlink" xfId="541" builtinId="9" hidden="1"/>
    <cellStyle name="Followed Hyperlink" xfId="542" builtinId="9" hidden="1"/>
    <cellStyle name="Followed Hyperlink" xfId="543" builtinId="9" hidden="1"/>
    <cellStyle name="Followed Hyperlink" xfId="545" builtinId="9" hidden="1"/>
    <cellStyle name="Followed Hyperlink" xfId="546" builtinId="9" hidden="1"/>
    <cellStyle name="Followed Hyperlink" xfId="547" builtinId="9" hidden="1"/>
    <cellStyle name="Followed Hyperlink" xfId="548" builtinId="9" hidden="1"/>
    <cellStyle name="Followed Hyperlink" xfId="549" builtinId="9" hidden="1"/>
    <cellStyle name="Followed Hyperlink" xfId="550" builtinId="9" hidden="1"/>
    <cellStyle name="Followed Hyperlink" xfId="533" builtinId="9" hidden="1"/>
    <cellStyle name="Followed Hyperlink" xfId="551" builtinId="9" hidden="1"/>
    <cellStyle name="Followed Hyperlink" xfId="552" builtinId="9" hidden="1"/>
    <cellStyle name="Followed Hyperlink" xfId="553" builtinId="9" hidden="1"/>
    <cellStyle name="Followed Hyperlink" xfId="554" builtinId="9" hidden="1"/>
    <cellStyle name="Followed Hyperlink" xfId="556" builtinId="9" hidden="1"/>
    <cellStyle name="Followed Hyperlink" xfId="557" builtinId="9" hidden="1"/>
    <cellStyle name="Followed Hyperlink" xfId="558" builtinId="9" hidden="1"/>
    <cellStyle name="Followed Hyperlink" xfId="559" builtinId="9" hidden="1"/>
    <cellStyle name="Followed Hyperlink" xfId="560" builtinId="9" hidden="1"/>
    <cellStyle name="Followed Hyperlink" xfId="561" builtinId="9" hidden="1"/>
    <cellStyle name="Followed Hyperlink" xfId="544" builtinId="9" hidden="1"/>
    <cellStyle name="Followed Hyperlink" xfId="562" builtinId="9" hidden="1"/>
    <cellStyle name="Followed Hyperlink" xfId="563" builtinId="9" hidden="1"/>
    <cellStyle name="Followed Hyperlink" xfId="564" builtinId="9" hidden="1"/>
    <cellStyle name="Followed Hyperlink" xfId="565" builtinId="9" hidden="1"/>
    <cellStyle name="Followed Hyperlink" xfId="567" builtinId="9" hidden="1"/>
    <cellStyle name="Followed Hyperlink" xfId="568" builtinId="9" hidden="1"/>
    <cellStyle name="Followed Hyperlink" xfId="569" builtinId="9" hidden="1"/>
    <cellStyle name="Followed Hyperlink" xfId="570" builtinId="9" hidden="1"/>
    <cellStyle name="Followed Hyperlink" xfId="571" builtinId="9" hidden="1"/>
    <cellStyle name="Followed Hyperlink" xfId="572" builtinId="9" hidden="1"/>
    <cellStyle name="Followed Hyperlink" xfId="555" builtinId="9" hidden="1"/>
    <cellStyle name="Followed Hyperlink" xfId="573" builtinId="9" hidden="1"/>
    <cellStyle name="Followed Hyperlink" xfId="574" builtinId="9" hidden="1"/>
    <cellStyle name="Followed Hyperlink" xfId="575" builtinId="9" hidden="1"/>
    <cellStyle name="Followed Hyperlink" xfId="576" builtinId="9" hidden="1"/>
    <cellStyle name="Followed Hyperlink" xfId="577" builtinId="9" hidden="1"/>
    <cellStyle name="Followed Hyperlink" xfId="578" builtinId="9" hidden="1"/>
    <cellStyle name="Followed Hyperlink" xfId="579" builtinId="9" hidden="1"/>
    <cellStyle name="Followed Hyperlink" xfId="580" builtinId="9" hidden="1"/>
    <cellStyle name="Followed Hyperlink" xfId="581" builtinId="9" hidden="1"/>
    <cellStyle name="Followed Hyperlink" xfId="582" builtinId="9" hidden="1"/>
    <cellStyle name="Followed Hyperlink" xfId="566" builtinId="9" hidden="1"/>
    <cellStyle name="Followed Hyperlink" xfId="583" builtinId="9" hidden="1"/>
    <cellStyle name="Followed Hyperlink" xfId="584" builtinId="9" hidden="1"/>
    <cellStyle name="Followed Hyperlink" xfId="585" builtinId="9" hidden="1"/>
    <cellStyle name="Followed Hyperlink" xfId="586" builtinId="9" hidden="1"/>
    <cellStyle name="Followed Hyperlink" xfId="587" builtinId="9" hidden="1"/>
    <cellStyle name="Followed Hyperlink" xfId="588" builtinId="9" hidden="1"/>
    <cellStyle name="Followed Hyperlink" xfId="589" builtinId="9" hidden="1"/>
    <cellStyle name="Followed Hyperlink" xfId="590" builtinId="9" hidden="1"/>
    <cellStyle name="Followed Hyperlink" xfId="591" builtinId="9" hidden="1"/>
    <cellStyle name="Followed Hyperlink" xfId="592" builtinId="9" hidden="1"/>
    <cellStyle name="Followed Hyperlink" xfId="593" builtinId="9" hidden="1"/>
    <cellStyle name="Followed Hyperlink" xfId="594" builtinId="9" hidden="1"/>
    <cellStyle name="Followed Hyperlink" xfId="595" builtinId="9" hidden="1"/>
    <cellStyle name="Followed Hyperlink" xfId="596" builtinId="9" hidden="1"/>
    <cellStyle name="Followed Hyperlink" xfId="597" builtinId="9" hidden="1"/>
    <cellStyle name="Followed Hyperlink" xfId="598" builtinId="9" hidden="1"/>
    <cellStyle name="Followed Hyperlink" xfId="599" builtinId="9" hidden="1"/>
    <cellStyle name="Followed Hyperlink" xfId="600" builtinId="9" hidden="1"/>
    <cellStyle name="Followed Hyperlink" xfId="601" builtinId="9" hidden="1"/>
    <cellStyle name="Followed Hyperlink" xfId="602" builtinId="9" hidden="1"/>
    <cellStyle name="Followed Hyperlink" xfId="603" builtinId="9" hidden="1"/>
    <cellStyle name="Followed Hyperlink" xfId="604" builtinId="9" hidden="1"/>
    <cellStyle name="Followed Hyperlink" xfId="605" builtinId="9" hidden="1"/>
    <cellStyle name="Followed Hyperlink" xfId="606" builtinId="9" hidden="1"/>
    <cellStyle name="Followed Hyperlink" xfId="607" builtinId="9" hidden="1"/>
    <cellStyle name="Followed Hyperlink" xfId="608" builtinId="9" hidden="1"/>
    <cellStyle name="Followed Hyperlink" xfId="610" builtinId="9" hidden="1"/>
    <cellStyle name="Followed Hyperlink" xfId="611" builtinId="9" hidden="1"/>
    <cellStyle name="Followed Hyperlink" xfId="612" builtinId="9" hidden="1"/>
    <cellStyle name="Followed Hyperlink" xfId="613" builtinId="9" hidden="1"/>
    <cellStyle name="Followed Hyperlink" xfId="614" builtinId="9" hidden="1"/>
    <cellStyle name="Followed Hyperlink" xfId="615" builtinId="9" hidden="1"/>
    <cellStyle name="Followed Hyperlink" xfId="508" builtinId="9" hidden="1"/>
    <cellStyle name="Followed Hyperlink" xfId="616" builtinId="9" hidden="1"/>
    <cellStyle name="Followed Hyperlink" xfId="617" builtinId="9" hidden="1"/>
    <cellStyle name="Followed Hyperlink" xfId="618" builtinId="9" hidden="1"/>
    <cellStyle name="Followed Hyperlink" xfId="619" builtinId="9" hidden="1"/>
    <cellStyle name="Followed Hyperlink" xfId="621" builtinId="9" hidden="1"/>
    <cellStyle name="Followed Hyperlink" xfId="622" builtinId="9" hidden="1"/>
    <cellStyle name="Followed Hyperlink" xfId="623" builtinId="9" hidden="1"/>
    <cellStyle name="Followed Hyperlink" xfId="624" builtinId="9" hidden="1"/>
    <cellStyle name="Followed Hyperlink" xfId="625" builtinId="9" hidden="1"/>
    <cellStyle name="Followed Hyperlink" xfId="626" builtinId="9" hidden="1"/>
    <cellStyle name="Followed Hyperlink" xfId="609" builtinId="9" hidden="1"/>
    <cellStyle name="Followed Hyperlink" xfId="627" builtinId="9" hidden="1"/>
    <cellStyle name="Followed Hyperlink" xfId="628" builtinId="9" hidden="1"/>
    <cellStyle name="Followed Hyperlink" xfId="629" builtinId="9" hidden="1"/>
    <cellStyle name="Followed Hyperlink" xfId="630" builtinId="9" hidden="1"/>
    <cellStyle name="Followed Hyperlink" xfId="631" builtinId="9" hidden="1"/>
    <cellStyle name="Followed Hyperlink" xfId="632" builtinId="9" hidden="1"/>
    <cellStyle name="Followed Hyperlink" xfId="633" builtinId="9" hidden="1"/>
    <cellStyle name="Followed Hyperlink" xfId="634" builtinId="9" hidden="1"/>
    <cellStyle name="Followed Hyperlink" xfId="635" builtinId="9" hidden="1"/>
    <cellStyle name="Followed Hyperlink" xfId="636" builtinId="9" hidden="1"/>
    <cellStyle name="Followed Hyperlink" xfId="620" builtinId="9" hidden="1"/>
    <cellStyle name="Followed Hyperlink" xfId="637" builtinId="9" hidden="1"/>
    <cellStyle name="Followed Hyperlink" xfId="638" builtinId="9" hidden="1"/>
    <cellStyle name="Followed Hyperlink" xfId="639" builtinId="9" hidden="1"/>
    <cellStyle name="Followed Hyperlink" xfId="640" builtinId="9" hidden="1"/>
    <cellStyle name="Followed Hyperlink" xfId="641" builtinId="9" hidden="1"/>
    <cellStyle name="Followed Hyperlink" xfId="642" builtinId="9" hidden="1"/>
    <cellStyle name="Followed Hyperlink" xfId="643" builtinId="9" hidden="1"/>
    <cellStyle name="Followed Hyperlink" xfId="644" builtinId="9" hidden="1"/>
    <cellStyle name="Followed Hyperlink" xfId="645" builtinId="9" hidden="1"/>
    <cellStyle name="Followed Hyperlink" xfId="646" builtinId="9" hidden="1"/>
    <cellStyle name="Followed Hyperlink" xfId="647" builtinId="9" hidden="1"/>
    <cellStyle name="Followed Hyperlink" xfId="648" builtinId="9" hidden="1"/>
    <cellStyle name="Followed Hyperlink" xfId="649" builtinId="9" hidden="1"/>
    <cellStyle name="Followed Hyperlink" xfId="650" builtinId="9" hidden="1"/>
    <cellStyle name="Followed Hyperlink" xfId="651" builtinId="9" hidden="1"/>
    <cellStyle name="Followed Hyperlink" xfId="652" builtinId="9" hidden="1"/>
    <cellStyle name="Followed Hyperlink" xfId="653" builtinId="9" hidden="1"/>
    <cellStyle name="Followed Hyperlink" xfId="654" builtinId="9" hidden="1"/>
    <cellStyle name="Followed Hyperlink" xfId="655" builtinId="9" hidden="1"/>
    <cellStyle name="Followed Hyperlink" xfId="656" builtinId="9" hidden="1"/>
    <cellStyle name="Followed Hyperlink" xfId="657" builtinId="9" hidden="1"/>
    <cellStyle name="Followed Hyperlink" xfId="658" builtinId="9" hidden="1"/>
    <cellStyle name="Followed Hyperlink" xfId="659" builtinId="9" hidden="1"/>
    <cellStyle name="Followed Hyperlink" xfId="660" builtinId="9" hidden="1"/>
    <cellStyle name="Followed Hyperlink" xfId="661" builtinId="9" hidden="1"/>
    <cellStyle name="Followed Hyperlink" xfId="662" builtinId="9" hidden="1"/>
    <cellStyle name="Followed Hyperlink" xfId="663" builtinId="9" hidden="1"/>
    <cellStyle name="Followed Hyperlink" xfId="664" builtinId="9" hidden="1"/>
    <cellStyle name="Followed Hyperlink" xfId="665" builtinId="9" hidden="1"/>
    <cellStyle name="Followed Hyperlink" xfId="666" builtinId="9" hidden="1"/>
    <cellStyle name="Followed Hyperlink" xfId="667" builtinId="9" hidden="1"/>
    <cellStyle name="Followed Hyperlink" xfId="668" builtinId="9" hidden="1"/>
    <cellStyle name="Followed Hyperlink" xfId="669" builtinId="9" hidden="1"/>
    <cellStyle name="Followed Hyperlink" xfId="670" builtinId="9" hidden="1"/>
    <cellStyle name="Followed Hyperlink" xfId="671" builtinId="9" hidden="1"/>
    <cellStyle name="Followed Hyperlink" xfId="672" builtinId="9" hidden="1"/>
    <cellStyle name="Followed Hyperlink" xfId="673" builtinId="9" hidden="1"/>
    <cellStyle name="Followed Hyperlink" xfId="674" builtinId="9" hidden="1"/>
    <cellStyle name="Followed Hyperlink" xfId="675" builtinId="9" hidden="1"/>
    <cellStyle name="Followed Hyperlink" xfId="676" builtinId="9" hidden="1"/>
    <cellStyle name="Followed Hyperlink" xfId="677" builtinId="9" hidden="1"/>
    <cellStyle name="Followed Hyperlink" xfId="678" builtinId="9" hidden="1"/>
    <cellStyle name="Followed Hyperlink" xfId="679" builtinId="9" hidden="1"/>
    <cellStyle name="Followed Hyperlink" xfId="680" builtinId="9" hidden="1"/>
    <cellStyle name="Followed Hyperlink" xfId="681" builtinId="9" hidden="1"/>
    <cellStyle name="Followed Hyperlink" xfId="682" builtinId="9" hidden="1"/>
    <cellStyle name="Followed Hyperlink" xfId="683" builtinId="9" hidden="1"/>
    <cellStyle name="Followed Hyperlink" xfId="684" builtinId="9" hidden="1"/>
    <cellStyle name="Followed Hyperlink" xfId="685" builtinId="9" hidden="1"/>
    <cellStyle name="Followed Hyperlink" xfId="686" builtinId="9" hidden="1"/>
    <cellStyle name="Followed Hyperlink" xfId="687" builtinId="9" hidden="1"/>
    <cellStyle name="Followed Hyperlink" xfId="688" builtinId="9" hidden="1"/>
    <cellStyle name="Followed Hyperlink" xfId="689" builtinId="9" hidden="1"/>
    <cellStyle name="Followed Hyperlink" xfId="690" builtinId="9" hidden="1"/>
    <cellStyle name="Followed Hyperlink" xfId="691" builtinId="9" hidden="1"/>
    <cellStyle name="Followed Hyperlink" xfId="692" builtinId="9" hidden="1"/>
    <cellStyle name="Followed Hyperlink" xfId="693" builtinId="9" hidden="1"/>
    <cellStyle name="Followed Hyperlink" xfId="694" builtinId="9" hidden="1"/>
    <cellStyle name="Followed Hyperlink" xfId="695" builtinId="9" hidden="1"/>
    <cellStyle name="Followed Hyperlink" xfId="696" builtinId="9" hidden="1"/>
    <cellStyle name="Followed Hyperlink" xfId="697" builtinId="9" hidden="1"/>
    <cellStyle name="Followed Hyperlink" xfId="698" builtinId="9" hidden="1"/>
    <cellStyle name="Followed Hyperlink" xfId="699" builtinId="9" hidden="1"/>
    <cellStyle name="Followed Hyperlink" xfId="700" builtinId="9" hidden="1"/>
    <cellStyle name="Followed Hyperlink" xfId="701" builtinId="9" hidden="1"/>
    <cellStyle name="Followed Hyperlink" xfId="702" builtinId="9" hidden="1"/>
    <cellStyle name="Followed Hyperlink" xfId="703" builtinId="9" hidden="1"/>
    <cellStyle name="Followed Hyperlink" xfId="704" builtinId="9" hidden="1"/>
    <cellStyle name="Followed Hyperlink" xfId="705" builtinId="9" hidden="1"/>
    <cellStyle name="Followed Hyperlink" xfId="706" builtinId="9" hidden="1"/>
    <cellStyle name="Followed Hyperlink" xfId="707" builtinId="9" hidden="1"/>
    <cellStyle name="Followed Hyperlink" xfId="708" builtinId="9" hidden="1"/>
    <cellStyle name="Followed Hyperlink" xfId="709" builtinId="9" hidden="1"/>
    <cellStyle name="Followed Hyperlink" xfId="710" builtinId="9" hidden="1"/>
    <cellStyle name="Followed Hyperlink" xfId="711" builtinId="9" hidden="1"/>
    <cellStyle name="Followed Hyperlink" xfId="712" builtinId="9" hidden="1"/>
    <cellStyle name="Followed Hyperlink" xfId="713" builtinId="9" hidden="1"/>
    <cellStyle name="Followed Hyperlink" xfId="714" builtinId="9" hidden="1"/>
    <cellStyle name="Followed Hyperlink" xfId="715" builtinId="9" hidden="1"/>
    <cellStyle name="Followed Hyperlink" xfId="716" builtinId="9" hidden="1"/>
    <cellStyle name="Followed Hyperlink" xfId="717" builtinId="9" hidden="1"/>
    <cellStyle name="Followed Hyperlink" xfId="718" builtinId="9" hidden="1"/>
    <cellStyle name="Followed Hyperlink" xfId="719" builtinId="9" hidden="1"/>
    <cellStyle name="Followed Hyperlink" xfId="720" builtinId="9" hidden="1"/>
    <cellStyle name="Followed Hyperlink" xfId="721" builtinId="9" hidden="1"/>
    <cellStyle name="Followed Hyperlink" xfId="722" builtinId="9" hidden="1"/>
    <cellStyle name="Followed Hyperlink" xfId="723" builtinId="9" hidden="1"/>
    <cellStyle name="Followed Hyperlink" xfId="724" builtinId="9" hidden="1"/>
    <cellStyle name="Followed Hyperlink" xfId="725" builtinId="9" hidden="1"/>
    <cellStyle name="Followed Hyperlink" xfId="726" builtinId="9" hidden="1"/>
    <cellStyle name="Followed Hyperlink" xfId="727" builtinId="9" hidden="1"/>
    <cellStyle name="Followed Hyperlink" xfId="728" builtinId="9" hidden="1"/>
    <cellStyle name="Followed Hyperlink" xfId="729" builtinId="9" hidden="1"/>
    <cellStyle name="Followed Hyperlink" xfId="730" builtinId="9" hidden="1"/>
    <cellStyle name="Followed Hyperlink" xfId="731" builtinId="9" hidden="1"/>
    <cellStyle name="Followed Hyperlink" xfId="732" builtinId="9" hidden="1"/>
    <cellStyle name="Followed Hyperlink" xfId="733" builtinId="9" hidden="1"/>
    <cellStyle name="Followed Hyperlink" xfId="734" builtinId="9" hidden="1"/>
    <cellStyle name="Followed Hyperlink" xfId="735" builtinId="9" hidden="1"/>
    <cellStyle name="Followed Hyperlink" xfId="736" builtinId="9" hidden="1"/>
    <cellStyle name="Followed Hyperlink" xfId="737" builtinId="9" hidden="1"/>
    <cellStyle name="Followed Hyperlink" xfId="738" builtinId="9" hidden="1"/>
    <cellStyle name="Followed Hyperlink" xfId="739" builtinId="9" hidden="1"/>
    <cellStyle name="Followed Hyperlink" xfId="740" builtinId="9" hidden="1"/>
    <cellStyle name="Followed Hyperlink" xfId="741" builtinId="9" hidden="1"/>
    <cellStyle name="Followed Hyperlink" xfId="742" builtinId="9" hidden="1"/>
    <cellStyle name="Followed Hyperlink" xfId="743" builtinId="9" hidden="1"/>
    <cellStyle name="Followed Hyperlink" xfId="744" builtinId="9" hidden="1"/>
    <cellStyle name="Followed Hyperlink" xfId="745" builtinId="9" hidden="1"/>
    <cellStyle name="Followed Hyperlink" xfId="746" builtinId="9" hidden="1"/>
    <cellStyle name="Followed Hyperlink" xfId="747" builtinId="9" hidden="1"/>
    <cellStyle name="Followed Hyperlink" xfId="748" builtinId="9" hidden="1"/>
    <cellStyle name="Followed Hyperlink" xfId="749" builtinId="9" hidden="1"/>
    <cellStyle name="Followed Hyperlink" xfId="750" builtinId="9" hidden="1"/>
    <cellStyle name="Followed Hyperlink" xfId="751" builtinId="9" hidden="1"/>
    <cellStyle name="Followed Hyperlink" xfId="752" builtinId="9" hidden="1"/>
    <cellStyle name="Followed Hyperlink" xfId="753" builtinId="9" hidden="1"/>
    <cellStyle name="Followed Hyperlink" xfId="754" builtinId="9" hidden="1"/>
    <cellStyle name="Followed Hyperlink" xfId="755" builtinId="9" hidden="1"/>
    <cellStyle name="Followed Hyperlink" xfId="756" builtinId="9" hidden="1"/>
    <cellStyle name="Followed Hyperlink" xfId="757" builtinId="9" hidden="1"/>
    <cellStyle name="Followed Hyperlink" xfId="758" builtinId="9" hidden="1"/>
    <cellStyle name="Followed Hyperlink" xfId="759" builtinId="9" hidden="1"/>
    <cellStyle name="Followed Hyperlink" xfId="760" builtinId="9" hidden="1"/>
    <cellStyle name="Followed Hyperlink" xfId="761" builtinId="9" hidden="1"/>
    <cellStyle name="Followed Hyperlink" xfId="762" builtinId="9" hidden="1"/>
    <cellStyle name="Followed Hyperlink" xfId="763" builtinId="9" hidden="1"/>
    <cellStyle name="Followed Hyperlink" xfId="764" builtinId="9" hidden="1"/>
    <cellStyle name="Followed Hyperlink" xfId="765" builtinId="9" hidden="1"/>
    <cellStyle name="Followed Hyperlink" xfId="766" builtinId="9" hidden="1"/>
    <cellStyle name="Followed Hyperlink" xfId="767" builtinId="9" hidden="1"/>
    <cellStyle name="Followed Hyperlink" xfId="768" builtinId="9" hidden="1"/>
    <cellStyle name="Followed Hyperlink" xfId="769" builtinId="9" hidden="1"/>
    <cellStyle name="Followed Hyperlink" xfId="770" builtinId="9" hidden="1"/>
    <cellStyle name="Followed Hyperlink" xfId="771" builtinId="9" hidden="1"/>
    <cellStyle name="Followed Hyperlink" xfId="772" builtinId="9" hidden="1"/>
    <cellStyle name="Followed Hyperlink" xfId="773" builtinId="9" hidden="1"/>
    <cellStyle name="Followed Hyperlink" xfId="774" builtinId="9" hidden="1"/>
    <cellStyle name="Followed Hyperlink" xfId="775" builtinId="9" hidden="1"/>
    <cellStyle name="Followed Hyperlink" xfId="776" builtinId="9" hidden="1"/>
    <cellStyle name="Followed Hyperlink" xfId="777" builtinId="9" hidden="1"/>
    <cellStyle name="Followed Hyperlink" xfId="778" builtinId="9" hidden="1"/>
    <cellStyle name="Followed Hyperlink" xfId="779" builtinId="9" hidden="1"/>
    <cellStyle name="Followed Hyperlink" xfId="780" builtinId="9" hidden="1"/>
    <cellStyle name="Followed Hyperlink" xfId="781" builtinId="9" hidden="1"/>
    <cellStyle name="Followed Hyperlink" xfId="782" builtinId="9" hidden="1"/>
    <cellStyle name="Followed Hyperlink" xfId="783" builtinId="9" hidden="1"/>
    <cellStyle name="Followed Hyperlink" xfId="784" builtinId="9" hidden="1"/>
    <cellStyle name="Followed Hyperlink" xfId="785" builtinId="9" hidden="1"/>
    <cellStyle name="Followed Hyperlink" xfId="786" builtinId="9" hidden="1"/>
    <cellStyle name="Followed Hyperlink" xfId="787" builtinId="9" hidden="1"/>
    <cellStyle name="Followed Hyperlink" xfId="788" builtinId="9" hidden="1"/>
    <cellStyle name="Followed Hyperlink" xfId="789" builtinId="9" hidden="1"/>
    <cellStyle name="Followed Hyperlink" xfId="790" builtinId="9" hidden="1"/>
    <cellStyle name="Followed Hyperlink" xfId="791" builtinId="9" hidden="1"/>
    <cellStyle name="Followed Hyperlink" xfId="792" builtinId="9" hidden="1"/>
    <cellStyle name="Followed Hyperlink" xfId="793" builtinId="9" hidden="1"/>
    <cellStyle name="Followed Hyperlink" xfId="794" builtinId="9" hidden="1"/>
    <cellStyle name="Followed Hyperlink" xfId="795" builtinId="9" hidden="1"/>
    <cellStyle name="Followed Hyperlink" xfId="796" builtinId="9" hidden="1"/>
    <cellStyle name="Followed Hyperlink" xfId="797" builtinId="9" hidden="1"/>
    <cellStyle name="Followed Hyperlink" xfId="798" builtinId="9" hidden="1"/>
    <cellStyle name="Followed Hyperlink" xfId="799" builtinId="9" hidden="1"/>
    <cellStyle name="Followed Hyperlink" xfId="800" builtinId="9" hidden="1"/>
    <cellStyle name="Followed Hyperlink" xfId="801" builtinId="9" hidden="1"/>
    <cellStyle name="Followed Hyperlink" xfId="802" builtinId="9" hidden="1"/>
    <cellStyle name="Followed Hyperlink" xfId="803" builtinId="9" hidden="1"/>
    <cellStyle name="Followed Hyperlink" xfId="804" builtinId="9" hidden="1"/>
    <cellStyle name="Followed Hyperlink" xfId="805" builtinId="9" hidden="1"/>
    <cellStyle name="Followed Hyperlink" xfId="806" builtinId="9" hidden="1"/>
    <cellStyle name="Followed Hyperlink" xfId="807" builtinId="9" hidden="1"/>
    <cellStyle name="Followed Hyperlink" xfId="808" builtinId="9" hidden="1"/>
    <cellStyle name="Followed Hyperlink" xfId="809" builtinId="9" hidden="1"/>
    <cellStyle name="Followed Hyperlink" xfId="810" builtinId="9" hidden="1"/>
    <cellStyle name="Followed Hyperlink" xfId="811" builtinId="9" hidden="1"/>
    <cellStyle name="Followed Hyperlink" xfId="812" builtinId="9" hidden="1"/>
    <cellStyle name="Followed Hyperlink" xfId="813" builtinId="9" hidden="1"/>
    <cellStyle name="Followed Hyperlink" xfId="814" builtinId="9" hidden="1"/>
    <cellStyle name="Followed Hyperlink" xfId="815" builtinId="9" hidden="1"/>
    <cellStyle name="Followed Hyperlink" xfId="816" builtinId="9" hidden="1"/>
    <cellStyle name="Followed Hyperlink" xfId="817" builtinId="9" hidden="1"/>
    <cellStyle name="Followed Hyperlink" xfId="818" builtinId="9" hidden="1"/>
    <cellStyle name="Followed Hyperlink" xfId="819" builtinId="9" hidden="1"/>
    <cellStyle name="Followed Hyperlink" xfId="820" builtinId="9" hidden="1"/>
    <cellStyle name="Followed Hyperlink" xfId="821" builtinId="9" hidden="1"/>
    <cellStyle name="Followed Hyperlink" xfId="822" builtinId="9" hidden="1"/>
    <cellStyle name="Followed Hyperlink" xfId="832" builtinId="9" hidden="1"/>
    <cellStyle name="Followed Hyperlink" xfId="833" builtinId="9" hidden="1"/>
    <cellStyle name="Followed Hyperlink" xfId="834" builtinId="9" hidden="1"/>
    <cellStyle name="Followed Hyperlink" xfId="835" builtinId="9" hidden="1"/>
    <cellStyle name="Followed Hyperlink" xfId="836" builtinId="9" hidden="1"/>
    <cellStyle name="Followed Hyperlink" xfId="838" builtinId="9" hidden="1"/>
    <cellStyle name="Followed Hyperlink" xfId="839" builtinId="9" hidden="1"/>
    <cellStyle name="Followed Hyperlink" xfId="840" builtinId="9" hidden="1"/>
    <cellStyle name="Followed Hyperlink" xfId="841" builtinId="9" hidden="1"/>
    <cellStyle name="Followed Hyperlink" xfId="842" builtinId="9" hidden="1"/>
    <cellStyle name="Followed Hyperlink" xfId="843" builtinId="9" hidden="1"/>
    <cellStyle name="Followed Hyperlink" xfId="881" builtinId="9" hidden="1"/>
    <cellStyle name="Followed Hyperlink" xfId="888" builtinId="9" hidden="1"/>
    <cellStyle name="Followed Hyperlink" xfId="889" builtinId="9" hidden="1"/>
    <cellStyle name="Followed Hyperlink" xfId="886" builtinId="9" hidden="1"/>
    <cellStyle name="Followed Hyperlink" xfId="887" builtinId="9" hidden="1"/>
    <cellStyle name="Followed Hyperlink" xfId="895" builtinId="9" hidden="1"/>
    <cellStyle name="Followed Hyperlink" xfId="896" builtinId="9" hidden="1"/>
    <cellStyle name="Followed Hyperlink" xfId="897" builtinId="9" hidden="1"/>
    <cellStyle name="Followed Hyperlink" xfId="898" builtinId="9" hidden="1"/>
    <cellStyle name="Followed Hyperlink" xfId="899" builtinId="9" hidden="1"/>
    <cellStyle name="Followed Hyperlink" xfId="893" builtinId="9" hidden="1"/>
    <cellStyle name="Followed Hyperlink" xfId="901" builtinId="9" hidden="1"/>
    <cellStyle name="Followed Hyperlink" xfId="902" builtinId="9" hidden="1"/>
    <cellStyle name="Followed Hyperlink" xfId="903" builtinId="9" hidden="1"/>
    <cellStyle name="Followed Hyperlink" xfId="904" builtinId="9" hidden="1"/>
    <cellStyle name="Followed Hyperlink" xfId="900" builtinId="9" hidden="1"/>
    <cellStyle name="Followed Hyperlink" xfId="906" builtinId="9" hidden="1"/>
    <cellStyle name="Followed Hyperlink" xfId="907" builtinId="9" hidden="1"/>
    <cellStyle name="Followed Hyperlink" xfId="908" builtinId="9" hidden="1"/>
    <cellStyle name="Followed Hyperlink" xfId="909" builtinId="9" hidden="1"/>
    <cellStyle name="Followed Hyperlink" xfId="905" builtinId="9" hidden="1"/>
    <cellStyle name="Followed Hyperlink" xfId="911" builtinId="9" hidden="1"/>
    <cellStyle name="Followed Hyperlink" xfId="912" builtinId="9" hidden="1"/>
    <cellStyle name="Followed Hyperlink" xfId="913" builtinId="9" hidden="1"/>
    <cellStyle name="Followed Hyperlink" xfId="914" builtinId="9" hidden="1"/>
    <cellStyle name="Followed Hyperlink" xfId="910" builtinId="9" hidden="1"/>
    <cellStyle name="Followed Hyperlink" xfId="916" builtinId="9" hidden="1"/>
    <cellStyle name="Followed Hyperlink" xfId="917" builtinId="9" hidden="1"/>
    <cellStyle name="Followed Hyperlink" xfId="918" builtinId="9" hidden="1"/>
    <cellStyle name="Followed Hyperlink" xfId="919" builtinId="9" hidden="1"/>
    <cellStyle name="Followed Hyperlink" xfId="915" builtinId="9" hidden="1"/>
    <cellStyle name="Followed Hyperlink" xfId="921" builtinId="9" hidden="1"/>
    <cellStyle name="Followed Hyperlink" xfId="922" builtinId="9" hidden="1"/>
    <cellStyle name="Followed Hyperlink" xfId="923" builtinId="9" hidden="1"/>
    <cellStyle name="Followed Hyperlink" xfId="924" builtinId="9" hidden="1"/>
    <cellStyle name="Followed Hyperlink" xfId="920" builtinId="9" hidden="1"/>
    <cellStyle name="Followed Hyperlink" xfId="926" builtinId="9" hidden="1"/>
    <cellStyle name="Followed Hyperlink" xfId="927" builtinId="9" hidden="1"/>
    <cellStyle name="Followed Hyperlink" xfId="928" builtinId="9" hidden="1"/>
    <cellStyle name="Followed Hyperlink" xfId="929" builtinId="9" hidden="1"/>
    <cellStyle name="Followed Hyperlink" xfId="925" builtinId="9" hidden="1"/>
    <cellStyle name="Followed Hyperlink" xfId="930" builtinId="9" hidden="1"/>
    <cellStyle name="Followed Hyperlink" xfId="931" builtinId="9" hidden="1"/>
    <cellStyle name="Followed Hyperlink" xfId="932" builtinId="9" hidden="1"/>
    <cellStyle name="Followed Hyperlink" xfId="933" builtinId="9" hidden="1"/>
    <cellStyle name="Followed Hyperlink" xfId="934" builtinId="9" hidden="1"/>
    <cellStyle name="Followed Hyperlink" xfId="935" builtinId="9" hidden="1"/>
    <cellStyle name="Followed Hyperlink" xfId="936" builtinId="9" hidden="1"/>
    <cellStyle name="Followed Hyperlink" xfId="937" builtinId="9" hidden="1"/>
    <cellStyle name="Followed Hyperlink" xfId="938" builtinId="9" hidden="1"/>
    <cellStyle name="Followed Hyperlink" xfId="894" builtinId="9" hidden="1"/>
    <cellStyle name="Followed Hyperlink" xfId="940" builtinId="9" hidden="1"/>
    <cellStyle name="Followed Hyperlink" xfId="941" builtinId="9" hidden="1"/>
    <cellStyle name="Followed Hyperlink" xfId="942" builtinId="9" hidden="1"/>
    <cellStyle name="Followed Hyperlink" xfId="943" builtinId="9" hidden="1"/>
    <cellStyle name="Followed Hyperlink" xfId="939" builtinId="9" hidden="1"/>
    <cellStyle name="Followed Hyperlink" xfId="944" builtinId="9" hidden="1"/>
    <cellStyle name="Followed Hyperlink" xfId="945" builtinId="9" hidden="1"/>
    <cellStyle name="Followed Hyperlink" xfId="946" builtinId="9" hidden="1"/>
    <cellStyle name="Followed Hyperlink" xfId="947" builtinId="9" hidden="1"/>
    <cellStyle name="Followed Hyperlink" xfId="956" builtinId="9" hidden="1"/>
    <cellStyle name="Followed Hyperlink" xfId="949" builtinId="9" hidden="1"/>
    <cellStyle name="Followed Hyperlink" xfId="953" builtinId="9" hidden="1"/>
    <cellStyle name="Followed Hyperlink" xfId="960" builtinId="9" hidden="1"/>
    <cellStyle name="Followed Hyperlink" xfId="950" builtinId="9" hidden="1"/>
    <cellStyle name="Followed Hyperlink" xfId="961" builtinId="9" hidden="1"/>
    <cellStyle name="Followed Hyperlink" xfId="954" builtinId="9" hidden="1"/>
    <cellStyle name="Followed Hyperlink" xfId="955" builtinId="9" hidden="1"/>
    <cellStyle name="Followed Hyperlink" xfId="957" builtinId="9" hidden="1"/>
    <cellStyle name="Followed Hyperlink" xfId="951" builtinId="9" hidden="1"/>
    <cellStyle name="Followed Hyperlink" xfId="948" builtinId="9" hidden="1"/>
    <cellStyle name="Followed Hyperlink" xfId="959" builtinId="9" hidden="1"/>
    <cellStyle name="Followed Hyperlink" xfId="962" builtinId="9" hidden="1"/>
    <cellStyle name="Followed Hyperlink" xfId="963" builtinId="9" hidden="1"/>
    <cellStyle name="Followed Hyperlink" xfId="964" builtinId="9" hidden="1"/>
    <cellStyle name="Followed Hyperlink" xfId="965" builtinId="9" hidden="1"/>
    <cellStyle name="Followed Hyperlink" xfId="967" builtinId="9" hidden="1"/>
    <cellStyle name="Followed Hyperlink" xfId="968" builtinId="9" hidden="1"/>
    <cellStyle name="Followed Hyperlink" xfId="969" builtinId="9" hidden="1"/>
    <cellStyle name="Followed Hyperlink" xfId="970" builtinId="9" hidden="1"/>
    <cellStyle name="Followed Hyperlink" xfId="971" builtinId="9" hidden="1"/>
    <cellStyle name="Followed Hyperlink" xfId="972" builtinId="9" hidden="1"/>
    <cellStyle name="Followed Hyperlink" xfId="958" builtinId="9" hidden="1"/>
    <cellStyle name="Followed Hyperlink" xfId="973" builtinId="9" hidden="1"/>
    <cellStyle name="Followed Hyperlink" xfId="974" builtinId="9" hidden="1"/>
    <cellStyle name="Followed Hyperlink" xfId="975" builtinId="9" hidden="1"/>
    <cellStyle name="Followed Hyperlink" xfId="976" builtinId="9" hidden="1"/>
    <cellStyle name="Followed Hyperlink" xfId="978" builtinId="9" hidden="1"/>
    <cellStyle name="Followed Hyperlink" xfId="979" builtinId="9" hidden="1"/>
    <cellStyle name="Followed Hyperlink" xfId="980" builtinId="9" hidden="1"/>
    <cellStyle name="Followed Hyperlink" xfId="981" builtinId="9" hidden="1"/>
    <cellStyle name="Followed Hyperlink" xfId="982" builtinId="9" hidden="1"/>
    <cellStyle name="Followed Hyperlink" xfId="983" builtinId="9" hidden="1"/>
    <cellStyle name="Followed Hyperlink" xfId="966" builtinId="9" hidden="1"/>
    <cellStyle name="Followed Hyperlink" xfId="984" builtinId="9" hidden="1"/>
    <cellStyle name="Followed Hyperlink" xfId="985" builtinId="9" hidden="1"/>
    <cellStyle name="Followed Hyperlink" xfId="986" builtinId="9" hidden="1"/>
    <cellStyle name="Followed Hyperlink" xfId="987" builtinId="9" hidden="1"/>
    <cellStyle name="Followed Hyperlink" xfId="989" builtinId="9" hidden="1"/>
    <cellStyle name="Followed Hyperlink" xfId="990" builtinId="9" hidden="1"/>
    <cellStyle name="Followed Hyperlink" xfId="991" builtinId="9" hidden="1"/>
    <cellStyle name="Followed Hyperlink" xfId="992" builtinId="9" hidden="1"/>
    <cellStyle name="Followed Hyperlink" xfId="993" builtinId="9" hidden="1"/>
    <cellStyle name="Followed Hyperlink" xfId="994" builtinId="9" hidden="1"/>
    <cellStyle name="Followed Hyperlink" xfId="977" builtinId="9" hidden="1"/>
    <cellStyle name="Followed Hyperlink" xfId="995" builtinId="9" hidden="1"/>
    <cellStyle name="Followed Hyperlink" xfId="996" builtinId="9" hidden="1"/>
    <cellStyle name="Followed Hyperlink" xfId="997" builtinId="9" hidden="1"/>
    <cellStyle name="Followed Hyperlink" xfId="998" builtinId="9" hidden="1"/>
    <cellStyle name="Followed Hyperlink" xfId="1000" builtinId="9" hidden="1"/>
    <cellStyle name="Followed Hyperlink" xfId="1001" builtinId="9" hidden="1"/>
    <cellStyle name="Followed Hyperlink" xfId="1002" builtinId="9" hidden="1"/>
    <cellStyle name="Followed Hyperlink" xfId="1003" builtinId="9" hidden="1"/>
    <cellStyle name="Followed Hyperlink" xfId="1004" builtinId="9" hidden="1"/>
    <cellStyle name="Followed Hyperlink" xfId="1005" builtinId="9" hidden="1"/>
    <cellStyle name="Followed Hyperlink" xfId="988" builtinId="9" hidden="1"/>
    <cellStyle name="Followed Hyperlink" xfId="1006" builtinId="9" hidden="1"/>
    <cellStyle name="Followed Hyperlink" xfId="1007" builtinId="9" hidden="1"/>
    <cellStyle name="Followed Hyperlink" xfId="1008" builtinId="9" hidden="1"/>
    <cellStyle name="Followed Hyperlink" xfId="1009" builtinId="9" hidden="1"/>
    <cellStyle name="Followed Hyperlink" xfId="1011" builtinId="9" hidden="1"/>
    <cellStyle name="Followed Hyperlink" xfId="1012" builtinId="9" hidden="1"/>
    <cellStyle name="Followed Hyperlink" xfId="1013" builtinId="9" hidden="1"/>
    <cellStyle name="Followed Hyperlink" xfId="1014" builtinId="9" hidden="1"/>
    <cellStyle name="Followed Hyperlink" xfId="1015" builtinId="9" hidden="1"/>
    <cellStyle name="Followed Hyperlink" xfId="1016" builtinId="9" hidden="1"/>
    <cellStyle name="Followed Hyperlink" xfId="999" builtinId="9" hidden="1"/>
    <cellStyle name="Followed Hyperlink" xfId="1017" builtinId="9" hidden="1"/>
    <cellStyle name="Followed Hyperlink" xfId="1018" builtinId="9" hidden="1"/>
    <cellStyle name="Followed Hyperlink" xfId="1019" builtinId="9" hidden="1"/>
    <cellStyle name="Followed Hyperlink" xfId="1020" builtinId="9" hidden="1"/>
    <cellStyle name="Followed Hyperlink" xfId="1021" builtinId="9" hidden="1"/>
    <cellStyle name="Followed Hyperlink" xfId="1022" builtinId="9" hidden="1"/>
    <cellStyle name="Followed Hyperlink" xfId="1023" builtinId="9" hidden="1"/>
    <cellStyle name="Followed Hyperlink" xfId="1024" builtinId="9" hidden="1"/>
    <cellStyle name="Followed Hyperlink" xfId="1025" builtinId="9" hidden="1"/>
    <cellStyle name="Followed Hyperlink" xfId="1026" builtinId="9" hidden="1"/>
    <cellStyle name="Followed Hyperlink" xfId="1010" builtinId="9" hidden="1"/>
    <cellStyle name="Followed Hyperlink" xfId="1027" builtinId="9" hidden="1"/>
    <cellStyle name="Followed Hyperlink" xfId="1028" builtinId="9" hidden="1"/>
    <cellStyle name="Followed Hyperlink" xfId="1029" builtinId="9" hidden="1"/>
    <cellStyle name="Followed Hyperlink" xfId="1030" builtinId="9" hidden="1"/>
    <cellStyle name="Followed Hyperlink" xfId="1031" builtinId="9" hidden="1"/>
    <cellStyle name="Followed Hyperlink" xfId="1032" builtinId="9" hidden="1"/>
    <cellStyle name="Followed Hyperlink" xfId="1033" builtinId="9" hidden="1"/>
    <cellStyle name="Followed Hyperlink" xfId="1034" builtinId="9" hidden="1"/>
    <cellStyle name="Followed Hyperlink" xfId="1035" builtinId="9" hidden="1"/>
    <cellStyle name="Followed Hyperlink" xfId="1036" builtinId="9" hidden="1"/>
    <cellStyle name="Followed Hyperlink" xfId="1037" builtinId="9" hidden="1"/>
    <cellStyle name="Followed Hyperlink" xfId="1038" builtinId="9" hidden="1"/>
    <cellStyle name="Followed Hyperlink" xfId="1039" builtinId="9" hidden="1"/>
    <cellStyle name="Followed Hyperlink" xfId="1040" builtinId="9" hidden="1"/>
    <cellStyle name="Followed Hyperlink" xfId="1041" builtinId="9" hidden="1"/>
    <cellStyle name="Followed Hyperlink" xfId="1042" builtinId="9" hidden="1"/>
    <cellStyle name="Followed Hyperlink" xfId="1043" builtinId="9" hidden="1"/>
    <cellStyle name="Followed Hyperlink" xfId="1044" builtinId="9" hidden="1"/>
    <cellStyle name="Followed Hyperlink" xfId="1045" builtinId="9" hidden="1"/>
    <cellStyle name="Followed Hyperlink" xfId="1046" builtinId="9" hidden="1"/>
    <cellStyle name="Followed Hyperlink" xfId="1047" builtinId="9" hidden="1"/>
    <cellStyle name="Followed Hyperlink" xfId="1048" builtinId="9" hidden="1"/>
    <cellStyle name="Followed Hyperlink" xfId="1049" builtinId="9" hidden="1"/>
    <cellStyle name="Followed Hyperlink" xfId="1050" builtinId="9" hidden="1"/>
    <cellStyle name="Followed Hyperlink" xfId="1051" builtinId="9" hidden="1"/>
    <cellStyle name="Followed Hyperlink" xfId="1052" builtinId="9" hidden="1"/>
    <cellStyle name="Followed Hyperlink" xfId="1054" builtinId="9" hidden="1"/>
    <cellStyle name="Followed Hyperlink" xfId="1055" builtinId="9" hidden="1"/>
    <cellStyle name="Followed Hyperlink" xfId="1056" builtinId="9" hidden="1"/>
    <cellStyle name="Followed Hyperlink" xfId="1057" builtinId="9" hidden="1"/>
    <cellStyle name="Followed Hyperlink" xfId="1058" builtinId="9" hidden="1"/>
    <cellStyle name="Followed Hyperlink" xfId="1059" builtinId="9" hidden="1"/>
    <cellStyle name="Followed Hyperlink" xfId="952" builtinId="9" hidden="1"/>
    <cellStyle name="Followed Hyperlink" xfId="1060" builtinId="9" hidden="1"/>
    <cellStyle name="Followed Hyperlink" xfId="1061" builtinId="9" hidden="1"/>
    <cellStyle name="Followed Hyperlink" xfId="1062" builtinId="9" hidden="1"/>
    <cellStyle name="Followed Hyperlink" xfId="1063" builtinId="9" hidden="1"/>
    <cellStyle name="Followed Hyperlink" xfId="1065" builtinId="9" hidden="1"/>
    <cellStyle name="Followed Hyperlink" xfId="1066" builtinId="9" hidden="1"/>
    <cellStyle name="Followed Hyperlink" xfId="1067" builtinId="9" hidden="1"/>
    <cellStyle name="Followed Hyperlink" xfId="1068" builtinId="9" hidden="1"/>
    <cellStyle name="Followed Hyperlink" xfId="1069" builtinId="9" hidden="1"/>
    <cellStyle name="Followed Hyperlink" xfId="1070" builtinId="9" hidden="1"/>
    <cellStyle name="Followed Hyperlink" xfId="1053" builtinId="9" hidden="1"/>
    <cellStyle name="Followed Hyperlink" xfId="1071" builtinId="9" hidden="1"/>
    <cellStyle name="Followed Hyperlink" xfId="1072" builtinId="9" hidden="1"/>
    <cellStyle name="Followed Hyperlink" xfId="1073" builtinId="9" hidden="1"/>
    <cellStyle name="Followed Hyperlink" xfId="1074" builtinId="9" hidden="1"/>
    <cellStyle name="Followed Hyperlink" xfId="1075" builtinId="9" hidden="1"/>
    <cellStyle name="Followed Hyperlink" xfId="1076" builtinId="9" hidden="1"/>
    <cellStyle name="Followed Hyperlink" xfId="1077" builtinId="9" hidden="1"/>
    <cellStyle name="Followed Hyperlink" xfId="1078" builtinId="9" hidden="1"/>
    <cellStyle name="Followed Hyperlink" xfId="1079" builtinId="9" hidden="1"/>
    <cellStyle name="Followed Hyperlink" xfId="1080" builtinId="9" hidden="1"/>
    <cellStyle name="Followed Hyperlink" xfId="1064" builtinId="9" hidden="1"/>
    <cellStyle name="Followed Hyperlink" xfId="1081" builtinId="9" hidden="1"/>
    <cellStyle name="Followed Hyperlink" xfId="1082" builtinId="9" hidden="1"/>
    <cellStyle name="Followed Hyperlink" xfId="1083" builtinId="9" hidden="1"/>
    <cellStyle name="Followed Hyperlink" xfId="1084" builtinId="9" hidden="1"/>
    <cellStyle name="Followed Hyperlink" xfId="1085" builtinId="9" hidden="1"/>
    <cellStyle name="Followed Hyperlink" xfId="1086" builtinId="9" hidden="1"/>
    <cellStyle name="Followed Hyperlink" xfId="1087" builtinId="9" hidden="1"/>
    <cellStyle name="Followed Hyperlink" xfId="1088" builtinId="9" hidden="1"/>
    <cellStyle name="Followed Hyperlink" xfId="1089" builtinId="9" hidden="1"/>
    <cellStyle name="Followed Hyperlink" xfId="1090" builtinId="9" hidden="1"/>
    <cellStyle name="Followed Hyperlink" xfId="1091" builtinId="9" hidden="1"/>
    <cellStyle name="Followed Hyperlink" xfId="1092" builtinId="9" hidden="1"/>
    <cellStyle name="Followed Hyperlink" xfId="1093" builtinId="9" hidden="1"/>
    <cellStyle name="Followed Hyperlink" xfId="1094" builtinId="9" hidden="1"/>
    <cellStyle name="Followed Hyperlink" xfId="1095" builtinId="9" hidden="1"/>
    <cellStyle name="Followed Hyperlink" xfId="1096" builtinId="9" hidden="1"/>
    <cellStyle name="Followed Hyperlink" xfId="1097" builtinId="9" hidden="1"/>
    <cellStyle name="Followed Hyperlink" xfId="1098" builtinId="9" hidden="1"/>
    <cellStyle name="Followed Hyperlink" xfId="1099" builtinId="9" hidden="1"/>
    <cellStyle name="Followed Hyperlink" xfId="1100" builtinId="9" hidden="1"/>
    <cellStyle name="Followed Hyperlink" xfId="1101" builtinId="9" hidden="1"/>
    <cellStyle name="Followed Hyperlink" xfId="1102" builtinId="9" hidden="1"/>
    <cellStyle name="Followed Hyperlink" xfId="1103" builtinId="9" hidden="1"/>
    <cellStyle name="Followed Hyperlink" xfId="1104" builtinId="9" hidden="1"/>
    <cellStyle name="Followed Hyperlink" xfId="1105" builtinId="9" hidden="1"/>
    <cellStyle name="Followed Hyperlink" xfId="1106" builtinId="9" hidden="1"/>
    <cellStyle name="Followed Hyperlink" xfId="1107" builtinId="9" hidden="1"/>
    <cellStyle name="Followed Hyperlink" xfId="1108" builtinId="9" hidden="1"/>
    <cellStyle name="Followed Hyperlink" xfId="1109" builtinId="9" hidden="1"/>
    <cellStyle name="Followed Hyperlink" xfId="1110" builtinId="9" hidden="1"/>
    <cellStyle name="Followed Hyperlink" xfId="1111" builtinId="9" hidden="1"/>
    <cellStyle name="Followed Hyperlink" xfId="1112" builtinId="9" hidden="1"/>
    <cellStyle name="Followed Hyperlink" xfId="1113" builtinId="9" hidden="1"/>
    <cellStyle name="Followed Hyperlink" xfId="1114" builtinId="9" hidden="1"/>
    <cellStyle name="Followed Hyperlink" xfId="1115" builtinId="9" hidden="1"/>
    <cellStyle name="Followed Hyperlink" xfId="1116" builtinId="9" hidden="1"/>
    <cellStyle name="Followed Hyperlink" xfId="1117" builtinId="9" hidden="1"/>
    <cellStyle name="Followed Hyperlink" xfId="1118" builtinId="9" hidden="1"/>
    <cellStyle name="Followed Hyperlink" xfId="1119" builtinId="9" hidden="1"/>
    <cellStyle name="Followed Hyperlink" xfId="1120" builtinId="9" hidden="1"/>
    <cellStyle name="Followed Hyperlink" xfId="1121" builtinId="9" hidden="1"/>
    <cellStyle name="Followed Hyperlink" xfId="1122" builtinId="9" hidden="1"/>
    <cellStyle name="Followed Hyperlink" xfId="1123" builtinId="9" hidden="1"/>
    <cellStyle name="Followed Hyperlink" xfId="1124" builtinId="9" hidden="1"/>
    <cellStyle name="Followed Hyperlink" xfId="1125" builtinId="9" hidden="1"/>
    <cellStyle name="Followed Hyperlink" xfId="1126" builtinId="9" hidden="1"/>
    <cellStyle name="Followed Hyperlink" xfId="1127" builtinId="9" hidden="1"/>
    <cellStyle name="Followed Hyperlink" xfId="1128" builtinId="9" hidden="1"/>
    <cellStyle name="Followed Hyperlink" xfId="1129" builtinId="9" hidden="1"/>
    <cellStyle name="Followed Hyperlink" xfId="1130" builtinId="9" hidden="1"/>
    <cellStyle name="Followed Hyperlink" xfId="1131" builtinId="9" hidden="1"/>
    <cellStyle name="Followed Hyperlink" xfId="1132" builtinId="9" hidden="1"/>
    <cellStyle name="Followed Hyperlink" xfId="1133" builtinId="9" hidden="1"/>
    <cellStyle name="Followed Hyperlink" xfId="1134" builtinId="9" hidden="1"/>
    <cellStyle name="Followed Hyperlink" xfId="1135" builtinId="9" hidden="1"/>
    <cellStyle name="Followed Hyperlink" xfId="1136" builtinId="9" hidden="1"/>
    <cellStyle name="Followed Hyperlink" xfId="1137" builtinId="9" hidden="1"/>
    <cellStyle name="Followed Hyperlink" xfId="1138" builtinId="9" hidden="1"/>
    <cellStyle name="Followed Hyperlink" xfId="1139" builtinId="9" hidden="1"/>
    <cellStyle name="Followed Hyperlink" xfId="1140" builtinId="9" hidden="1"/>
    <cellStyle name="Followed Hyperlink" xfId="1141" builtinId="9" hidden="1"/>
    <cellStyle name="Followed Hyperlink" xfId="1142" builtinId="9" hidden="1"/>
    <cellStyle name="Followed Hyperlink" xfId="1143" builtinId="9" hidden="1"/>
    <cellStyle name="Followed Hyperlink" xfId="1144" builtinId="9" hidden="1"/>
    <cellStyle name="Followed Hyperlink" xfId="1145" builtinId="9" hidden="1"/>
    <cellStyle name="Followed Hyperlink" xfId="1146" builtinId="9" hidden="1"/>
    <cellStyle name="Followed Hyperlink" xfId="1147" builtinId="9" hidden="1"/>
    <cellStyle name="Followed Hyperlink" xfId="1148" builtinId="9" hidden="1"/>
    <cellStyle name="Followed Hyperlink" xfId="1149" builtinId="9" hidden="1"/>
    <cellStyle name="Followed Hyperlink" xfId="1150" builtinId="9" hidden="1"/>
    <cellStyle name="Followed Hyperlink" xfId="1151" builtinId="9" hidden="1"/>
    <cellStyle name="Followed Hyperlink" xfId="1152" builtinId="9" hidden="1"/>
    <cellStyle name="Followed Hyperlink" xfId="1153" builtinId="9" hidden="1"/>
    <cellStyle name="Followed Hyperlink" xfId="1154" builtinId="9" hidden="1"/>
    <cellStyle name="Followed Hyperlink" xfId="1155" builtinId="9" hidden="1"/>
    <cellStyle name="Followed Hyperlink" xfId="1156" builtinId="9" hidden="1"/>
    <cellStyle name="Followed Hyperlink" xfId="1157" builtinId="9" hidden="1"/>
    <cellStyle name="Followed Hyperlink" xfId="1158" builtinId="9" hidden="1"/>
    <cellStyle name="Followed Hyperlink" xfId="1159" builtinId="9" hidden="1"/>
    <cellStyle name="Followed Hyperlink" xfId="1160" builtinId="9" hidden="1"/>
    <cellStyle name="Followed Hyperlink" xfId="1161" builtinId="9" hidden="1"/>
    <cellStyle name="Followed Hyperlink" xfId="1162" builtinId="9" hidden="1"/>
    <cellStyle name="Followed Hyperlink" xfId="1163" builtinId="9" hidden="1"/>
    <cellStyle name="Followed Hyperlink" xfId="1164" builtinId="9" hidden="1"/>
    <cellStyle name="Followed Hyperlink" xfId="1165" builtinId="9" hidden="1"/>
    <cellStyle name="Followed Hyperlink" xfId="1166" builtinId="9" hidden="1"/>
    <cellStyle name="Followed Hyperlink" xfId="1167" builtinId="9" hidden="1"/>
    <cellStyle name="Followed Hyperlink" xfId="1168" builtinId="9" hidden="1"/>
    <cellStyle name="Followed Hyperlink" xfId="1169" builtinId="9" hidden="1"/>
    <cellStyle name="Followed Hyperlink" xfId="1170" builtinId="9" hidden="1"/>
    <cellStyle name="Followed Hyperlink" xfId="1171" builtinId="9" hidden="1"/>
    <cellStyle name="Followed Hyperlink" xfId="1172" builtinId="9" hidden="1"/>
    <cellStyle name="Followed Hyperlink" xfId="1173" builtinId="9" hidden="1"/>
    <cellStyle name="Followed Hyperlink" xfId="1174" builtinId="9" hidden="1"/>
    <cellStyle name="Followed Hyperlink" xfId="1175" builtinId="9" hidden="1"/>
    <cellStyle name="Followed Hyperlink" xfId="1176" builtinId="9" hidden="1"/>
    <cellStyle name="Followed Hyperlink" xfId="1177" builtinId="9" hidden="1"/>
    <cellStyle name="Followed Hyperlink" xfId="1178" builtinId="9" hidden="1"/>
    <cellStyle name="Followed Hyperlink" xfId="1179" builtinId="9" hidden="1"/>
    <cellStyle name="Followed Hyperlink" xfId="1180" builtinId="9" hidden="1"/>
    <cellStyle name="Followed Hyperlink" xfId="1181" builtinId="9" hidden="1"/>
    <cellStyle name="Followed Hyperlink" xfId="1182" builtinId="9" hidden="1"/>
    <cellStyle name="Followed Hyperlink" xfId="1183" builtinId="9" hidden="1"/>
    <cellStyle name="Followed Hyperlink" xfId="1184" builtinId="9" hidden="1"/>
    <cellStyle name="Followed Hyperlink" xfId="1185" builtinId="9" hidden="1"/>
    <cellStyle name="Followed Hyperlink" xfId="1186" builtinId="9" hidden="1"/>
    <cellStyle name="Followed Hyperlink" xfId="1187" builtinId="9" hidden="1"/>
    <cellStyle name="Followed Hyperlink" xfId="1188" builtinId="9" hidden="1"/>
    <cellStyle name="Followed Hyperlink" xfId="1189" builtinId="9" hidden="1"/>
    <cellStyle name="Followed Hyperlink" xfId="1190" builtinId="9" hidden="1"/>
    <cellStyle name="Followed Hyperlink" xfId="1191" builtinId="9" hidden="1"/>
    <cellStyle name="Followed Hyperlink" xfId="1192" builtinId="9" hidden="1"/>
    <cellStyle name="Followed Hyperlink" xfId="1193" builtinId="9" hidden="1"/>
    <cellStyle name="Followed Hyperlink" xfId="1194" builtinId="9" hidden="1"/>
    <cellStyle name="Followed Hyperlink" xfId="1195" builtinId="9" hidden="1"/>
    <cellStyle name="Followed Hyperlink" xfId="1196" builtinId="9" hidden="1"/>
    <cellStyle name="Followed Hyperlink" xfId="1197" builtinId="9" hidden="1"/>
    <cellStyle name="Followed Hyperlink" xfId="1198" builtinId="9" hidden="1"/>
    <cellStyle name="Followed Hyperlink" xfId="1199" builtinId="9" hidden="1"/>
    <cellStyle name="Followed Hyperlink" xfId="1200" builtinId="9" hidden="1"/>
    <cellStyle name="Followed Hyperlink" xfId="1201" builtinId="9" hidden="1"/>
    <cellStyle name="Followed Hyperlink" xfId="1202" builtinId="9" hidden="1"/>
    <cellStyle name="Followed Hyperlink" xfId="1203" builtinId="9" hidden="1"/>
    <cellStyle name="Followed Hyperlink" xfId="1204" builtinId="9" hidden="1"/>
    <cellStyle name="Followed Hyperlink" xfId="1205" builtinId="9" hidden="1"/>
    <cellStyle name="Followed Hyperlink" xfId="1206" builtinId="9" hidden="1"/>
    <cellStyle name="Followed Hyperlink" xfId="1207" builtinId="9" hidden="1"/>
    <cellStyle name="Followed Hyperlink" xfId="1208" builtinId="9" hidden="1"/>
    <cellStyle name="Followed Hyperlink" xfId="1209" builtinId="9" hidden="1"/>
    <cellStyle name="Followed Hyperlink" xfId="1210" builtinId="9" hidden="1"/>
    <cellStyle name="Followed Hyperlink" xfId="1211" builtinId="9" hidden="1"/>
    <cellStyle name="Followed Hyperlink" xfId="1212" builtinId="9" hidden="1"/>
    <cellStyle name="Followed Hyperlink" xfId="1213" builtinId="9" hidden="1"/>
    <cellStyle name="Followed Hyperlink" xfId="1214" builtinId="9" hidden="1"/>
    <cellStyle name="Followed Hyperlink" xfId="1215" builtinId="9" hidden="1"/>
    <cellStyle name="Followed Hyperlink" xfId="1216" builtinId="9" hidden="1"/>
    <cellStyle name="Followed Hyperlink" xfId="1217" builtinId="9" hidden="1"/>
    <cellStyle name="Followed Hyperlink" xfId="1218" builtinId="9" hidden="1"/>
    <cellStyle name="Followed Hyperlink" xfId="1219" builtinId="9" hidden="1"/>
    <cellStyle name="Followed Hyperlink" xfId="1220" builtinId="9" hidden="1"/>
    <cellStyle name="Followed Hyperlink" xfId="1221" builtinId="9" hidden="1"/>
    <cellStyle name="Followed Hyperlink" xfId="1222" builtinId="9" hidden="1"/>
    <cellStyle name="Followed Hyperlink" xfId="1223" builtinId="9" hidden="1"/>
    <cellStyle name="Followed Hyperlink" xfId="1224" builtinId="9" hidden="1"/>
    <cellStyle name="Followed Hyperlink" xfId="1225" builtinId="9" hidden="1"/>
    <cellStyle name="Followed Hyperlink" xfId="1226" builtinId="9" hidden="1"/>
    <cellStyle name="Followed Hyperlink" xfId="1227" builtinId="9" hidden="1"/>
    <cellStyle name="Followed Hyperlink" xfId="1228" builtinId="9" hidden="1"/>
    <cellStyle name="Followed Hyperlink" xfId="1229" builtinId="9" hidden="1"/>
    <cellStyle name="Followed Hyperlink" xfId="1230" builtinId="9" hidden="1"/>
    <cellStyle name="Followed Hyperlink" xfId="1231" builtinId="9" hidden="1"/>
    <cellStyle name="Followed Hyperlink" xfId="1232" builtinId="9" hidden="1"/>
    <cellStyle name="Followed Hyperlink" xfId="1233" builtinId="9" hidden="1"/>
    <cellStyle name="Followed Hyperlink" xfId="1234" builtinId="9" hidden="1"/>
    <cellStyle name="Followed Hyperlink" xfId="1235" builtinId="9" hidden="1"/>
    <cellStyle name="Followed Hyperlink" xfId="1236" builtinId="9" hidden="1"/>
    <cellStyle name="Followed Hyperlink" xfId="1237" builtinId="9" hidden="1"/>
    <cellStyle name="Followed Hyperlink" xfId="1238" builtinId="9" hidden="1"/>
    <cellStyle name="Followed Hyperlink" xfId="1239" builtinId="9" hidden="1"/>
    <cellStyle name="Followed Hyperlink" xfId="1240" builtinId="9" hidden="1"/>
    <cellStyle name="Followed Hyperlink" xfId="1241" builtinId="9" hidden="1"/>
    <cellStyle name="Followed Hyperlink" xfId="1242" builtinId="9" hidden="1"/>
    <cellStyle name="Followed Hyperlink" xfId="1243" builtinId="9" hidden="1"/>
    <cellStyle name="Followed Hyperlink" xfId="1244" builtinId="9" hidden="1"/>
    <cellStyle name="Followed Hyperlink" xfId="1245" builtinId="9" hidden="1"/>
    <cellStyle name="Followed Hyperlink" xfId="1246" builtinId="9" hidden="1"/>
    <cellStyle name="Followed Hyperlink" xfId="1247" builtinId="9" hidden="1"/>
    <cellStyle name="Followed Hyperlink" xfId="1248" builtinId="9" hidden="1"/>
    <cellStyle name="Followed Hyperlink" xfId="1249" builtinId="9" hidden="1"/>
    <cellStyle name="Followed Hyperlink" xfId="1250" builtinId="9" hidden="1"/>
    <cellStyle name="Followed Hyperlink" xfId="1251" builtinId="9" hidden="1"/>
    <cellStyle name="Followed Hyperlink" xfId="1252" builtinId="9" hidden="1"/>
    <cellStyle name="Followed Hyperlink" xfId="1253" builtinId="9" hidden="1"/>
    <cellStyle name="Followed Hyperlink" xfId="1254" builtinId="9" hidden="1"/>
    <cellStyle name="Followed Hyperlink" xfId="1255" builtinId="9" hidden="1"/>
    <cellStyle name="Followed Hyperlink" xfId="1256" builtinId="9" hidden="1"/>
    <cellStyle name="Followed Hyperlink" xfId="1257" builtinId="9" hidden="1"/>
    <cellStyle name="Followed Hyperlink" xfId="1258" builtinId="9" hidden="1"/>
    <cellStyle name="Followed Hyperlink" xfId="1259" builtinId="9" hidden="1"/>
    <cellStyle name="Followed Hyperlink" xfId="1260" builtinId="9" hidden="1"/>
    <cellStyle name="Followed Hyperlink" xfId="1261" builtinId="9" hidden="1"/>
    <cellStyle name="Followed Hyperlink" xfId="1262" builtinId="9" hidden="1"/>
    <cellStyle name="Followed Hyperlink" xfId="1263" builtinId="9" hidden="1"/>
    <cellStyle name="Followed Hyperlink" xfId="1264" builtinId="9" hidden="1"/>
    <cellStyle name="Followed Hyperlink" xfId="1265" builtinId="9" hidden="1"/>
    <cellStyle name="Followed Hyperlink" xfId="1266" builtinId="9" hidden="1"/>
    <cellStyle name="Followed Hyperlink" xfId="1268" builtinId="9" hidden="1"/>
    <cellStyle name="Followed Hyperlink" xfId="882" builtinId="9" hidden="1"/>
    <cellStyle name="Followed Hyperlink" xfId="1267" builtinId="9" hidden="1"/>
    <cellStyle name="Followed Hyperlink" xfId="884" builtinId="9" hidden="1"/>
    <cellStyle name="Followed Hyperlink" xfId="883" builtinId="9" hidden="1"/>
    <cellStyle name="Followed Hyperlink" xfId="1271" builtinId="9" hidden="1"/>
    <cellStyle name="Followed Hyperlink" xfId="1272" builtinId="9" hidden="1"/>
    <cellStyle name="Followed Hyperlink" xfId="1273" builtinId="9" hidden="1"/>
    <cellStyle name="Followed Hyperlink" xfId="1274" builtinId="9" hidden="1"/>
    <cellStyle name="Followed Hyperlink" xfId="1275" builtinId="9" hidden="1"/>
    <cellStyle name="Followed Hyperlink" xfId="1269" builtinId="9" hidden="1"/>
    <cellStyle name="Followed Hyperlink" xfId="1277" builtinId="9" hidden="1"/>
    <cellStyle name="Followed Hyperlink" xfId="1278" builtinId="9" hidden="1"/>
    <cellStyle name="Followed Hyperlink" xfId="1279" builtinId="9" hidden="1"/>
    <cellStyle name="Followed Hyperlink" xfId="1280" builtinId="9" hidden="1"/>
    <cellStyle name="Followed Hyperlink" xfId="1276" builtinId="9" hidden="1"/>
    <cellStyle name="Followed Hyperlink" xfId="1282" builtinId="9" hidden="1"/>
    <cellStyle name="Followed Hyperlink" xfId="1283" builtinId="9" hidden="1"/>
    <cellStyle name="Followed Hyperlink" xfId="1284" builtinId="9" hidden="1"/>
    <cellStyle name="Followed Hyperlink" xfId="1285" builtinId="9" hidden="1"/>
    <cellStyle name="Followed Hyperlink" xfId="1281" builtinId="9" hidden="1"/>
    <cellStyle name="Followed Hyperlink" xfId="1287" builtinId="9" hidden="1"/>
    <cellStyle name="Followed Hyperlink" xfId="1288" builtinId="9" hidden="1"/>
    <cellStyle name="Followed Hyperlink" xfId="1289" builtinId="9" hidden="1"/>
    <cellStyle name="Followed Hyperlink" xfId="1290" builtinId="9" hidden="1"/>
    <cellStyle name="Followed Hyperlink" xfId="1286" builtinId="9" hidden="1"/>
    <cellStyle name="Followed Hyperlink" xfId="1292" builtinId="9" hidden="1"/>
    <cellStyle name="Followed Hyperlink" xfId="1293" builtinId="9" hidden="1"/>
    <cellStyle name="Followed Hyperlink" xfId="1294" builtinId="9" hidden="1"/>
    <cellStyle name="Followed Hyperlink" xfId="1295" builtinId="9" hidden="1"/>
    <cellStyle name="Followed Hyperlink" xfId="1291" builtinId="9" hidden="1"/>
    <cellStyle name="Followed Hyperlink" xfId="1297" builtinId="9" hidden="1"/>
    <cellStyle name="Followed Hyperlink" xfId="1298" builtinId="9" hidden="1"/>
    <cellStyle name="Followed Hyperlink" xfId="1299" builtinId="9" hidden="1"/>
    <cellStyle name="Followed Hyperlink" xfId="1300" builtinId="9" hidden="1"/>
    <cellStyle name="Followed Hyperlink" xfId="1296" builtinId="9" hidden="1"/>
    <cellStyle name="Followed Hyperlink" xfId="1302" builtinId="9" hidden="1"/>
    <cellStyle name="Followed Hyperlink" xfId="1303" builtinId="9" hidden="1"/>
    <cellStyle name="Followed Hyperlink" xfId="1304" builtinId="9" hidden="1"/>
    <cellStyle name="Followed Hyperlink" xfId="1305" builtinId="9" hidden="1"/>
    <cellStyle name="Followed Hyperlink" xfId="1301" builtinId="9" hidden="1"/>
    <cellStyle name="Followed Hyperlink" xfId="1306" builtinId="9" hidden="1"/>
    <cellStyle name="Followed Hyperlink" xfId="1307" builtinId="9" hidden="1"/>
    <cellStyle name="Followed Hyperlink" xfId="1308" builtinId="9" hidden="1"/>
    <cellStyle name="Followed Hyperlink" xfId="1309" builtinId="9" hidden="1"/>
    <cellStyle name="Followed Hyperlink" xfId="1310" builtinId="9" hidden="1"/>
    <cellStyle name="Followed Hyperlink" xfId="1311" builtinId="9" hidden="1"/>
    <cellStyle name="Followed Hyperlink" xfId="1312" builtinId="9" hidden="1"/>
    <cellStyle name="Followed Hyperlink" xfId="1313" builtinId="9" hidden="1"/>
    <cellStyle name="Followed Hyperlink" xfId="1314" builtinId="9" hidden="1"/>
    <cellStyle name="Followed Hyperlink" xfId="1270" builtinId="9" hidden="1"/>
    <cellStyle name="Followed Hyperlink" xfId="1316" builtinId="9" hidden="1"/>
    <cellStyle name="Followed Hyperlink" xfId="1317" builtinId="9" hidden="1"/>
    <cellStyle name="Followed Hyperlink" xfId="1318" builtinId="9" hidden="1"/>
    <cellStyle name="Followed Hyperlink" xfId="1319" builtinId="9" hidden="1"/>
    <cellStyle name="Followed Hyperlink" xfId="1315" builtinId="9" hidden="1"/>
    <cellStyle name="Followed Hyperlink" xfId="1320" builtinId="9" hidden="1"/>
    <cellStyle name="Followed Hyperlink" xfId="1321" builtinId="9" hidden="1"/>
    <cellStyle name="Followed Hyperlink" xfId="1322" builtinId="9" hidden="1"/>
    <cellStyle name="Followed Hyperlink" xfId="1323" builtinId="9" hidden="1"/>
    <cellStyle name="Followed Hyperlink" xfId="1332" builtinId="9" hidden="1"/>
    <cellStyle name="Followed Hyperlink" xfId="1325" builtinId="9" hidden="1"/>
    <cellStyle name="Followed Hyperlink" xfId="1329" builtinId="9" hidden="1"/>
    <cellStyle name="Followed Hyperlink" xfId="1336" builtinId="9" hidden="1"/>
    <cellStyle name="Followed Hyperlink" xfId="1326" builtinId="9" hidden="1"/>
    <cellStyle name="Followed Hyperlink" xfId="1337" builtinId="9" hidden="1"/>
    <cellStyle name="Followed Hyperlink" xfId="1330" builtinId="9" hidden="1"/>
    <cellStyle name="Followed Hyperlink" xfId="1331" builtinId="9" hidden="1"/>
    <cellStyle name="Followed Hyperlink" xfId="1333" builtinId="9" hidden="1"/>
    <cellStyle name="Followed Hyperlink" xfId="1327" builtinId="9" hidden="1"/>
    <cellStyle name="Followed Hyperlink" xfId="1324" builtinId="9" hidden="1"/>
    <cellStyle name="Followed Hyperlink" xfId="1335" builtinId="9" hidden="1"/>
    <cellStyle name="Followed Hyperlink" xfId="1338" builtinId="9" hidden="1"/>
    <cellStyle name="Followed Hyperlink" xfId="1339" builtinId="9" hidden="1"/>
    <cellStyle name="Followed Hyperlink" xfId="1340" builtinId="9" hidden="1"/>
    <cellStyle name="Followed Hyperlink" xfId="1341" builtinId="9" hidden="1"/>
    <cellStyle name="Followed Hyperlink" xfId="1343" builtinId="9" hidden="1"/>
    <cellStyle name="Followed Hyperlink" xfId="1344" builtinId="9" hidden="1"/>
    <cellStyle name="Followed Hyperlink" xfId="1345" builtinId="9" hidden="1"/>
    <cellStyle name="Followed Hyperlink" xfId="1346" builtinId="9" hidden="1"/>
    <cellStyle name="Followed Hyperlink" xfId="1347" builtinId="9" hidden="1"/>
    <cellStyle name="Followed Hyperlink" xfId="1348" builtinId="9" hidden="1"/>
    <cellStyle name="Followed Hyperlink" xfId="1334" builtinId="9" hidden="1"/>
    <cellStyle name="Followed Hyperlink" xfId="1349" builtinId="9" hidden="1"/>
    <cellStyle name="Followed Hyperlink" xfId="1350" builtinId="9" hidden="1"/>
    <cellStyle name="Followed Hyperlink" xfId="1351" builtinId="9" hidden="1"/>
    <cellStyle name="Followed Hyperlink" xfId="1352" builtinId="9" hidden="1"/>
    <cellStyle name="Followed Hyperlink" xfId="1354" builtinId="9" hidden="1"/>
    <cellStyle name="Followed Hyperlink" xfId="1355" builtinId="9" hidden="1"/>
    <cellStyle name="Followed Hyperlink" xfId="1356" builtinId="9" hidden="1"/>
    <cellStyle name="Followed Hyperlink" xfId="1357" builtinId="9" hidden="1"/>
    <cellStyle name="Followed Hyperlink" xfId="1358" builtinId="9" hidden="1"/>
    <cellStyle name="Followed Hyperlink" xfId="1359" builtinId="9" hidden="1"/>
    <cellStyle name="Followed Hyperlink" xfId="1342" builtinId="9" hidden="1"/>
    <cellStyle name="Followed Hyperlink" xfId="1360" builtinId="9" hidden="1"/>
    <cellStyle name="Followed Hyperlink" xfId="1361" builtinId="9" hidden="1"/>
    <cellStyle name="Followed Hyperlink" xfId="1362" builtinId="9" hidden="1"/>
    <cellStyle name="Followed Hyperlink" xfId="1363" builtinId="9" hidden="1"/>
    <cellStyle name="Followed Hyperlink" xfId="1365" builtinId="9" hidden="1"/>
    <cellStyle name="Followed Hyperlink" xfId="1366" builtinId="9" hidden="1"/>
    <cellStyle name="Followed Hyperlink" xfId="1367" builtinId="9" hidden="1"/>
    <cellStyle name="Followed Hyperlink" xfId="1368" builtinId="9" hidden="1"/>
    <cellStyle name="Followed Hyperlink" xfId="1369" builtinId="9" hidden="1"/>
    <cellStyle name="Followed Hyperlink" xfId="1370" builtinId="9" hidden="1"/>
    <cellStyle name="Followed Hyperlink" xfId="1353" builtinId="9" hidden="1"/>
    <cellStyle name="Followed Hyperlink" xfId="1371" builtinId="9" hidden="1"/>
    <cellStyle name="Followed Hyperlink" xfId="1372" builtinId="9" hidden="1"/>
    <cellStyle name="Followed Hyperlink" xfId="1373" builtinId="9" hidden="1"/>
    <cellStyle name="Followed Hyperlink" xfId="1374" builtinId="9" hidden="1"/>
    <cellStyle name="Followed Hyperlink" xfId="1376" builtinId="9" hidden="1"/>
    <cellStyle name="Followed Hyperlink" xfId="1377" builtinId="9" hidden="1"/>
    <cellStyle name="Followed Hyperlink" xfId="1378" builtinId="9" hidden="1"/>
    <cellStyle name="Followed Hyperlink" xfId="1379" builtinId="9" hidden="1"/>
    <cellStyle name="Followed Hyperlink" xfId="1380" builtinId="9" hidden="1"/>
    <cellStyle name="Followed Hyperlink" xfId="1381" builtinId="9" hidden="1"/>
    <cellStyle name="Followed Hyperlink" xfId="1364" builtinId="9" hidden="1"/>
    <cellStyle name="Followed Hyperlink" xfId="1382" builtinId="9" hidden="1"/>
    <cellStyle name="Followed Hyperlink" xfId="1383" builtinId="9" hidden="1"/>
    <cellStyle name="Followed Hyperlink" xfId="1384" builtinId="9" hidden="1"/>
    <cellStyle name="Followed Hyperlink" xfId="1385" builtinId="9" hidden="1"/>
    <cellStyle name="Followed Hyperlink" xfId="1387" builtinId="9" hidden="1"/>
    <cellStyle name="Followed Hyperlink" xfId="1388" builtinId="9" hidden="1"/>
    <cellStyle name="Followed Hyperlink" xfId="1389" builtinId="9" hidden="1"/>
    <cellStyle name="Followed Hyperlink" xfId="1390" builtinId="9" hidden="1"/>
    <cellStyle name="Followed Hyperlink" xfId="1391" builtinId="9" hidden="1"/>
    <cellStyle name="Followed Hyperlink" xfId="1392" builtinId="9" hidden="1"/>
    <cellStyle name="Followed Hyperlink" xfId="1375" builtinId="9" hidden="1"/>
    <cellStyle name="Followed Hyperlink" xfId="1393" builtinId="9" hidden="1"/>
    <cellStyle name="Followed Hyperlink" xfId="1394" builtinId="9" hidden="1"/>
    <cellStyle name="Followed Hyperlink" xfId="1395" builtinId="9" hidden="1"/>
    <cellStyle name="Followed Hyperlink" xfId="1396" builtinId="9" hidden="1"/>
    <cellStyle name="Followed Hyperlink" xfId="1397" builtinId="9" hidden="1"/>
    <cellStyle name="Followed Hyperlink" xfId="1398" builtinId="9" hidden="1"/>
    <cellStyle name="Followed Hyperlink" xfId="1399" builtinId="9" hidden="1"/>
    <cellStyle name="Followed Hyperlink" xfId="1400" builtinId="9" hidden="1"/>
    <cellStyle name="Followed Hyperlink" xfId="1401" builtinId="9" hidden="1"/>
    <cellStyle name="Followed Hyperlink" xfId="1402" builtinId="9" hidden="1"/>
    <cellStyle name="Followed Hyperlink" xfId="1386" builtinId="9" hidden="1"/>
    <cellStyle name="Followed Hyperlink" xfId="1403" builtinId="9" hidden="1"/>
    <cellStyle name="Followed Hyperlink" xfId="1404" builtinId="9" hidden="1"/>
    <cellStyle name="Followed Hyperlink" xfId="1405" builtinId="9" hidden="1"/>
    <cellStyle name="Followed Hyperlink" xfId="1406" builtinId="9" hidden="1"/>
    <cellStyle name="Followed Hyperlink" xfId="1407" builtinId="9" hidden="1"/>
    <cellStyle name="Followed Hyperlink" xfId="1408" builtinId="9" hidden="1"/>
    <cellStyle name="Followed Hyperlink" xfId="1409" builtinId="9" hidden="1"/>
    <cellStyle name="Followed Hyperlink" xfId="1410" builtinId="9" hidden="1"/>
    <cellStyle name="Followed Hyperlink" xfId="1411" builtinId="9" hidden="1"/>
    <cellStyle name="Followed Hyperlink" xfId="1412" builtinId="9" hidden="1"/>
    <cellStyle name="Followed Hyperlink" xfId="1413" builtinId="9" hidden="1"/>
    <cellStyle name="Followed Hyperlink" xfId="1414" builtinId="9" hidden="1"/>
    <cellStyle name="Followed Hyperlink" xfId="1415" builtinId="9" hidden="1"/>
    <cellStyle name="Followed Hyperlink" xfId="1416" builtinId="9" hidden="1"/>
    <cellStyle name="Followed Hyperlink" xfId="1417" builtinId="9" hidden="1"/>
    <cellStyle name="Followed Hyperlink" xfId="1418" builtinId="9" hidden="1"/>
    <cellStyle name="Followed Hyperlink" xfId="1419" builtinId="9" hidden="1"/>
    <cellStyle name="Followed Hyperlink" xfId="1420" builtinId="9" hidden="1"/>
    <cellStyle name="Followed Hyperlink" xfId="1421" builtinId="9" hidden="1"/>
    <cellStyle name="Followed Hyperlink" xfId="1422" builtinId="9" hidden="1"/>
    <cellStyle name="Followed Hyperlink" xfId="1423" builtinId="9" hidden="1"/>
    <cellStyle name="Followed Hyperlink" xfId="1424" builtinId="9" hidden="1"/>
    <cellStyle name="Followed Hyperlink" xfId="1425" builtinId="9" hidden="1"/>
    <cellStyle name="Followed Hyperlink" xfId="1426" builtinId="9" hidden="1"/>
    <cellStyle name="Followed Hyperlink" xfId="1427" builtinId="9" hidden="1"/>
    <cellStyle name="Followed Hyperlink" xfId="1428" builtinId="9" hidden="1"/>
    <cellStyle name="Followed Hyperlink" xfId="1430" builtinId="9" hidden="1"/>
    <cellStyle name="Followed Hyperlink" xfId="1431" builtinId="9" hidden="1"/>
    <cellStyle name="Followed Hyperlink" xfId="1432" builtinId="9" hidden="1"/>
    <cellStyle name="Followed Hyperlink" xfId="1433" builtinId="9" hidden="1"/>
    <cellStyle name="Followed Hyperlink" xfId="1434" builtinId="9" hidden="1"/>
    <cellStyle name="Followed Hyperlink" xfId="1435" builtinId="9" hidden="1"/>
    <cellStyle name="Followed Hyperlink" xfId="1328" builtinId="9" hidden="1"/>
    <cellStyle name="Followed Hyperlink" xfId="1436" builtinId="9" hidden="1"/>
    <cellStyle name="Followed Hyperlink" xfId="1437" builtinId="9" hidden="1"/>
    <cellStyle name="Followed Hyperlink" xfId="1438" builtinId="9" hidden="1"/>
    <cellStyle name="Followed Hyperlink" xfId="1439" builtinId="9" hidden="1"/>
    <cellStyle name="Followed Hyperlink" xfId="1441" builtinId="9" hidden="1"/>
    <cellStyle name="Followed Hyperlink" xfId="1442" builtinId="9" hidden="1"/>
    <cellStyle name="Followed Hyperlink" xfId="1443" builtinId="9" hidden="1"/>
    <cellStyle name="Followed Hyperlink" xfId="1444" builtinId="9" hidden="1"/>
    <cellStyle name="Followed Hyperlink" xfId="1445" builtinId="9" hidden="1"/>
    <cellStyle name="Followed Hyperlink" xfId="1446" builtinId="9" hidden="1"/>
    <cellStyle name="Followed Hyperlink" xfId="1429" builtinId="9" hidden="1"/>
    <cellStyle name="Followed Hyperlink" xfId="1447" builtinId="9" hidden="1"/>
    <cellStyle name="Followed Hyperlink" xfId="1448" builtinId="9" hidden="1"/>
    <cellStyle name="Followed Hyperlink" xfId="1449" builtinId="9" hidden="1"/>
    <cellStyle name="Followed Hyperlink" xfId="1450" builtinId="9" hidden="1"/>
    <cellStyle name="Followed Hyperlink" xfId="1451" builtinId="9" hidden="1"/>
    <cellStyle name="Followed Hyperlink" xfId="1452" builtinId="9" hidden="1"/>
    <cellStyle name="Followed Hyperlink" xfId="1453" builtinId="9" hidden="1"/>
    <cellStyle name="Followed Hyperlink" xfId="1454" builtinId="9" hidden="1"/>
    <cellStyle name="Followed Hyperlink" xfId="1455" builtinId="9" hidden="1"/>
    <cellStyle name="Followed Hyperlink" xfId="1456" builtinId="9" hidden="1"/>
    <cellStyle name="Followed Hyperlink" xfId="1440" builtinId="9" hidden="1"/>
    <cellStyle name="Followed Hyperlink" xfId="1457" builtinId="9" hidden="1"/>
    <cellStyle name="Followed Hyperlink" xfId="1458" builtinId="9" hidden="1"/>
    <cellStyle name="Followed Hyperlink" xfId="1459" builtinId="9" hidden="1"/>
    <cellStyle name="Followed Hyperlink" xfId="1460" builtinId="9" hidden="1"/>
    <cellStyle name="Followed Hyperlink" xfId="1461" builtinId="9" hidden="1"/>
    <cellStyle name="Followed Hyperlink" xfId="1462" builtinId="9" hidden="1"/>
    <cellStyle name="Followed Hyperlink" xfId="1463" builtinId="9" hidden="1"/>
    <cellStyle name="Followed Hyperlink" xfId="1464" builtinId="9" hidden="1"/>
    <cellStyle name="Followed Hyperlink" xfId="1465" builtinId="9" hidden="1"/>
    <cellStyle name="Followed Hyperlink" xfId="1466" builtinId="9" hidden="1"/>
    <cellStyle name="Followed Hyperlink" xfId="1467" builtinId="9" hidden="1"/>
    <cellStyle name="Followed Hyperlink" xfId="1468" builtinId="9" hidden="1"/>
    <cellStyle name="Followed Hyperlink" xfId="1469" builtinId="9" hidden="1"/>
    <cellStyle name="Followed Hyperlink" xfId="1470" builtinId="9" hidden="1"/>
    <cellStyle name="Followed Hyperlink" xfId="1471" builtinId="9" hidden="1"/>
    <cellStyle name="Followed Hyperlink" xfId="1472" builtinId="9" hidden="1"/>
    <cellStyle name="Followed Hyperlink" xfId="1473" builtinId="9" hidden="1"/>
    <cellStyle name="Followed Hyperlink" xfId="1474" builtinId="9" hidden="1"/>
    <cellStyle name="Followed Hyperlink" xfId="1475" builtinId="9" hidden="1"/>
    <cellStyle name="Followed Hyperlink" xfId="1476" builtinId="9" hidden="1"/>
    <cellStyle name="Followed Hyperlink" xfId="1477" builtinId="9" hidden="1"/>
    <cellStyle name="Followed Hyperlink" xfId="1478" builtinId="9" hidden="1"/>
    <cellStyle name="Followed Hyperlink" xfId="1479" builtinId="9" hidden="1"/>
    <cellStyle name="Followed Hyperlink" xfId="1480" builtinId="9" hidden="1"/>
    <cellStyle name="Followed Hyperlink" xfId="1481" builtinId="9" hidden="1"/>
    <cellStyle name="Followed Hyperlink" xfId="1482" builtinId="9" hidden="1"/>
    <cellStyle name="Followed Hyperlink" xfId="1483" builtinId="9" hidden="1"/>
    <cellStyle name="Followed Hyperlink" xfId="1484" builtinId="9" hidden="1"/>
    <cellStyle name="Followed Hyperlink" xfId="1485" builtinId="9" hidden="1"/>
    <cellStyle name="Followed Hyperlink" xfId="1486" builtinId="9" hidden="1"/>
    <cellStyle name="Followed Hyperlink" xfId="1487" builtinId="9" hidden="1"/>
    <cellStyle name="Followed Hyperlink" xfId="1488" builtinId="9" hidden="1"/>
    <cellStyle name="Followed Hyperlink" xfId="1489" builtinId="9" hidden="1"/>
    <cellStyle name="Followed Hyperlink" xfId="1490" builtinId="9" hidden="1"/>
    <cellStyle name="Followed Hyperlink" xfId="1491" builtinId="9" hidden="1"/>
    <cellStyle name="Followed Hyperlink" xfId="1492" builtinId="9" hidden="1"/>
    <cellStyle name="Followed Hyperlink" xfId="1493" builtinId="9" hidden="1"/>
    <cellStyle name="Followed Hyperlink" xfId="1494" builtinId="9" hidden="1"/>
    <cellStyle name="Followed Hyperlink" xfId="1495" builtinId="9" hidden="1"/>
    <cellStyle name="Followed Hyperlink" xfId="1496" builtinId="9" hidden="1"/>
    <cellStyle name="Followed Hyperlink" xfId="1497" builtinId="9" hidden="1"/>
    <cellStyle name="Followed Hyperlink" xfId="1498" builtinId="9" hidden="1"/>
    <cellStyle name="Followed Hyperlink" xfId="1499" builtinId="9" hidden="1"/>
    <cellStyle name="Followed Hyperlink" xfId="1500" builtinId="9" hidden="1"/>
    <cellStyle name="Followed Hyperlink" xfId="1501" builtinId="9" hidden="1"/>
    <cellStyle name="Followed Hyperlink" xfId="1502" builtinId="9" hidden="1"/>
    <cellStyle name="Followed Hyperlink" xfId="1503" builtinId="9" hidden="1"/>
    <cellStyle name="Followed Hyperlink" xfId="1504" builtinId="9" hidden="1"/>
    <cellStyle name="Followed Hyperlink" xfId="1505" builtinId="9" hidden="1"/>
    <cellStyle name="Followed Hyperlink" xfId="1506" builtinId="9" hidden="1"/>
    <cellStyle name="Followed Hyperlink" xfId="1507" builtinId="9" hidden="1"/>
    <cellStyle name="Followed Hyperlink" xfId="1508" builtinId="9" hidden="1"/>
    <cellStyle name="Followed Hyperlink" xfId="1509" builtinId="9" hidden="1"/>
    <cellStyle name="Followed Hyperlink" xfId="1510" builtinId="9" hidden="1"/>
    <cellStyle name="Followed Hyperlink" xfId="1511" builtinId="9" hidden="1"/>
    <cellStyle name="Followed Hyperlink" xfId="1512" builtinId="9" hidden="1"/>
    <cellStyle name="Followed Hyperlink" xfId="1513" builtinId="9" hidden="1"/>
    <cellStyle name="Followed Hyperlink" xfId="1514" builtinId="9" hidden="1"/>
    <cellStyle name="Followed Hyperlink" xfId="1515" builtinId="9" hidden="1"/>
    <cellStyle name="Followed Hyperlink" xfId="1516" builtinId="9" hidden="1"/>
    <cellStyle name="Followed Hyperlink" xfId="1517" builtinId="9" hidden="1"/>
    <cellStyle name="Followed Hyperlink" xfId="1518" builtinId="9" hidden="1"/>
    <cellStyle name="Followed Hyperlink" xfId="1519" builtinId="9" hidden="1"/>
    <cellStyle name="Followed Hyperlink" xfId="1520" builtinId="9" hidden="1"/>
    <cellStyle name="Followed Hyperlink" xfId="1521" builtinId="9" hidden="1"/>
    <cellStyle name="Followed Hyperlink" xfId="1522" builtinId="9" hidden="1"/>
    <cellStyle name="Followed Hyperlink" xfId="1523" builtinId="9" hidden="1"/>
    <cellStyle name="Followed Hyperlink" xfId="1524" builtinId="9" hidden="1"/>
    <cellStyle name="Followed Hyperlink" xfId="1525" builtinId="9" hidden="1"/>
    <cellStyle name="Followed Hyperlink" xfId="1526" builtinId="9" hidden="1"/>
    <cellStyle name="Followed Hyperlink" xfId="1527" builtinId="9" hidden="1"/>
    <cellStyle name="Followed Hyperlink" xfId="1528" builtinId="9" hidden="1"/>
    <cellStyle name="Followed Hyperlink" xfId="1529" builtinId="9" hidden="1"/>
    <cellStyle name="Followed Hyperlink" xfId="1530" builtinId="9" hidden="1"/>
    <cellStyle name="Followed Hyperlink" xfId="1531" builtinId="9" hidden="1"/>
    <cellStyle name="Followed Hyperlink" xfId="1532" builtinId="9" hidden="1"/>
    <cellStyle name="Followed Hyperlink" xfId="1533" builtinId="9" hidden="1"/>
    <cellStyle name="Followed Hyperlink" xfId="1534" builtinId="9" hidden="1"/>
    <cellStyle name="Followed Hyperlink" xfId="1535" builtinId="9" hidden="1"/>
    <cellStyle name="Followed Hyperlink" xfId="1536" builtinId="9" hidden="1"/>
    <cellStyle name="Followed Hyperlink" xfId="1537" builtinId="9" hidden="1"/>
    <cellStyle name="Followed Hyperlink" xfId="1538" builtinId="9" hidden="1"/>
    <cellStyle name="Followed Hyperlink" xfId="1539" builtinId="9" hidden="1"/>
    <cellStyle name="Followed Hyperlink" xfId="1540" builtinId="9" hidden="1"/>
    <cellStyle name="Followed Hyperlink" xfId="1541" builtinId="9" hidden="1"/>
    <cellStyle name="Followed Hyperlink" xfId="1542" builtinId="9" hidden="1"/>
    <cellStyle name="Followed Hyperlink" xfId="1543" builtinId="9" hidden="1"/>
    <cellStyle name="Followed Hyperlink" xfId="1544" builtinId="9" hidden="1"/>
    <cellStyle name="Followed Hyperlink" xfId="1545" builtinId="9" hidden="1"/>
    <cellStyle name="Followed Hyperlink" xfId="1546" builtinId="9" hidden="1"/>
    <cellStyle name="Followed Hyperlink" xfId="1547" builtinId="9" hidden="1"/>
    <cellStyle name="Followed Hyperlink" xfId="1548" builtinId="9" hidden="1"/>
    <cellStyle name="Followed Hyperlink" xfId="1549" builtinId="9" hidden="1"/>
    <cellStyle name="Followed Hyperlink" xfId="1550" builtinId="9" hidden="1"/>
    <cellStyle name="Followed Hyperlink" xfId="1551" builtinId="9" hidden="1"/>
    <cellStyle name="Followed Hyperlink" xfId="1552" builtinId="9" hidden="1"/>
    <cellStyle name="Followed Hyperlink" xfId="1553" builtinId="9" hidden="1"/>
    <cellStyle name="Followed Hyperlink" xfId="1554" builtinId="9" hidden="1"/>
    <cellStyle name="Followed Hyperlink" xfId="1555" builtinId="9" hidden="1"/>
    <cellStyle name="Followed Hyperlink" xfId="1556" builtinId="9" hidden="1"/>
    <cellStyle name="Followed Hyperlink" xfId="1557" builtinId="9" hidden="1"/>
    <cellStyle name="Followed Hyperlink" xfId="1558" builtinId="9" hidden="1"/>
    <cellStyle name="Followed Hyperlink" xfId="1559" builtinId="9" hidden="1"/>
    <cellStyle name="Followed Hyperlink" xfId="1560" builtinId="9" hidden="1"/>
    <cellStyle name="Followed Hyperlink" xfId="1561" builtinId="9" hidden="1"/>
    <cellStyle name="Followed Hyperlink" xfId="1562" builtinId="9" hidden="1"/>
    <cellStyle name="Followed Hyperlink" xfId="1563" builtinId="9" hidden="1"/>
    <cellStyle name="Followed Hyperlink" xfId="1564" builtinId="9" hidden="1"/>
    <cellStyle name="Followed Hyperlink" xfId="1565" builtinId="9" hidden="1"/>
    <cellStyle name="Followed Hyperlink" xfId="1566" builtinId="9" hidden="1"/>
    <cellStyle name="Followed Hyperlink" xfId="1567" builtinId="9" hidden="1"/>
    <cellStyle name="Followed Hyperlink" xfId="1568" builtinId="9" hidden="1"/>
    <cellStyle name="Followed Hyperlink" xfId="1569" builtinId="9" hidden="1"/>
    <cellStyle name="Followed Hyperlink" xfId="1570" builtinId="9" hidden="1"/>
    <cellStyle name="Followed Hyperlink" xfId="1571" builtinId="9" hidden="1"/>
    <cellStyle name="Followed Hyperlink" xfId="1572" builtinId="9" hidden="1"/>
    <cellStyle name="Followed Hyperlink" xfId="1573" builtinId="9" hidden="1"/>
    <cellStyle name="Followed Hyperlink" xfId="1574" builtinId="9" hidden="1"/>
    <cellStyle name="Followed Hyperlink" xfId="1575" builtinId="9" hidden="1"/>
    <cellStyle name="Followed Hyperlink" xfId="1576" builtinId="9" hidden="1"/>
    <cellStyle name="Followed Hyperlink" xfId="1577" builtinId="9" hidden="1"/>
    <cellStyle name="Followed Hyperlink" xfId="1578" builtinId="9" hidden="1"/>
    <cellStyle name="Followed Hyperlink" xfId="1579" builtinId="9" hidden="1"/>
    <cellStyle name="Followed Hyperlink" xfId="1580" builtinId="9" hidden="1"/>
    <cellStyle name="Followed Hyperlink" xfId="1581" builtinId="9" hidden="1"/>
    <cellStyle name="Followed Hyperlink" xfId="1582" builtinId="9" hidden="1"/>
    <cellStyle name="Followed Hyperlink" xfId="1583" builtinId="9" hidden="1"/>
    <cellStyle name="Followed Hyperlink" xfId="1584" builtinId="9" hidden="1"/>
    <cellStyle name="Followed Hyperlink" xfId="1585" builtinId="9" hidden="1"/>
    <cellStyle name="Followed Hyperlink" xfId="1586" builtinId="9" hidden="1"/>
    <cellStyle name="Followed Hyperlink" xfId="1587" builtinId="9" hidden="1"/>
    <cellStyle name="Followed Hyperlink" xfId="1588" builtinId="9" hidden="1"/>
    <cellStyle name="Followed Hyperlink" xfId="1589" builtinId="9" hidden="1"/>
    <cellStyle name="Followed Hyperlink" xfId="1590" builtinId="9" hidden="1"/>
    <cellStyle name="Followed Hyperlink" xfId="1591" builtinId="9" hidden="1"/>
    <cellStyle name="Followed Hyperlink" xfId="1592" builtinId="9" hidden="1"/>
    <cellStyle name="Followed Hyperlink" xfId="1593" builtinId="9" hidden="1"/>
    <cellStyle name="Followed Hyperlink" xfId="1594" builtinId="9" hidden="1"/>
    <cellStyle name="Followed Hyperlink" xfId="1595" builtinId="9" hidden="1"/>
    <cellStyle name="Followed Hyperlink" xfId="1596" builtinId="9" hidden="1"/>
    <cellStyle name="Followed Hyperlink" xfId="1597" builtinId="9" hidden="1"/>
    <cellStyle name="Followed Hyperlink" xfId="1598" builtinId="9" hidden="1"/>
    <cellStyle name="Followed Hyperlink" xfId="1599" builtinId="9" hidden="1"/>
    <cellStyle name="Followed Hyperlink" xfId="1600" builtinId="9" hidden="1"/>
    <cellStyle name="Followed Hyperlink" xfId="1601" builtinId="9" hidden="1"/>
    <cellStyle name="Followed Hyperlink" xfId="1602" builtinId="9" hidden="1"/>
    <cellStyle name="Followed Hyperlink" xfId="1603" builtinId="9" hidden="1"/>
    <cellStyle name="Followed Hyperlink" xfId="1604" builtinId="9" hidden="1"/>
    <cellStyle name="Followed Hyperlink" xfId="1605" builtinId="9" hidden="1"/>
    <cellStyle name="Followed Hyperlink" xfId="1606" builtinId="9" hidden="1"/>
    <cellStyle name="Followed Hyperlink" xfId="1607" builtinId="9" hidden="1"/>
    <cellStyle name="Followed Hyperlink" xfId="1608" builtinId="9" hidden="1"/>
    <cellStyle name="Followed Hyperlink" xfId="1609" builtinId="9" hidden="1"/>
    <cellStyle name="Followed Hyperlink" xfId="1610" builtinId="9" hidden="1"/>
    <cellStyle name="Followed Hyperlink" xfId="1611" builtinId="9" hidden="1"/>
    <cellStyle name="Followed Hyperlink" xfId="1612" builtinId="9" hidden="1"/>
    <cellStyle name="Followed Hyperlink" xfId="1613" builtinId="9" hidden="1"/>
    <cellStyle name="Followed Hyperlink" xfId="1614" builtinId="9" hidden="1"/>
    <cellStyle name="Followed Hyperlink" xfId="1615" builtinId="9" hidden="1"/>
    <cellStyle name="Followed Hyperlink" xfId="1616" builtinId="9" hidden="1"/>
    <cellStyle name="Followed Hyperlink" xfId="1617" builtinId="9" hidden="1"/>
    <cellStyle name="Followed Hyperlink" xfId="1618" builtinId="9" hidden="1"/>
    <cellStyle name="Followed Hyperlink" xfId="1619" builtinId="9" hidden="1"/>
    <cellStyle name="Followed Hyperlink" xfId="1620" builtinId="9" hidden="1"/>
    <cellStyle name="Followed Hyperlink" xfId="1621" builtinId="9" hidden="1"/>
    <cellStyle name="Followed Hyperlink" xfId="1622" builtinId="9" hidden="1"/>
    <cellStyle name="Followed Hyperlink" xfId="1623" builtinId="9" hidden="1"/>
    <cellStyle name="Followed Hyperlink" xfId="1624" builtinId="9" hidden="1"/>
    <cellStyle name="Followed Hyperlink" xfId="1625" builtinId="9" hidden="1"/>
    <cellStyle name="Followed Hyperlink" xfId="1626" builtinId="9" hidden="1"/>
    <cellStyle name="Followed Hyperlink" xfId="1627" builtinId="9" hidden="1"/>
    <cellStyle name="Followed Hyperlink" xfId="1628" builtinId="9" hidden="1"/>
    <cellStyle name="Followed Hyperlink" xfId="1629" builtinId="9" hidden="1"/>
    <cellStyle name="Followed Hyperlink" xfId="1630" builtinId="9" hidden="1"/>
    <cellStyle name="Followed Hyperlink" xfId="1631" builtinId="9" hidden="1"/>
    <cellStyle name="Followed Hyperlink" xfId="1632" builtinId="9" hidden="1"/>
    <cellStyle name="Followed Hyperlink" xfId="1633" builtinId="9" hidden="1"/>
    <cellStyle name="Followed Hyperlink" xfId="1634" builtinId="9" hidden="1"/>
    <cellStyle name="Followed Hyperlink" xfId="1635" builtinId="9" hidden="1"/>
    <cellStyle name="Followed Hyperlink" xfId="1636" builtinId="9" hidden="1"/>
    <cellStyle name="Followed Hyperlink" xfId="1637" builtinId="9" hidden="1"/>
    <cellStyle name="Followed Hyperlink" xfId="1638" builtinId="9" hidden="1"/>
    <cellStyle name="Followed Hyperlink" xfId="1639" builtinId="9" hidden="1"/>
    <cellStyle name="Followed Hyperlink" xfId="1640" builtinId="9" hidden="1"/>
    <cellStyle name="Followed Hyperlink" xfId="1641" builtinId="9" hidden="1"/>
    <cellStyle name="Followed Hyperlink" xfId="1642" builtinId="9" hidden="1"/>
    <cellStyle name="Followed Hyperlink" xfId="890" builtinId="9" hidden="1"/>
    <cellStyle name="Followed Hyperlink" xfId="823" builtinId="9" hidden="1"/>
    <cellStyle name="Followed Hyperlink" xfId="851" builtinId="9" hidden="1"/>
    <cellStyle name="Followed Hyperlink" xfId="855" builtinId="9" hidden="1"/>
    <cellStyle name="Followed Hyperlink" xfId="852" builtinId="9" hidden="1"/>
    <cellStyle name="Followed Hyperlink" xfId="831" builtinId="9" hidden="1"/>
    <cellStyle name="Followed Hyperlink" xfId="826" builtinId="9" hidden="1"/>
    <cellStyle name="Followed Hyperlink" xfId="848" builtinId="9" hidden="1"/>
    <cellStyle name="Followed Hyperlink" xfId="847" builtinId="9" hidden="1"/>
    <cellStyle name="Followed Hyperlink" xfId="846" builtinId="9" hidden="1"/>
    <cellStyle name="Followed Hyperlink" xfId="845" builtinId="9" hidden="1"/>
    <cellStyle name="Followed Hyperlink" xfId="1649" builtinId="9" hidden="1"/>
    <cellStyle name="Followed Hyperlink" xfId="1656" builtinId="9" hidden="1"/>
    <cellStyle name="Followed Hyperlink" xfId="1657" builtinId="9" hidden="1"/>
    <cellStyle name="Followed Hyperlink" xfId="1654" builtinId="9" hidden="1"/>
    <cellStyle name="Followed Hyperlink" xfId="1655" builtinId="9" hidden="1"/>
    <cellStyle name="Followed Hyperlink" xfId="1663" builtinId="9" hidden="1"/>
    <cellStyle name="Followed Hyperlink" xfId="1664" builtinId="9" hidden="1"/>
    <cellStyle name="Followed Hyperlink" xfId="1665" builtinId="9" hidden="1"/>
    <cellStyle name="Followed Hyperlink" xfId="1666" builtinId="9" hidden="1"/>
    <cellStyle name="Followed Hyperlink" xfId="1667" builtinId="9" hidden="1"/>
    <cellStyle name="Followed Hyperlink" xfId="1661" builtinId="9" hidden="1"/>
    <cellStyle name="Followed Hyperlink" xfId="1669" builtinId="9" hidden="1"/>
    <cellStyle name="Followed Hyperlink" xfId="1670" builtinId="9" hidden="1"/>
    <cellStyle name="Followed Hyperlink" xfId="1671" builtinId="9" hidden="1"/>
    <cellStyle name="Followed Hyperlink" xfId="1672" builtinId="9" hidden="1"/>
    <cellStyle name="Followed Hyperlink" xfId="1668" builtinId="9" hidden="1"/>
    <cellStyle name="Followed Hyperlink" xfId="1674" builtinId="9" hidden="1"/>
    <cellStyle name="Followed Hyperlink" xfId="1675" builtinId="9" hidden="1"/>
    <cellStyle name="Followed Hyperlink" xfId="1676" builtinId="9" hidden="1"/>
    <cellStyle name="Followed Hyperlink" xfId="1677" builtinId="9" hidden="1"/>
    <cellStyle name="Followed Hyperlink" xfId="1673" builtinId="9" hidden="1"/>
    <cellStyle name="Followed Hyperlink" xfId="1679" builtinId="9" hidden="1"/>
    <cellStyle name="Followed Hyperlink" xfId="1680" builtinId="9" hidden="1"/>
    <cellStyle name="Followed Hyperlink" xfId="1681" builtinId="9" hidden="1"/>
    <cellStyle name="Followed Hyperlink" xfId="1682" builtinId="9" hidden="1"/>
    <cellStyle name="Followed Hyperlink" xfId="1678" builtinId="9" hidden="1"/>
    <cellStyle name="Followed Hyperlink" xfId="1684" builtinId="9" hidden="1"/>
    <cellStyle name="Followed Hyperlink" xfId="1685" builtinId="9" hidden="1"/>
    <cellStyle name="Followed Hyperlink" xfId="1686" builtinId="9" hidden="1"/>
    <cellStyle name="Followed Hyperlink" xfId="1687" builtinId="9" hidden="1"/>
    <cellStyle name="Followed Hyperlink" xfId="1683" builtinId="9" hidden="1"/>
    <cellStyle name="Followed Hyperlink" xfId="1689" builtinId="9" hidden="1"/>
    <cellStyle name="Followed Hyperlink" xfId="1690" builtinId="9" hidden="1"/>
    <cellStyle name="Followed Hyperlink" xfId="1691" builtinId="9" hidden="1"/>
    <cellStyle name="Followed Hyperlink" xfId="1692" builtinId="9" hidden="1"/>
    <cellStyle name="Followed Hyperlink" xfId="1688" builtinId="9" hidden="1"/>
    <cellStyle name="Followed Hyperlink" xfId="1694" builtinId="9" hidden="1"/>
    <cellStyle name="Followed Hyperlink" xfId="1695" builtinId="9" hidden="1"/>
    <cellStyle name="Followed Hyperlink" xfId="1696" builtinId="9" hidden="1"/>
    <cellStyle name="Followed Hyperlink" xfId="1697" builtinId="9" hidden="1"/>
    <cellStyle name="Followed Hyperlink" xfId="1693" builtinId="9" hidden="1"/>
    <cellStyle name="Followed Hyperlink" xfId="1698" builtinId="9" hidden="1"/>
    <cellStyle name="Followed Hyperlink" xfId="1699" builtinId="9" hidden="1"/>
    <cellStyle name="Followed Hyperlink" xfId="1700" builtinId="9" hidden="1"/>
    <cellStyle name="Followed Hyperlink" xfId="1701" builtinId="9" hidden="1"/>
    <cellStyle name="Followed Hyperlink" xfId="1702" builtinId="9" hidden="1"/>
    <cellStyle name="Followed Hyperlink" xfId="1703" builtinId="9" hidden="1"/>
    <cellStyle name="Followed Hyperlink" xfId="1704" builtinId="9" hidden="1"/>
    <cellStyle name="Followed Hyperlink" xfId="1705" builtinId="9" hidden="1"/>
    <cellStyle name="Followed Hyperlink" xfId="1706" builtinId="9" hidden="1"/>
    <cellStyle name="Followed Hyperlink" xfId="1662" builtinId="9" hidden="1"/>
    <cellStyle name="Followed Hyperlink" xfId="1708" builtinId="9" hidden="1"/>
    <cellStyle name="Followed Hyperlink" xfId="1709" builtinId="9" hidden="1"/>
    <cellStyle name="Followed Hyperlink" xfId="1710" builtinId="9" hidden="1"/>
    <cellStyle name="Followed Hyperlink" xfId="1711" builtinId="9" hidden="1"/>
    <cellStyle name="Followed Hyperlink" xfId="1707" builtinId="9" hidden="1"/>
    <cellStyle name="Followed Hyperlink" xfId="1712" builtinId="9" hidden="1"/>
    <cellStyle name="Followed Hyperlink" xfId="1713" builtinId="9" hidden="1"/>
    <cellStyle name="Followed Hyperlink" xfId="1714" builtinId="9" hidden="1"/>
    <cellStyle name="Followed Hyperlink" xfId="1715" builtinId="9" hidden="1"/>
    <cellStyle name="Followed Hyperlink" xfId="1724" builtinId="9" hidden="1"/>
    <cellStyle name="Followed Hyperlink" xfId="1717" builtinId="9" hidden="1"/>
    <cellStyle name="Followed Hyperlink" xfId="1721" builtinId="9" hidden="1"/>
    <cellStyle name="Followed Hyperlink" xfId="1728" builtinId="9" hidden="1"/>
    <cellStyle name="Followed Hyperlink" xfId="1718" builtinId="9" hidden="1"/>
    <cellStyle name="Followed Hyperlink" xfId="1729" builtinId="9" hidden="1"/>
    <cellStyle name="Followed Hyperlink" xfId="1722" builtinId="9" hidden="1"/>
    <cellStyle name="Followed Hyperlink" xfId="1723" builtinId="9" hidden="1"/>
    <cellStyle name="Followed Hyperlink" xfId="1725" builtinId="9" hidden="1"/>
    <cellStyle name="Followed Hyperlink" xfId="1719" builtinId="9" hidden="1"/>
    <cellStyle name="Followed Hyperlink" xfId="1716" builtinId="9" hidden="1"/>
    <cellStyle name="Followed Hyperlink" xfId="1727" builtinId="9" hidden="1"/>
    <cellStyle name="Followed Hyperlink" xfId="1730" builtinId="9" hidden="1"/>
    <cellStyle name="Followed Hyperlink" xfId="1731" builtinId="9" hidden="1"/>
    <cellStyle name="Followed Hyperlink" xfId="1732" builtinId="9" hidden="1"/>
    <cellStyle name="Followed Hyperlink" xfId="1733" builtinId="9" hidden="1"/>
    <cellStyle name="Followed Hyperlink" xfId="1735" builtinId="9" hidden="1"/>
    <cellStyle name="Followed Hyperlink" xfId="1736" builtinId="9" hidden="1"/>
    <cellStyle name="Followed Hyperlink" xfId="1737" builtinId="9" hidden="1"/>
    <cellStyle name="Followed Hyperlink" xfId="1738" builtinId="9" hidden="1"/>
    <cellStyle name="Followed Hyperlink" xfId="1739" builtinId="9" hidden="1"/>
    <cellStyle name="Followed Hyperlink" xfId="1740" builtinId="9" hidden="1"/>
    <cellStyle name="Followed Hyperlink" xfId="1726" builtinId="9" hidden="1"/>
    <cellStyle name="Followed Hyperlink" xfId="1741" builtinId="9" hidden="1"/>
    <cellStyle name="Followed Hyperlink" xfId="1742" builtinId="9" hidden="1"/>
    <cellStyle name="Followed Hyperlink" xfId="1743" builtinId="9" hidden="1"/>
    <cellStyle name="Followed Hyperlink" xfId="1744" builtinId="9" hidden="1"/>
    <cellStyle name="Followed Hyperlink" xfId="1746" builtinId="9" hidden="1"/>
    <cellStyle name="Followed Hyperlink" xfId="1747" builtinId="9" hidden="1"/>
    <cellStyle name="Followed Hyperlink" xfId="1748" builtinId="9" hidden="1"/>
    <cellStyle name="Followed Hyperlink" xfId="1749" builtinId="9" hidden="1"/>
    <cellStyle name="Followed Hyperlink" xfId="1750" builtinId="9" hidden="1"/>
    <cellStyle name="Followed Hyperlink" xfId="1751" builtinId="9" hidden="1"/>
    <cellStyle name="Followed Hyperlink" xfId="1734" builtinId="9" hidden="1"/>
    <cellStyle name="Followed Hyperlink" xfId="1752" builtinId="9" hidden="1"/>
    <cellStyle name="Followed Hyperlink" xfId="1753" builtinId="9" hidden="1"/>
    <cellStyle name="Followed Hyperlink" xfId="1754" builtinId="9" hidden="1"/>
    <cellStyle name="Followed Hyperlink" xfId="1755" builtinId="9" hidden="1"/>
    <cellStyle name="Followed Hyperlink" xfId="1757" builtinId="9" hidden="1"/>
    <cellStyle name="Followed Hyperlink" xfId="1758" builtinId="9" hidden="1"/>
    <cellStyle name="Followed Hyperlink" xfId="1759" builtinId="9" hidden="1"/>
    <cellStyle name="Followed Hyperlink" xfId="1760" builtinId="9" hidden="1"/>
    <cellStyle name="Followed Hyperlink" xfId="1761" builtinId="9" hidden="1"/>
    <cellStyle name="Followed Hyperlink" xfId="1762" builtinId="9" hidden="1"/>
    <cellStyle name="Followed Hyperlink" xfId="1745" builtinId="9" hidden="1"/>
    <cellStyle name="Followed Hyperlink" xfId="1763" builtinId="9" hidden="1"/>
    <cellStyle name="Followed Hyperlink" xfId="1764" builtinId="9" hidden="1"/>
    <cellStyle name="Followed Hyperlink" xfId="1765" builtinId="9" hidden="1"/>
    <cellStyle name="Followed Hyperlink" xfId="1766" builtinId="9" hidden="1"/>
    <cellStyle name="Followed Hyperlink" xfId="1768" builtinId="9" hidden="1"/>
    <cellStyle name="Followed Hyperlink" xfId="1769" builtinId="9" hidden="1"/>
    <cellStyle name="Followed Hyperlink" xfId="1770" builtinId="9" hidden="1"/>
    <cellStyle name="Followed Hyperlink" xfId="1771" builtinId="9" hidden="1"/>
    <cellStyle name="Followed Hyperlink" xfId="1772" builtinId="9" hidden="1"/>
    <cellStyle name="Followed Hyperlink" xfId="1773" builtinId="9" hidden="1"/>
    <cellStyle name="Followed Hyperlink" xfId="1756" builtinId="9" hidden="1"/>
    <cellStyle name="Followed Hyperlink" xfId="1774" builtinId="9" hidden="1"/>
    <cellStyle name="Followed Hyperlink" xfId="1775" builtinId="9" hidden="1"/>
    <cellStyle name="Followed Hyperlink" xfId="1776" builtinId="9" hidden="1"/>
    <cellStyle name="Followed Hyperlink" xfId="1777" builtinId="9" hidden="1"/>
    <cellStyle name="Followed Hyperlink" xfId="1779" builtinId="9" hidden="1"/>
    <cellStyle name="Followed Hyperlink" xfId="1780" builtinId="9" hidden="1"/>
    <cellStyle name="Followed Hyperlink" xfId="1781" builtinId="9" hidden="1"/>
    <cellStyle name="Followed Hyperlink" xfId="1782" builtinId="9" hidden="1"/>
    <cellStyle name="Followed Hyperlink" xfId="1783" builtinId="9" hidden="1"/>
    <cellStyle name="Followed Hyperlink" xfId="1784" builtinId="9" hidden="1"/>
    <cellStyle name="Followed Hyperlink" xfId="1767" builtinId="9" hidden="1"/>
    <cellStyle name="Followed Hyperlink" xfId="1785" builtinId="9" hidden="1"/>
    <cellStyle name="Followed Hyperlink" xfId="1786" builtinId="9" hidden="1"/>
    <cellStyle name="Followed Hyperlink" xfId="1787" builtinId="9" hidden="1"/>
    <cellStyle name="Followed Hyperlink" xfId="1788" builtinId="9" hidden="1"/>
    <cellStyle name="Followed Hyperlink" xfId="1789" builtinId="9" hidden="1"/>
    <cellStyle name="Followed Hyperlink" xfId="1790" builtinId="9" hidden="1"/>
    <cellStyle name="Followed Hyperlink" xfId="1791" builtinId="9" hidden="1"/>
    <cellStyle name="Followed Hyperlink" xfId="1792" builtinId="9" hidden="1"/>
    <cellStyle name="Followed Hyperlink" xfId="1793" builtinId="9" hidden="1"/>
    <cellStyle name="Followed Hyperlink" xfId="1794" builtinId="9" hidden="1"/>
    <cellStyle name="Followed Hyperlink" xfId="1778" builtinId="9" hidden="1"/>
    <cellStyle name="Followed Hyperlink" xfId="1795" builtinId="9" hidden="1"/>
    <cellStyle name="Followed Hyperlink" xfId="1796" builtinId="9" hidden="1"/>
    <cellStyle name="Followed Hyperlink" xfId="1797" builtinId="9" hidden="1"/>
    <cellStyle name="Followed Hyperlink" xfId="1798" builtinId="9" hidden="1"/>
    <cellStyle name="Followed Hyperlink" xfId="1799" builtinId="9" hidden="1"/>
    <cellStyle name="Followed Hyperlink" xfId="1800" builtinId="9" hidden="1"/>
    <cellStyle name="Followed Hyperlink" xfId="1801" builtinId="9" hidden="1"/>
    <cellStyle name="Followed Hyperlink" xfId="1802" builtinId="9" hidden="1"/>
    <cellStyle name="Followed Hyperlink" xfId="1803" builtinId="9" hidden="1"/>
    <cellStyle name="Followed Hyperlink" xfId="1804" builtinId="9" hidden="1"/>
    <cellStyle name="Followed Hyperlink" xfId="1805" builtinId="9" hidden="1"/>
    <cellStyle name="Followed Hyperlink" xfId="1806" builtinId="9" hidden="1"/>
    <cellStyle name="Followed Hyperlink" xfId="1807" builtinId="9" hidden="1"/>
    <cellStyle name="Followed Hyperlink" xfId="1808" builtinId="9" hidden="1"/>
    <cellStyle name="Followed Hyperlink" xfId="1809" builtinId="9" hidden="1"/>
    <cellStyle name="Followed Hyperlink" xfId="1810" builtinId="9" hidden="1"/>
    <cellStyle name="Followed Hyperlink" xfId="1811" builtinId="9" hidden="1"/>
    <cellStyle name="Followed Hyperlink" xfId="1812" builtinId="9" hidden="1"/>
    <cellStyle name="Followed Hyperlink" xfId="1813" builtinId="9" hidden="1"/>
    <cellStyle name="Followed Hyperlink" xfId="1814" builtinId="9" hidden="1"/>
    <cellStyle name="Followed Hyperlink" xfId="1815" builtinId="9" hidden="1"/>
    <cellStyle name="Followed Hyperlink" xfId="1816" builtinId="9" hidden="1"/>
    <cellStyle name="Followed Hyperlink" xfId="1817" builtinId="9" hidden="1"/>
    <cellStyle name="Followed Hyperlink" xfId="1818" builtinId="9" hidden="1"/>
    <cellStyle name="Followed Hyperlink" xfId="1819" builtinId="9" hidden="1"/>
    <cellStyle name="Followed Hyperlink" xfId="1820" builtinId="9" hidden="1"/>
    <cellStyle name="Followed Hyperlink" xfId="1822" builtinId="9" hidden="1"/>
    <cellStyle name="Followed Hyperlink" xfId="1823" builtinId="9" hidden="1"/>
    <cellStyle name="Followed Hyperlink" xfId="1824" builtinId="9" hidden="1"/>
    <cellStyle name="Followed Hyperlink" xfId="1825" builtinId="9" hidden="1"/>
    <cellStyle name="Followed Hyperlink" xfId="1826" builtinId="9" hidden="1"/>
    <cellStyle name="Followed Hyperlink" xfId="1827" builtinId="9" hidden="1"/>
    <cellStyle name="Followed Hyperlink" xfId="1720" builtinId="9" hidden="1"/>
    <cellStyle name="Followed Hyperlink" xfId="1828" builtinId="9" hidden="1"/>
    <cellStyle name="Followed Hyperlink" xfId="1829" builtinId="9" hidden="1"/>
    <cellStyle name="Followed Hyperlink" xfId="1830" builtinId="9" hidden="1"/>
    <cellStyle name="Followed Hyperlink" xfId="1831" builtinId="9" hidden="1"/>
    <cellStyle name="Followed Hyperlink" xfId="1833" builtinId="9" hidden="1"/>
    <cellStyle name="Followed Hyperlink" xfId="1834" builtinId="9" hidden="1"/>
    <cellStyle name="Followed Hyperlink" xfId="1835" builtinId="9" hidden="1"/>
    <cellStyle name="Followed Hyperlink" xfId="1836" builtinId="9" hidden="1"/>
    <cellStyle name="Followed Hyperlink" xfId="1837" builtinId="9" hidden="1"/>
    <cellStyle name="Followed Hyperlink" xfId="1838" builtinId="9" hidden="1"/>
    <cellStyle name="Followed Hyperlink" xfId="1821" builtinId="9" hidden="1"/>
    <cellStyle name="Followed Hyperlink" xfId="1839" builtinId="9" hidden="1"/>
    <cellStyle name="Followed Hyperlink" xfId="1840" builtinId="9" hidden="1"/>
    <cellStyle name="Followed Hyperlink" xfId="1841" builtinId="9" hidden="1"/>
    <cellStyle name="Followed Hyperlink" xfId="1842" builtinId="9" hidden="1"/>
    <cellStyle name="Followed Hyperlink" xfId="1843" builtinId="9" hidden="1"/>
    <cellStyle name="Followed Hyperlink" xfId="1844" builtinId="9" hidden="1"/>
    <cellStyle name="Followed Hyperlink" xfId="1845" builtinId="9" hidden="1"/>
    <cellStyle name="Followed Hyperlink" xfId="1846" builtinId="9" hidden="1"/>
    <cellStyle name="Followed Hyperlink" xfId="1847" builtinId="9" hidden="1"/>
    <cellStyle name="Followed Hyperlink" xfId="1848" builtinId="9" hidden="1"/>
    <cellStyle name="Followed Hyperlink" xfId="1832" builtinId="9" hidden="1"/>
    <cellStyle name="Followed Hyperlink" xfId="1849" builtinId="9" hidden="1"/>
    <cellStyle name="Followed Hyperlink" xfId="1850" builtinId="9" hidden="1"/>
    <cellStyle name="Followed Hyperlink" xfId="1851" builtinId="9" hidden="1"/>
    <cellStyle name="Followed Hyperlink" xfId="1852" builtinId="9" hidden="1"/>
    <cellStyle name="Followed Hyperlink" xfId="1853" builtinId="9" hidden="1"/>
    <cellStyle name="Followed Hyperlink" xfId="1854" builtinId="9" hidden="1"/>
    <cellStyle name="Followed Hyperlink" xfId="1855" builtinId="9" hidden="1"/>
    <cellStyle name="Followed Hyperlink" xfId="1856" builtinId="9" hidden="1"/>
    <cellStyle name="Followed Hyperlink" xfId="1857" builtinId="9" hidden="1"/>
    <cellStyle name="Followed Hyperlink" xfId="1858" builtinId="9" hidden="1"/>
    <cellStyle name="Followed Hyperlink" xfId="1859" builtinId="9" hidden="1"/>
    <cellStyle name="Followed Hyperlink" xfId="1860" builtinId="9" hidden="1"/>
    <cellStyle name="Followed Hyperlink" xfId="1861" builtinId="9" hidden="1"/>
    <cellStyle name="Followed Hyperlink" xfId="1862" builtinId="9" hidden="1"/>
    <cellStyle name="Followed Hyperlink" xfId="1863" builtinId="9" hidden="1"/>
    <cellStyle name="Followed Hyperlink" xfId="1864" builtinId="9" hidden="1"/>
    <cellStyle name="Followed Hyperlink" xfId="1865" builtinId="9" hidden="1"/>
    <cellStyle name="Followed Hyperlink" xfId="1866" builtinId="9" hidden="1"/>
    <cellStyle name="Followed Hyperlink" xfId="1867" builtinId="9" hidden="1"/>
    <cellStyle name="Followed Hyperlink" xfId="1868" builtinId="9" hidden="1"/>
    <cellStyle name="Followed Hyperlink" xfId="1869" builtinId="9" hidden="1"/>
    <cellStyle name="Followed Hyperlink" xfId="1870" builtinId="9" hidden="1"/>
    <cellStyle name="Followed Hyperlink" xfId="1871" builtinId="9" hidden="1"/>
    <cellStyle name="Followed Hyperlink" xfId="1872" builtinId="9" hidden="1"/>
    <cellStyle name="Followed Hyperlink" xfId="1873" builtinId="9" hidden="1"/>
    <cellStyle name="Followed Hyperlink" xfId="1874" builtinId="9" hidden="1"/>
    <cellStyle name="Followed Hyperlink" xfId="1875" builtinId="9" hidden="1"/>
    <cellStyle name="Followed Hyperlink" xfId="1876" builtinId="9" hidden="1"/>
    <cellStyle name="Followed Hyperlink" xfId="1877" builtinId="9" hidden="1"/>
    <cellStyle name="Followed Hyperlink" xfId="1878" builtinId="9" hidden="1"/>
    <cellStyle name="Followed Hyperlink" xfId="1879" builtinId="9" hidden="1"/>
    <cellStyle name="Followed Hyperlink" xfId="1880" builtinId="9" hidden="1"/>
    <cellStyle name="Followed Hyperlink" xfId="1881" builtinId="9" hidden="1"/>
    <cellStyle name="Followed Hyperlink" xfId="1882" builtinId="9" hidden="1"/>
    <cellStyle name="Followed Hyperlink" xfId="1883" builtinId="9" hidden="1"/>
    <cellStyle name="Followed Hyperlink" xfId="1884" builtinId="9" hidden="1"/>
    <cellStyle name="Followed Hyperlink" xfId="1885" builtinId="9" hidden="1"/>
    <cellStyle name="Followed Hyperlink" xfId="1886" builtinId="9" hidden="1"/>
    <cellStyle name="Followed Hyperlink" xfId="1887" builtinId="9" hidden="1"/>
    <cellStyle name="Followed Hyperlink" xfId="1888" builtinId="9" hidden="1"/>
    <cellStyle name="Followed Hyperlink" xfId="1889" builtinId="9" hidden="1"/>
    <cellStyle name="Followed Hyperlink" xfId="1890" builtinId="9" hidden="1"/>
    <cellStyle name="Followed Hyperlink" xfId="1891" builtinId="9" hidden="1"/>
    <cellStyle name="Followed Hyperlink" xfId="1892" builtinId="9" hidden="1"/>
    <cellStyle name="Followed Hyperlink" xfId="1893" builtinId="9" hidden="1"/>
    <cellStyle name="Followed Hyperlink" xfId="1894" builtinId="9" hidden="1"/>
    <cellStyle name="Followed Hyperlink" xfId="1895" builtinId="9" hidden="1"/>
    <cellStyle name="Followed Hyperlink" xfId="1896" builtinId="9" hidden="1"/>
    <cellStyle name="Followed Hyperlink" xfId="1897" builtinId="9" hidden="1"/>
    <cellStyle name="Followed Hyperlink" xfId="1898" builtinId="9" hidden="1"/>
    <cellStyle name="Followed Hyperlink" xfId="1899" builtinId="9" hidden="1"/>
    <cellStyle name="Followed Hyperlink" xfId="1900" builtinId="9" hidden="1"/>
    <cellStyle name="Followed Hyperlink" xfId="1901" builtinId="9" hidden="1"/>
    <cellStyle name="Followed Hyperlink" xfId="1902" builtinId="9" hidden="1"/>
    <cellStyle name="Followed Hyperlink" xfId="1903" builtinId="9" hidden="1"/>
    <cellStyle name="Followed Hyperlink" xfId="1904" builtinId="9" hidden="1"/>
    <cellStyle name="Followed Hyperlink" xfId="1905" builtinId="9" hidden="1"/>
    <cellStyle name="Followed Hyperlink" xfId="1906" builtinId="9" hidden="1"/>
    <cellStyle name="Followed Hyperlink" xfId="1907" builtinId="9" hidden="1"/>
    <cellStyle name="Followed Hyperlink" xfId="1908" builtinId="9" hidden="1"/>
    <cellStyle name="Followed Hyperlink" xfId="1909" builtinId="9" hidden="1"/>
    <cellStyle name="Followed Hyperlink" xfId="1910" builtinId="9" hidden="1"/>
    <cellStyle name="Followed Hyperlink" xfId="1911" builtinId="9" hidden="1"/>
    <cellStyle name="Followed Hyperlink" xfId="1912" builtinId="9" hidden="1"/>
    <cellStyle name="Followed Hyperlink" xfId="1913" builtinId="9" hidden="1"/>
    <cellStyle name="Followed Hyperlink" xfId="1914" builtinId="9" hidden="1"/>
    <cellStyle name="Followed Hyperlink" xfId="1915" builtinId="9" hidden="1"/>
    <cellStyle name="Followed Hyperlink" xfId="1916" builtinId="9" hidden="1"/>
    <cellStyle name="Followed Hyperlink" xfId="1917" builtinId="9" hidden="1"/>
    <cellStyle name="Followed Hyperlink" xfId="1918" builtinId="9" hidden="1"/>
    <cellStyle name="Followed Hyperlink" xfId="1919" builtinId="9" hidden="1"/>
    <cellStyle name="Followed Hyperlink" xfId="1920" builtinId="9" hidden="1"/>
    <cellStyle name="Followed Hyperlink" xfId="1921" builtinId="9" hidden="1"/>
    <cellStyle name="Followed Hyperlink" xfId="1922" builtinId="9" hidden="1"/>
    <cellStyle name="Followed Hyperlink" xfId="1923" builtinId="9" hidden="1"/>
    <cellStyle name="Followed Hyperlink" xfId="1924" builtinId="9" hidden="1"/>
    <cellStyle name="Followed Hyperlink" xfId="1925" builtinId="9" hidden="1"/>
    <cellStyle name="Followed Hyperlink" xfId="1926" builtinId="9" hidden="1"/>
    <cellStyle name="Followed Hyperlink" xfId="1927" builtinId="9" hidden="1"/>
    <cellStyle name="Followed Hyperlink" xfId="1928" builtinId="9" hidden="1"/>
    <cellStyle name="Followed Hyperlink" xfId="1929" builtinId="9" hidden="1"/>
    <cellStyle name="Followed Hyperlink" xfId="1930" builtinId="9" hidden="1"/>
    <cellStyle name="Followed Hyperlink" xfId="1931" builtinId="9" hidden="1"/>
    <cellStyle name="Followed Hyperlink" xfId="1932" builtinId="9" hidden="1"/>
    <cellStyle name="Followed Hyperlink" xfId="1933" builtinId="9" hidden="1"/>
    <cellStyle name="Followed Hyperlink" xfId="1934" builtinId="9" hidden="1"/>
    <cellStyle name="Followed Hyperlink" xfId="1935" builtinId="9" hidden="1"/>
    <cellStyle name="Followed Hyperlink" xfId="1936" builtinId="9" hidden="1"/>
    <cellStyle name="Followed Hyperlink" xfId="1937" builtinId="9" hidden="1"/>
    <cellStyle name="Followed Hyperlink" xfId="1938" builtinId="9" hidden="1"/>
    <cellStyle name="Followed Hyperlink" xfId="1939" builtinId="9" hidden="1"/>
    <cellStyle name="Followed Hyperlink" xfId="1940" builtinId="9" hidden="1"/>
    <cellStyle name="Followed Hyperlink" xfId="1941" builtinId="9" hidden="1"/>
    <cellStyle name="Followed Hyperlink" xfId="1942" builtinId="9" hidden="1"/>
    <cellStyle name="Followed Hyperlink" xfId="1943" builtinId="9" hidden="1"/>
    <cellStyle name="Followed Hyperlink" xfId="1944" builtinId="9" hidden="1"/>
    <cellStyle name="Followed Hyperlink" xfId="1945" builtinId="9" hidden="1"/>
    <cellStyle name="Followed Hyperlink" xfId="1946" builtinId="9" hidden="1"/>
    <cellStyle name="Followed Hyperlink" xfId="1947" builtinId="9" hidden="1"/>
    <cellStyle name="Followed Hyperlink" xfId="1948" builtinId="9" hidden="1"/>
    <cellStyle name="Followed Hyperlink" xfId="1949" builtinId="9" hidden="1"/>
    <cellStyle name="Followed Hyperlink" xfId="1950" builtinId="9" hidden="1"/>
    <cellStyle name="Followed Hyperlink" xfId="1951" builtinId="9" hidden="1"/>
    <cellStyle name="Followed Hyperlink" xfId="1952" builtinId="9" hidden="1"/>
    <cellStyle name="Followed Hyperlink" xfId="1953" builtinId="9" hidden="1"/>
    <cellStyle name="Followed Hyperlink" xfId="1954" builtinId="9" hidden="1"/>
    <cellStyle name="Followed Hyperlink" xfId="1955" builtinId="9" hidden="1"/>
    <cellStyle name="Followed Hyperlink" xfId="1956" builtinId="9" hidden="1"/>
    <cellStyle name="Followed Hyperlink" xfId="1957" builtinId="9" hidden="1"/>
    <cellStyle name="Followed Hyperlink" xfId="1958" builtinId="9" hidden="1"/>
    <cellStyle name="Followed Hyperlink" xfId="1959" builtinId="9" hidden="1"/>
    <cellStyle name="Followed Hyperlink" xfId="1960" builtinId="9" hidden="1"/>
    <cellStyle name="Followed Hyperlink" xfId="1961" builtinId="9" hidden="1"/>
    <cellStyle name="Followed Hyperlink" xfId="1962" builtinId="9" hidden="1"/>
    <cellStyle name="Followed Hyperlink" xfId="1963" builtinId="9" hidden="1"/>
    <cellStyle name="Followed Hyperlink" xfId="1964" builtinId="9" hidden="1"/>
    <cellStyle name="Followed Hyperlink" xfId="1965" builtinId="9" hidden="1"/>
    <cellStyle name="Followed Hyperlink" xfId="1966" builtinId="9" hidden="1"/>
    <cellStyle name="Followed Hyperlink" xfId="1967" builtinId="9" hidden="1"/>
    <cellStyle name="Followed Hyperlink" xfId="1968" builtinId="9" hidden="1"/>
    <cellStyle name="Followed Hyperlink" xfId="1969" builtinId="9" hidden="1"/>
    <cellStyle name="Followed Hyperlink" xfId="1970" builtinId="9" hidden="1"/>
    <cellStyle name="Followed Hyperlink" xfId="1971" builtinId="9" hidden="1"/>
    <cellStyle name="Followed Hyperlink" xfId="1972" builtinId="9" hidden="1"/>
    <cellStyle name="Followed Hyperlink" xfId="1973" builtinId="9" hidden="1"/>
    <cellStyle name="Followed Hyperlink" xfId="1974" builtinId="9" hidden="1"/>
    <cellStyle name="Followed Hyperlink" xfId="1975" builtinId="9" hidden="1"/>
    <cellStyle name="Followed Hyperlink" xfId="1976" builtinId="9" hidden="1"/>
    <cellStyle name="Followed Hyperlink" xfId="1977" builtinId="9" hidden="1"/>
    <cellStyle name="Followed Hyperlink" xfId="1978" builtinId="9" hidden="1"/>
    <cellStyle name="Followed Hyperlink" xfId="1979" builtinId="9" hidden="1"/>
    <cellStyle name="Followed Hyperlink" xfId="1980" builtinId="9" hidden="1"/>
    <cellStyle name="Followed Hyperlink" xfId="1981" builtinId="9" hidden="1"/>
    <cellStyle name="Followed Hyperlink" xfId="1982" builtinId="9" hidden="1"/>
    <cellStyle name="Followed Hyperlink" xfId="1983" builtinId="9" hidden="1"/>
    <cellStyle name="Followed Hyperlink" xfId="1984" builtinId="9" hidden="1"/>
    <cellStyle name="Followed Hyperlink" xfId="1985" builtinId="9" hidden="1"/>
    <cellStyle name="Followed Hyperlink" xfId="1986" builtinId="9" hidden="1"/>
    <cellStyle name="Followed Hyperlink" xfId="1987" builtinId="9" hidden="1"/>
    <cellStyle name="Followed Hyperlink" xfId="1988" builtinId="9" hidden="1"/>
    <cellStyle name="Followed Hyperlink" xfId="1989" builtinId="9" hidden="1"/>
    <cellStyle name="Followed Hyperlink" xfId="1990" builtinId="9" hidden="1"/>
    <cellStyle name="Followed Hyperlink" xfId="1991" builtinId="9" hidden="1"/>
    <cellStyle name="Followed Hyperlink" xfId="1992" builtinId="9" hidden="1"/>
    <cellStyle name="Followed Hyperlink" xfId="1993" builtinId="9" hidden="1"/>
    <cellStyle name="Followed Hyperlink" xfId="1994" builtinId="9" hidden="1"/>
    <cellStyle name="Followed Hyperlink" xfId="1995" builtinId="9" hidden="1"/>
    <cellStyle name="Followed Hyperlink" xfId="1996" builtinId="9" hidden="1"/>
    <cellStyle name="Followed Hyperlink" xfId="1997" builtinId="9" hidden="1"/>
    <cellStyle name="Followed Hyperlink" xfId="1998" builtinId="9" hidden="1"/>
    <cellStyle name="Followed Hyperlink" xfId="1999" builtinId="9" hidden="1"/>
    <cellStyle name="Followed Hyperlink" xfId="2000" builtinId="9" hidden="1"/>
    <cellStyle name="Followed Hyperlink" xfId="2001" builtinId="9" hidden="1"/>
    <cellStyle name="Followed Hyperlink" xfId="2002" builtinId="9" hidden="1"/>
    <cellStyle name="Followed Hyperlink" xfId="2003" builtinId="9" hidden="1"/>
    <cellStyle name="Followed Hyperlink" xfId="2004" builtinId="9" hidden="1"/>
    <cellStyle name="Followed Hyperlink" xfId="2005" builtinId="9" hidden="1"/>
    <cellStyle name="Followed Hyperlink" xfId="2006" builtinId="9" hidden="1"/>
    <cellStyle name="Followed Hyperlink" xfId="2007" builtinId="9" hidden="1"/>
    <cellStyle name="Followed Hyperlink" xfId="2008" builtinId="9" hidden="1"/>
    <cellStyle name="Followed Hyperlink" xfId="2009" builtinId="9" hidden="1"/>
    <cellStyle name="Followed Hyperlink" xfId="2010" builtinId="9" hidden="1"/>
    <cellStyle name="Followed Hyperlink" xfId="2011" builtinId="9" hidden="1"/>
    <cellStyle name="Followed Hyperlink" xfId="2012" builtinId="9" hidden="1"/>
    <cellStyle name="Followed Hyperlink" xfId="2013" builtinId="9" hidden="1"/>
    <cellStyle name="Followed Hyperlink" xfId="2014" builtinId="9" hidden="1"/>
    <cellStyle name="Followed Hyperlink" xfId="2015" builtinId="9" hidden="1"/>
    <cellStyle name="Followed Hyperlink" xfId="2016" builtinId="9" hidden="1"/>
    <cellStyle name="Followed Hyperlink" xfId="2017" builtinId="9" hidden="1"/>
    <cellStyle name="Followed Hyperlink" xfId="2018" builtinId="9" hidden="1"/>
    <cellStyle name="Followed Hyperlink" xfId="2019" builtinId="9" hidden="1"/>
    <cellStyle name="Followed Hyperlink" xfId="2020" builtinId="9" hidden="1"/>
    <cellStyle name="Followed Hyperlink" xfId="2021" builtinId="9" hidden="1"/>
    <cellStyle name="Followed Hyperlink" xfId="2022" builtinId="9" hidden="1"/>
    <cellStyle name="Followed Hyperlink" xfId="2023" builtinId="9" hidden="1"/>
    <cellStyle name="Followed Hyperlink" xfId="2024" builtinId="9" hidden="1"/>
    <cellStyle name="Followed Hyperlink" xfId="2025" builtinId="9" hidden="1"/>
    <cellStyle name="Followed Hyperlink" xfId="2026" builtinId="9" hidden="1"/>
    <cellStyle name="Followed Hyperlink" xfId="2027" builtinId="9" hidden="1"/>
    <cellStyle name="Followed Hyperlink" xfId="2028" builtinId="9" hidden="1"/>
    <cellStyle name="Followed Hyperlink" xfId="2029" builtinId="9" hidden="1"/>
    <cellStyle name="Followed Hyperlink" xfId="2030" builtinId="9" hidden="1"/>
    <cellStyle name="Followed Hyperlink" xfId="2031" builtinId="9" hidden="1"/>
    <cellStyle name="Followed Hyperlink" xfId="2032" builtinId="9" hidden="1"/>
    <cellStyle name="Followed Hyperlink" xfId="2033" builtinId="9" hidden="1"/>
    <cellStyle name="Followed Hyperlink" xfId="2034" builtinId="9" hidden="1"/>
    <cellStyle name="Followed Hyperlink" xfId="2036" builtinId="9" hidden="1"/>
    <cellStyle name="Followed Hyperlink" xfId="1650" builtinId="9" hidden="1"/>
    <cellStyle name="Followed Hyperlink" xfId="2035" builtinId="9" hidden="1"/>
    <cellStyle name="Followed Hyperlink" xfId="1652" builtinId="9" hidden="1"/>
    <cellStyle name="Followed Hyperlink" xfId="1651" builtinId="9" hidden="1"/>
    <cellStyle name="Followed Hyperlink" xfId="2039" builtinId="9" hidden="1"/>
    <cellStyle name="Followed Hyperlink" xfId="2040" builtinId="9" hidden="1"/>
    <cellStyle name="Followed Hyperlink" xfId="2041" builtinId="9" hidden="1"/>
    <cellStyle name="Followed Hyperlink" xfId="2042" builtinId="9" hidden="1"/>
    <cellStyle name="Followed Hyperlink" xfId="2043" builtinId="9" hidden="1"/>
    <cellStyle name="Followed Hyperlink" xfId="2037" builtinId="9" hidden="1"/>
    <cellStyle name="Followed Hyperlink" xfId="2045" builtinId="9" hidden="1"/>
    <cellStyle name="Followed Hyperlink" xfId="2046" builtinId="9" hidden="1"/>
    <cellStyle name="Followed Hyperlink" xfId="2047" builtinId="9" hidden="1"/>
    <cellStyle name="Followed Hyperlink" xfId="2048" builtinId="9" hidden="1"/>
    <cellStyle name="Followed Hyperlink" xfId="2044" builtinId="9" hidden="1"/>
    <cellStyle name="Followed Hyperlink" xfId="2050" builtinId="9" hidden="1"/>
    <cellStyle name="Followed Hyperlink" xfId="2051" builtinId="9" hidden="1"/>
    <cellStyle name="Followed Hyperlink" xfId="2052" builtinId="9" hidden="1"/>
    <cellStyle name="Followed Hyperlink" xfId="2053" builtinId="9" hidden="1"/>
    <cellStyle name="Followed Hyperlink" xfId="2049" builtinId="9" hidden="1"/>
    <cellStyle name="Followed Hyperlink" xfId="2055" builtinId="9" hidden="1"/>
    <cellStyle name="Followed Hyperlink" xfId="2056" builtinId="9" hidden="1"/>
    <cellStyle name="Followed Hyperlink" xfId="2057" builtinId="9" hidden="1"/>
    <cellStyle name="Followed Hyperlink" xfId="2058" builtinId="9" hidden="1"/>
    <cellStyle name="Followed Hyperlink" xfId="2054" builtinId="9" hidden="1"/>
    <cellStyle name="Followed Hyperlink" xfId="2060" builtinId="9" hidden="1"/>
    <cellStyle name="Followed Hyperlink" xfId="2061" builtinId="9" hidden="1"/>
    <cellStyle name="Followed Hyperlink" xfId="2062" builtinId="9" hidden="1"/>
    <cellStyle name="Followed Hyperlink" xfId="2063" builtinId="9" hidden="1"/>
    <cellStyle name="Followed Hyperlink" xfId="2059" builtinId="9" hidden="1"/>
    <cellStyle name="Followed Hyperlink" xfId="2065" builtinId="9" hidden="1"/>
    <cellStyle name="Followed Hyperlink" xfId="2066" builtinId="9" hidden="1"/>
    <cellStyle name="Followed Hyperlink" xfId="2067" builtinId="9" hidden="1"/>
    <cellStyle name="Followed Hyperlink" xfId="2068" builtinId="9" hidden="1"/>
    <cellStyle name="Followed Hyperlink" xfId="2064" builtinId="9" hidden="1"/>
    <cellStyle name="Followed Hyperlink" xfId="2070" builtinId="9" hidden="1"/>
    <cellStyle name="Followed Hyperlink" xfId="2071" builtinId="9" hidden="1"/>
    <cellStyle name="Followed Hyperlink" xfId="2072" builtinId="9" hidden="1"/>
    <cellStyle name="Followed Hyperlink" xfId="2073" builtinId="9" hidden="1"/>
    <cellStyle name="Followed Hyperlink" xfId="2069" builtinId="9" hidden="1"/>
    <cellStyle name="Followed Hyperlink" xfId="2074" builtinId="9" hidden="1"/>
    <cellStyle name="Followed Hyperlink" xfId="2075" builtinId="9" hidden="1"/>
    <cellStyle name="Followed Hyperlink" xfId="2076" builtinId="9" hidden="1"/>
    <cellStyle name="Followed Hyperlink" xfId="2077" builtinId="9" hidden="1"/>
    <cellStyle name="Followed Hyperlink" xfId="2078" builtinId="9" hidden="1"/>
    <cellStyle name="Followed Hyperlink" xfId="2079" builtinId="9" hidden="1"/>
    <cellStyle name="Followed Hyperlink" xfId="2080" builtinId="9" hidden="1"/>
    <cellStyle name="Followed Hyperlink" xfId="2081" builtinId="9" hidden="1"/>
    <cellStyle name="Followed Hyperlink" xfId="2082" builtinId="9" hidden="1"/>
    <cellStyle name="Followed Hyperlink" xfId="2038" builtinId="9" hidden="1"/>
    <cellStyle name="Followed Hyperlink" xfId="2084" builtinId="9" hidden="1"/>
    <cellStyle name="Followed Hyperlink" xfId="2085" builtinId="9" hidden="1"/>
    <cellStyle name="Followed Hyperlink" xfId="2086" builtinId="9" hidden="1"/>
    <cellStyle name="Followed Hyperlink" xfId="2087" builtinId="9" hidden="1"/>
    <cellStyle name="Followed Hyperlink" xfId="2083" builtinId="9" hidden="1"/>
    <cellStyle name="Followed Hyperlink" xfId="2088" builtinId="9" hidden="1"/>
    <cellStyle name="Followed Hyperlink" xfId="2089" builtinId="9" hidden="1"/>
    <cellStyle name="Followed Hyperlink" xfId="2090" builtinId="9" hidden="1"/>
    <cellStyle name="Followed Hyperlink" xfId="2091" builtinId="9" hidden="1"/>
    <cellStyle name="Followed Hyperlink" xfId="2100" builtinId="9" hidden="1"/>
    <cellStyle name="Followed Hyperlink" xfId="2093" builtinId="9" hidden="1"/>
    <cellStyle name="Followed Hyperlink" xfId="2097" builtinId="9" hidden="1"/>
    <cellStyle name="Followed Hyperlink" xfId="2104" builtinId="9" hidden="1"/>
    <cellStyle name="Followed Hyperlink" xfId="2094" builtinId="9" hidden="1"/>
    <cellStyle name="Followed Hyperlink" xfId="2105" builtinId="9" hidden="1"/>
    <cellStyle name="Followed Hyperlink" xfId="2098" builtinId="9" hidden="1"/>
    <cellStyle name="Followed Hyperlink" xfId="2099" builtinId="9" hidden="1"/>
    <cellStyle name="Followed Hyperlink" xfId="2101" builtinId="9" hidden="1"/>
    <cellStyle name="Followed Hyperlink" xfId="2095" builtinId="9" hidden="1"/>
    <cellStyle name="Followed Hyperlink" xfId="2092" builtinId="9" hidden="1"/>
    <cellStyle name="Followed Hyperlink" xfId="2103" builtinId="9" hidden="1"/>
    <cellStyle name="Followed Hyperlink" xfId="2106" builtinId="9" hidden="1"/>
    <cellStyle name="Followed Hyperlink" xfId="2107" builtinId="9" hidden="1"/>
    <cellStyle name="Followed Hyperlink" xfId="2108" builtinId="9" hidden="1"/>
    <cellStyle name="Followed Hyperlink" xfId="2109" builtinId="9" hidden="1"/>
    <cellStyle name="Followed Hyperlink" xfId="2111" builtinId="9" hidden="1"/>
    <cellStyle name="Followed Hyperlink" xfId="2112" builtinId="9" hidden="1"/>
    <cellStyle name="Followed Hyperlink" xfId="2113" builtinId="9" hidden="1"/>
    <cellStyle name="Followed Hyperlink" xfId="2114" builtinId="9" hidden="1"/>
    <cellStyle name="Followed Hyperlink" xfId="2115" builtinId="9" hidden="1"/>
    <cellStyle name="Followed Hyperlink" xfId="2116" builtinId="9" hidden="1"/>
    <cellStyle name="Followed Hyperlink" xfId="2102" builtinId="9" hidden="1"/>
    <cellStyle name="Followed Hyperlink" xfId="2117" builtinId="9" hidden="1"/>
    <cellStyle name="Followed Hyperlink" xfId="2118" builtinId="9" hidden="1"/>
    <cellStyle name="Followed Hyperlink" xfId="2119" builtinId="9" hidden="1"/>
    <cellStyle name="Followed Hyperlink" xfId="2120" builtinId="9" hidden="1"/>
    <cellStyle name="Followed Hyperlink" xfId="2122" builtinId="9" hidden="1"/>
    <cellStyle name="Followed Hyperlink" xfId="2123" builtinId="9" hidden="1"/>
    <cellStyle name="Followed Hyperlink" xfId="2124" builtinId="9" hidden="1"/>
    <cellStyle name="Followed Hyperlink" xfId="2125" builtinId="9" hidden="1"/>
    <cellStyle name="Followed Hyperlink" xfId="2126" builtinId="9" hidden="1"/>
    <cellStyle name="Followed Hyperlink" xfId="2127" builtinId="9" hidden="1"/>
    <cellStyle name="Followed Hyperlink" xfId="2110" builtinId="9" hidden="1"/>
    <cellStyle name="Followed Hyperlink" xfId="2128" builtinId="9" hidden="1"/>
    <cellStyle name="Followed Hyperlink" xfId="2129" builtinId="9" hidden="1"/>
    <cellStyle name="Followed Hyperlink" xfId="2130" builtinId="9" hidden="1"/>
    <cellStyle name="Followed Hyperlink" xfId="2131" builtinId="9" hidden="1"/>
    <cellStyle name="Followed Hyperlink" xfId="2133" builtinId="9" hidden="1"/>
    <cellStyle name="Followed Hyperlink" xfId="2134" builtinId="9" hidden="1"/>
    <cellStyle name="Followed Hyperlink" xfId="2135" builtinId="9" hidden="1"/>
    <cellStyle name="Followed Hyperlink" xfId="2136" builtinId="9" hidden="1"/>
    <cellStyle name="Followed Hyperlink" xfId="2137" builtinId="9" hidden="1"/>
    <cellStyle name="Followed Hyperlink" xfId="2138" builtinId="9" hidden="1"/>
    <cellStyle name="Followed Hyperlink" xfId="2121" builtinId="9" hidden="1"/>
    <cellStyle name="Followed Hyperlink" xfId="2139" builtinId="9" hidden="1"/>
    <cellStyle name="Followed Hyperlink" xfId="2140" builtinId="9" hidden="1"/>
    <cellStyle name="Followed Hyperlink" xfId="2141" builtinId="9" hidden="1"/>
    <cellStyle name="Followed Hyperlink" xfId="2142" builtinId="9" hidden="1"/>
    <cellStyle name="Followed Hyperlink" xfId="2144" builtinId="9" hidden="1"/>
    <cellStyle name="Followed Hyperlink" xfId="2145" builtinId="9" hidden="1"/>
    <cellStyle name="Followed Hyperlink" xfId="2146" builtinId="9" hidden="1"/>
    <cellStyle name="Followed Hyperlink" xfId="2147" builtinId="9" hidden="1"/>
    <cellStyle name="Followed Hyperlink" xfId="2148" builtinId="9" hidden="1"/>
    <cellStyle name="Followed Hyperlink" xfId="2149" builtinId="9" hidden="1"/>
    <cellStyle name="Followed Hyperlink" xfId="2132" builtinId="9" hidden="1"/>
    <cellStyle name="Followed Hyperlink" xfId="2150" builtinId="9" hidden="1"/>
    <cellStyle name="Followed Hyperlink" xfId="2151" builtinId="9" hidden="1"/>
    <cellStyle name="Followed Hyperlink" xfId="2152" builtinId="9" hidden="1"/>
    <cellStyle name="Followed Hyperlink" xfId="2153" builtinId="9" hidden="1"/>
    <cellStyle name="Followed Hyperlink" xfId="2155" builtinId="9" hidden="1"/>
    <cellStyle name="Followed Hyperlink" xfId="2156" builtinId="9" hidden="1"/>
    <cellStyle name="Followed Hyperlink" xfId="2157" builtinId="9" hidden="1"/>
    <cellStyle name="Followed Hyperlink" xfId="2158" builtinId="9" hidden="1"/>
    <cellStyle name="Followed Hyperlink" xfId="2159" builtinId="9" hidden="1"/>
    <cellStyle name="Followed Hyperlink" xfId="2160" builtinId="9" hidden="1"/>
    <cellStyle name="Followed Hyperlink" xfId="2143" builtinId="9" hidden="1"/>
    <cellStyle name="Followed Hyperlink" xfId="2161" builtinId="9" hidden="1"/>
    <cellStyle name="Followed Hyperlink" xfId="2162" builtinId="9" hidden="1"/>
    <cellStyle name="Followed Hyperlink" xfId="2163" builtinId="9" hidden="1"/>
    <cellStyle name="Followed Hyperlink" xfId="2164" builtinId="9" hidden="1"/>
    <cellStyle name="Followed Hyperlink" xfId="2165" builtinId="9" hidden="1"/>
    <cellStyle name="Followed Hyperlink" xfId="2166" builtinId="9" hidden="1"/>
    <cellStyle name="Followed Hyperlink" xfId="2167" builtinId="9" hidden="1"/>
    <cellStyle name="Followed Hyperlink" xfId="2168" builtinId="9" hidden="1"/>
    <cellStyle name="Followed Hyperlink" xfId="2169" builtinId="9" hidden="1"/>
    <cellStyle name="Followed Hyperlink" xfId="2170" builtinId="9" hidden="1"/>
    <cellStyle name="Followed Hyperlink" xfId="2154" builtinId="9" hidden="1"/>
    <cellStyle name="Followed Hyperlink" xfId="2171" builtinId="9" hidden="1"/>
    <cellStyle name="Followed Hyperlink" xfId="2172" builtinId="9" hidden="1"/>
    <cellStyle name="Followed Hyperlink" xfId="2173" builtinId="9" hidden="1"/>
    <cellStyle name="Followed Hyperlink" xfId="2174" builtinId="9" hidden="1"/>
    <cellStyle name="Followed Hyperlink" xfId="2175" builtinId="9" hidden="1"/>
    <cellStyle name="Followed Hyperlink" xfId="2176" builtinId="9" hidden="1"/>
    <cellStyle name="Followed Hyperlink" xfId="2177" builtinId="9" hidden="1"/>
    <cellStyle name="Followed Hyperlink" xfId="2178" builtinId="9" hidden="1"/>
    <cellStyle name="Followed Hyperlink" xfId="2179" builtinId="9" hidden="1"/>
    <cellStyle name="Followed Hyperlink" xfId="2180" builtinId="9" hidden="1"/>
    <cellStyle name="Followed Hyperlink" xfId="2181" builtinId="9" hidden="1"/>
    <cellStyle name="Followed Hyperlink" xfId="2182" builtinId="9" hidden="1"/>
    <cellStyle name="Followed Hyperlink" xfId="2183" builtinId="9" hidden="1"/>
    <cellStyle name="Followed Hyperlink" xfId="2184" builtinId="9" hidden="1"/>
    <cellStyle name="Followed Hyperlink" xfId="2185" builtinId="9" hidden="1"/>
    <cellStyle name="Followed Hyperlink" xfId="2186" builtinId="9" hidden="1"/>
    <cellStyle name="Followed Hyperlink" xfId="2187" builtinId="9" hidden="1"/>
    <cellStyle name="Followed Hyperlink" xfId="2188" builtinId="9" hidden="1"/>
    <cellStyle name="Followed Hyperlink" xfId="2189" builtinId="9" hidden="1"/>
    <cellStyle name="Followed Hyperlink" xfId="2190" builtinId="9" hidden="1"/>
    <cellStyle name="Followed Hyperlink" xfId="2191" builtinId="9" hidden="1"/>
    <cellStyle name="Followed Hyperlink" xfId="2192" builtinId="9" hidden="1"/>
    <cellStyle name="Followed Hyperlink" xfId="2193" builtinId="9" hidden="1"/>
    <cellStyle name="Followed Hyperlink" xfId="2194" builtinId="9" hidden="1"/>
    <cellStyle name="Followed Hyperlink" xfId="2195" builtinId="9" hidden="1"/>
    <cellStyle name="Followed Hyperlink" xfId="2196" builtinId="9" hidden="1"/>
    <cellStyle name="Followed Hyperlink" xfId="2198" builtinId="9" hidden="1"/>
    <cellStyle name="Followed Hyperlink" xfId="2199" builtinId="9" hidden="1"/>
    <cellStyle name="Followed Hyperlink" xfId="2200" builtinId="9" hidden="1"/>
    <cellStyle name="Followed Hyperlink" xfId="2201" builtinId="9" hidden="1"/>
    <cellStyle name="Followed Hyperlink" xfId="2202" builtinId="9" hidden="1"/>
    <cellStyle name="Followed Hyperlink" xfId="2203" builtinId="9" hidden="1"/>
    <cellStyle name="Followed Hyperlink" xfId="2096" builtinId="9" hidden="1"/>
    <cellStyle name="Followed Hyperlink" xfId="2204" builtinId="9" hidden="1"/>
    <cellStyle name="Followed Hyperlink" xfId="2205" builtinId="9" hidden="1"/>
    <cellStyle name="Followed Hyperlink" xfId="2206" builtinId="9" hidden="1"/>
    <cellStyle name="Followed Hyperlink" xfId="2207" builtinId="9" hidden="1"/>
    <cellStyle name="Followed Hyperlink" xfId="2209" builtinId="9" hidden="1"/>
    <cellStyle name="Followed Hyperlink" xfId="2210" builtinId="9" hidden="1"/>
    <cellStyle name="Followed Hyperlink" xfId="2211" builtinId="9" hidden="1"/>
    <cellStyle name="Followed Hyperlink" xfId="2212" builtinId="9" hidden="1"/>
    <cellStyle name="Followed Hyperlink" xfId="2213" builtinId="9" hidden="1"/>
    <cellStyle name="Followed Hyperlink" xfId="2214" builtinId="9" hidden="1"/>
    <cellStyle name="Followed Hyperlink" xfId="2197" builtinId="9" hidden="1"/>
    <cellStyle name="Followed Hyperlink" xfId="2215" builtinId="9" hidden="1"/>
    <cellStyle name="Followed Hyperlink" xfId="2216" builtinId="9" hidden="1"/>
    <cellStyle name="Followed Hyperlink" xfId="2217" builtinId="9" hidden="1"/>
    <cellStyle name="Followed Hyperlink" xfId="2218" builtinId="9" hidden="1"/>
    <cellStyle name="Followed Hyperlink" xfId="2219" builtinId="9" hidden="1"/>
    <cellStyle name="Followed Hyperlink" xfId="2220" builtinId="9" hidden="1"/>
    <cellStyle name="Followed Hyperlink" xfId="2221" builtinId="9" hidden="1"/>
    <cellStyle name="Followed Hyperlink" xfId="2222" builtinId="9" hidden="1"/>
    <cellStyle name="Followed Hyperlink" xfId="2223" builtinId="9" hidden="1"/>
    <cellStyle name="Followed Hyperlink" xfId="2224" builtinId="9" hidden="1"/>
    <cellStyle name="Followed Hyperlink" xfId="2208" builtinId="9" hidden="1"/>
    <cellStyle name="Followed Hyperlink" xfId="2225" builtinId="9" hidden="1"/>
    <cellStyle name="Followed Hyperlink" xfId="2226" builtinId="9" hidden="1"/>
    <cellStyle name="Followed Hyperlink" xfId="2227" builtinId="9" hidden="1"/>
    <cellStyle name="Followed Hyperlink" xfId="2228" builtinId="9" hidden="1"/>
    <cellStyle name="Followed Hyperlink" xfId="2229" builtinId="9" hidden="1"/>
    <cellStyle name="Followed Hyperlink" xfId="2230" builtinId="9" hidden="1"/>
    <cellStyle name="Followed Hyperlink" xfId="2231" builtinId="9" hidden="1"/>
    <cellStyle name="Followed Hyperlink" xfId="2232" builtinId="9" hidden="1"/>
    <cellStyle name="Followed Hyperlink" xfId="2233" builtinId="9" hidden="1"/>
    <cellStyle name="Followed Hyperlink" xfId="2234" builtinId="9" hidden="1"/>
    <cellStyle name="Followed Hyperlink" xfId="2235" builtinId="9" hidden="1"/>
    <cellStyle name="Followed Hyperlink" xfId="2236" builtinId="9" hidden="1"/>
    <cellStyle name="Followed Hyperlink" xfId="2237" builtinId="9" hidden="1"/>
    <cellStyle name="Followed Hyperlink" xfId="2238" builtinId="9" hidden="1"/>
    <cellStyle name="Followed Hyperlink" xfId="2239" builtinId="9" hidden="1"/>
    <cellStyle name="Followed Hyperlink" xfId="2240" builtinId="9" hidden="1"/>
    <cellStyle name="Followed Hyperlink" xfId="2241" builtinId="9" hidden="1"/>
    <cellStyle name="Followed Hyperlink" xfId="2242" builtinId="9" hidden="1"/>
    <cellStyle name="Followed Hyperlink" xfId="2243" builtinId="9" hidden="1"/>
    <cellStyle name="Followed Hyperlink" xfId="2244" builtinId="9" hidden="1"/>
    <cellStyle name="Followed Hyperlink" xfId="2245" builtinId="9" hidden="1"/>
    <cellStyle name="Followed Hyperlink" xfId="2246" builtinId="9" hidden="1"/>
    <cellStyle name="Followed Hyperlink" xfId="2247" builtinId="9" hidden="1"/>
    <cellStyle name="Followed Hyperlink" xfId="2248" builtinId="9" hidden="1"/>
    <cellStyle name="Followed Hyperlink" xfId="2249" builtinId="9" hidden="1"/>
    <cellStyle name="Followed Hyperlink" xfId="2250" builtinId="9" hidden="1"/>
    <cellStyle name="Followed Hyperlink" xfId="2251" builtinId="9" hidden="1"/>
    <cellStyle name="Followed Hyperlink" xfId="2252" builtinId="9" hidden="1"/>
    <cellStyle name="Followed Hyperlink" xfId="2253" builtinId="9" hidden="1"/>
    <cellStyle name="Followed Hyperlink" xfId="2254" builtinId="9" hidden="1"/>
    <cellStyle name="Followed Hyperlink" xfId="2255" builtinId="9" hidden="1"/>
    <cellStyle name="Followed Hyperlink" xfId="2256" builtinId="9" hidden="1"/>
    <cellStyle name="Followed Hyperlink" xfId="2257" builtinId="9" hidden="1"/>
    <cellStyle name="Followed Hyperlink" xfId="2258" builtinId="9" hidden="1"/>
    <cellStyle name="Followed Hyperlink" xfId="2259" builtinId="9" hidden="1"/>
    <cellStyle name="Followed Hyperlink" xfId="2260" builtinId="9" hidden="1"/>
    <cellStyle name="Followed Hyperlink" xfId="2261" builtinId="9" hidden="1"/>
    <cellStyle name="Followed Hyperlink" xfId="2262" builtinId="9" hidden="1"/>
    <cellStyle name="Followed Hyperlink" xfId="2263" builtinId="9" hidden="1"/>
    <cellStyle name="Followed Hyperlink" xfId="2264" builtinId="9" hidden="1"/>
    <cellStyle name="Followed Hyperlink" xfId="2265" builtinId="9" hidden="1"/>
    <cellStyle name="Followed Hyperlink" xfId="2266" builtinId="9" hidden="1"/>
    <cellStyle name="Followed Hyperlink" xfId="2267" builtinId="9" hidden="1"/>
    <cellStyle name="Followed Hyperlink" xfId="2268" builtinId="9" hidden="1"/>
    <cellStyle name="Followed Hyperlink" xfId="2269" builtinId="9" hidden="1"/>
    <cellStyle name="Followed Hyperlink" xfId="2270" builtinId="9" hidden="1"/>
    <cellStyle name="Followed Hyperlink" xfId="2271" builtinId="9" hidden="1"/>
    <cellStyle name="Followed Hyperlink" xfId="2272" builtinId="9" hidden="1"/>
    <cellStyle name="Followed Hyperlink" xfId="2273" builtinId="9" hidden="1"/>
    <cellStyle name="Followed Hyperlink" xfId="2274" builtinId="9" hidden="1"/>
    <cellStyle name="Followed Hyperlink" xfId="2275" builtinId="9" hidden="1"/>
    <cellStyle name="Followed Hyperlink" xfId="2276" builtinId="9" hidden="1"/>
    <cellStyle name="Followed Hyperlink" xfId="2277" builtinId="9" hidden="1"/>
    <cellStyle name="Followed Hyperlink" xfId="2278" builtinId="9" hidden="1"/>
    <cellStyle name="Followed Hyperlink" xfId="2279" builtinId="9" hidden="1"/>
    <cellStyle name="Followed Hyperlink" xfId="2280" builtinId="9" hidden="1"/>
    <cellStyle name="Followed Hyperlink" xfId="2281" builtinId="9" hidden="1"/>
    <cellStyle name="Followed Hyperlink" xfId="2282" builtinId="9" hidden="1"/>
    <cellStyle name="Followed Hyperlink" xfId="2283" builtinId="9" hidden="1"/>
    <cellStyle name="Followed Hyperlink" xfId="2284" builtinId="9" hidden="1"/>
    <cellStyle name="Followed Hyperlink" xfId="2285" builtinId="9" hidden="1"/>
    <cellStyle name="Followed Hyperlink" xfId="2286" builtinId="9" hidden="1"/>
    <cellStyle name="Followed Hyperlink" xfId="2287" builtinId="9" hidden="1"/>
    <cellStyle name="Followed Hyperlink" xfId="2288" builtinId="9" hidden="1"/>
    <cellStyle name="Followed Hyperlink" xfId="2289" builtinId="9" hidden="1"/>
    <cellStyle name="Followed Hyperlink" xfId="2290" builtinId="9" hidden="1"/>
    <cellStyle name="Followed Hyperlink" xfId="2291" builtinId="9" hidden="1"/>
    <cellStyle name="Followed Hyperlink" xfId="2292" builtinId="9" hidden="1"/>
    <cellStyle name="Followed Hyperlink" xfId="2293" builtinId="9" hidden="1"/>
    <cellStyle name="Followed Hyperlink" xfId="2294" builtinId="9" hidden="1"/>
    <cellStyle name="Followed Hyperlink" xfId="2295" builtinId="9" hidden="1"/>
    <cellStyle name="Followed Hyperlink" xfId="2296" builtinId="9" hidden="1"/>
    <cellStyle name="Followed Hyperlink" xfId="2297" builtinId="9" hidden="1"/>
    <cellStyle name="Followed Hyperlink" xfId="2298" builtinId="9" hidden="1"/>
    <cellStyle name="Followed Hyperlink" xfId="2299" builtinId="9" hidden="1"/>
    <cellStyle name="Followed Hyperlink" xfId="2300" builtinId="9" hidden="1"/>
    <cellStyle name="Followed Hyperlink" xfId="2301" builtinId="9" hidden="1"/>
    <cellStyle name="Followed Hyperlink" xfId="2302" builtinId="9" hidden="1"/>
    <cellStyle name="Followed Hyperlink" xfId="2303" builtinId="9" hidden="1"/>
    <cellStyle name="Followed Hyperlink" xfId="2304" builtinId="9" hidden="1"/>
    <cellStyle name="Followed Hyperlink" xfId="2305" builtinId="9" hidden="1"/>
    <cellStyle name="Followed Hyperlink" xfId="2306" builtinId="9" hidden="1"/>
    <cellStyle name="Followed Hyperlink" xfId="2307" builtinId="9" hidden="1"/>
    <cellStyle name="Followed Hyperlink" xfId="2308" builtinId="9" hidden="1"/>
    <cellStyle name="Followed Hyperlink" xfId="2309" builtinId="9" hidden="1"/>
    <cellStyle name="Followed Hyperlink" xfId="2310" builtinId="9" hidden="1"/>
    <cellStyle name="Followed Hyperlink" xfId="2311" builtinId="9" hidden="1"/>
    <cellStyle name="Followed Hyperlink" xfId="2312" builtinId="9" hidden="1"/>
    <cellStyle name="Followed Hyperlink" xfId="2313" builtinId="9" hidden="1"/>
    <cellStyle name="Followed Hyperlink" xfId="2314" builtinId="9" hidden="1"/>
    <cellStyle name="Followed Hyperlink" xfId="2315" builtinId="9" hidden="1"/>
    <cellStyle name="Followed Hyperlink" xfId="2316" builtinId="9" hidden="1"/>
    <cellStyle name="Followed Hyperlink" xfId="2317" builtinId="9" hidden="1"/>
    <cellStyle name="Followed Hyperlink" xfId="2318" builtinId="9" hidden="1"/>
    <cellStyle name="Followed Hyperlink" xfId="2319" builtinId="9" hidden="1"/>
    <cellStyle name="Followed Hyperlink" xfId="2320" builtinId="9" hidden="1"/>
    <cellStyle name="Followed Hyperlink" xfId="2321" builtinId="9" hidden="1"/>
    <cellStyle name="Followed Hyperlink" xfId="2322" builtinId="9" hidden="1"/>
    <cellStyle name="Followed Hyperlink" xfId="2323" builtinId="9" hidden="1"/>
    <cellStyle name="Followed Hyperlink" xfId="2324" builtinId="9" hidden="1"/>
    <cellStyle name="Followed Hyperlink" xfId="2325" builtinId="9" hidden="1"/>
    <cellStyle name="Followed Hyperlink" xfId="2326" builtinId="9" hidden="1"/>
    <cellStyle name="Followed Hyperlink" xfId="2327" builtinId="9" hidden="1"/>
    <cellStyle name="Followed Hyperlink" xfId="2328" builtinId="9" hidden="1"/>
    <cellStyle name="Followed Hyperlink" xfId="2329" builtinId="9" hidden="1"/>
    <cellStyle name="Followed Hyperlink" xfId="2330" builtinId="9" hidden="1"/>
    <cellStyle name="Followed Hyperlink" xfId="2331" builtinId="9" hidden="1"/>
    <cellStyle name="Followed Hyperlink" xfId="2332" builtinId="9" hidden="1"/>
    <cellStyle name="Followed Hyperlink" xfId="2333" builtinId="9" hidden="1"/>
    <cellStyle name="Followed Hyperlink" xfId="2334" builtinId="9" hidden="1"/>
    <cellStyle name="Followed Hyperlink" xfId="2335" builtinId="9" hidden="1"/>
    <cellStyle name="Followed Hyperlink" xfId="2336" builtinId="9" hidden="1"/>
    <cellStyle name="Followed Hyperlink" xfId="2337" builtinId="9" hidden="1"/>
    <cellStyle name="Followed Hyperlink" xfId="2338" builtinId="9" hidden="1"/>
    <cellStyle name="Followed Hyperlink" xfId="2339" builtinId="9" hidden="1"/>
    <cellStyle name="Followed Hyperlink" xfId="2340" builtinId="9" hidden="1"/>
    <cellStyle name="Followed Hyperlink" xfId="2341" builtinId="9" hidden="1"/>
    <cellStyle name="Followed Hyperlink" xfId="2342" builtinId="9" hidden="1"/>
    <cellStyle name="Followed Hyperlink" xfId="2343" builtinId="9" hidden="1"/>
    <cellStyle name="Followed Hyperlink" xfId="2344" builtinId="9" hidden="1"/>
    <cellStyle name="Followed Hyperlink" xfId="2345" builtinId="9" hidden="1"/>
    <cellStyle name="Followed Hyperlink" xfId="2346" builtinId="9" hidden="1"/>
    <cellStyle name="Followed Hyperlink" xfId="2347" builtinId="9" hidden="1"/>
    <cellStyle name="Followed Hyperlink" xfId="2348" builtinId="9" hidden="1"/>
    <cellStyle name="Followed Hyperlink" xfId="2349" builtinId="9" hidden="1"/>
    <cellStyle name="Followed Hyperlink" xfId="2350" builtinId="9" hidden="1"/>
    <cellStyle name="Followed Hyperlink" xfId="2351" builtinId="9" hidden="1"/>
    <cellStyle name="Followed Hyperlink" xfId="2352" builtinId="9" hidden="1"/>
    <cellStyle name="Followed Hyperlink" xfId="2353" builtinId="9" hidden="1"/>
    <cellStyle name="Followed Hyperlink" xfId="2354" builtinId="9" hidden="1"/>
    <cellStyle name="Followed Hyperlink" xfId="2355" builtinId="9" hidden="1"/>
    <cellStyle name="Followed Hyperlink" xfId="2356" builtinId="9" hidden="1"/>
    <cellStyle name="Followed Hyperlink" xfId="2357" builtinId="9" hidden="1"/>
    <cellStyle name="Followed Hyperlink" xfId="2358" builtinId="9" hidden="1"/>
    <cellStyle name="Followed Hyperlink" xfId="2359" builtinId="9" hidden="1"/>
    <cellStyle name="Followed Hyperlink" xfId="2360" builtinId="9" hidden="1"/>
    <cellStyle name="Followed Hyperlink" xfId="2361" builtinId="9" hidden="1"/>
    <cellStyle name="Followed Hyperlink" xfId="2362" builtinId="9" hidden="1"/>
    <cellStyle name="Followed Hyperlink" xfId="2363" builtinId="9" hidden="1"/>
    <cellStyle name="Followed Hyperlink" xfId="2364" builtinId="9" hidden="1"/>
    <cellStyle name="Followed Hyperlink" xfId="2365" builtinId="9" hidden="1"/>
    <cellStyle name="Followed Hyperlink" xfId="2366" builtinId="9" hidden="1"/>
    <cellStyle name="Followed Hyperlink" xfId="2367" builtinId="9" hidden="1"/>
    <cellStyle name="Followed Hyperlink" xfId="2368" builtinId="9" hidden="1"/>
    <cellStyle name="Followed Hyperlink" xfId="2369" builtinId="9" hidden="1"/>
    <cellStyle name="Followed Hyperlink" xfId="2370" builtinId="9" hidden="1"/>
    <cellStyle name="Followed Hyperlink" xfId="2371" builtinId="9" hidden="1"/>
    <cellStyle name="Followed Hyperlink" xfId="2372" builtinId="9" hidden="1"/>
    <cellStyle name="Followed Hyperlink" xfId="2373" builtinId="9" hidden="1"/>
    <cellStyle name="Followed Hyperlink" xfId="2374" builtinId="9" hidden="1"/>
    <cellStyle name="Followed Hyperlink" xfId="2375" builtinId="9" hidden="1"/>
    <cellStyle name="Followed Hyperlink" xfId="2376" builtinId="9" hidden="1"/>
    <cellStyle name="Followed Hyperlink" xfId="2377" builtinId="9" hidden="1"/>
    <cellStyle name="Followed Hyperlink" xfId="2378" builtinId="9" hidden="1"/>
    <cellStyle name="Followed Hyperlink" xfId="2379" builtinId="9" hidden="1"/>
    <cellStyle name="Followed Hyperlink" xfId="2380" builtinId="9" hidden="1"/>
    <cellStyle name="Followed Hyperlink" xfId="2381" builtinId="9" hidden="1"/>
    <cellStyle name="Followed Hyperlink" xfId="2382" builtinId="9" hidden="1"/>
    <cellStyle name="Followed Hyperlink" xfId="2383" builtinId="9" hidden="1"/>
    <cellStyle name="Followed Hyperlink" xfId="2384" builtinId="9" hidden="1"/>
    <cellStyle name="Followed Hyperlink" xfId="2385" builtinId="9" hidden="1"/>
    <cellStyle name="Followed Hyperlink" xfId="2386" builtinId="9" hidden="1"/>
    <cellStyle name="Followed Hyperlink" xfId="2387" builtinId="9" hidden="1"/>
    <cellStyle name="Followed Hyperlink" xfId="2388" builtinId="9" hidden="1"/>
    <cellStyle name="Followed Hyperlink" xfId="2389" builtinId="9" hidden="1"/>
    <cellStyle name="Followed Hyperlink" xfId="2390" builtinId="9" hidden="1"/>
    <cellStyle name="Followed Hyperlink" xfId="2391" builtinId="9" hidden="1"/>
    <cellStyle name="Followed Hyperlink" xfId="2392" builtinId="9" hidden="1"/>
    <cellStyle name="Followed Hyperlink" xfId="2393" builtinId="9" hidden="1"/>
    <cellStyle name="Followed Hyperlink" xfId="2394" builtinId="9" hidden="1"/>
    <cellStyle name="Followed Hyperlink" xfId="2395" builtinId="9" hidden="1"/>
    <cellStyle name="Followed Hyperlink" xfId="2396" builtinId="9" hidden="1"/>
    <cellStyle name="Followed Hyperlink" xfId="2397" builtinId="9" hidden="1"/>
    <cellStyle name="Followed Hyperlink" xfId="2398" builtinId="9" hidden="1"/>
    <cellStyle name="Followed Hyperlink" xfId="2399" builtinId="9" hidden="1"/>
    <cellStyle name="Followed Hyperlink" xfId="2400" builtinId="9" hidden="1"/>
    <cellStyle name="Followed Hyperlink" xfId="2401" builtinId="9" hidden="1"/>
    <cellStyle name="Followed Hyperlink" xfId="2402" builtinId="9" hidden="1"/>
    <cellStyle name="Followed Hyperlink" xfId="2403" builtinId="9" hidden="1"/>
    <cellStyle name="Followed Hyperlink" xfId="2404" builtinId="9" hidden="1"/>
    <cellStyle name="Followed Hyperlink" xfId="2405" builtinId="9" hidden="1"/>
    <cellStyle name="Followed Hyperlink" xfId="2406" builtinId="9" hidden="1"/>
    <cellStyle name="Followed Hyperlink" xfId="2407" builtinId="9" hidden="1"/>
    <cellStyle name="Followed Hyperlink" xfId="2408" builtinId="9" hidden="1"/>
    <cellStyle name="Followed Hyperlink" xfId="2409" builtinId="9" hidden="1"/>
    <cellStyle name="Followed Hyperlink" xfId="2410" builtinId="9" hidden="1"/>
    <cellStyle name="Followed Hyperlink" xfId="857" builtinId="9" hidden="1"/>
    <cellStyle name="Followed Hyperlink" xfId="1658" builtinId="9" hidden="1"/>
    <cellStyle name="Followed Hyperlink" xfId="859" builtinId="9" hidden="1"/>
    <cellStyle name="Followed Hyperlink" xfId="829" builtinId="9" hidden="1"/>
    <cellStyle name="Followed Hyperlink" xfId="870" builtinId="9" hidden="1"/>
    <cellStyle name="Followed Hyperlink" xfId="1653" builtinId="9" hidden="1"/>
    <cellStyle name="Followed Hyperlink" xfId="827" builtinId="9" hidden="1"/>
    <cellStyle name="Followed Hyperlink" xfId="853" builtinId="9" hidden="1"/>
    <cellStyle name="Followed Hyperlink" xfId="824" builtinId="9" hidden="1"/>
    <cellStyle name="Followed Hyperlink" xfId="830" builtinId="9" hidden="1"/>
    <cellStyle name="Followed Hyperlink" xfId="837" builtinId="9" hidden="1"/>
    <cellStyle name="Followed Hyperlink" xfId="2415" builtinId="9" hidden="1"/>
    <cellStyle name="Followed Hyperlink" xfId="2422" builtinId="9" hidden="1"/>
    <cellStyle name="Followed Hyperlink" xfId="2423" builtinId="9" hidden="1"/>
    <cellStyle name="Followed Hyperlink" xfId="2420" builtinId="9" hidden="1"/>
    <cellStyle name="Followed Hyperlink" xfId="2421" builtinId="9" hidden="1"/>
    <cellStyle name="Followed Hyperlink" xfId="2429" builtinId="9" hidden="1"/>
    <cellStyle name="Followed Hyperlink" xfId="2430" builtinId="9" hidden="1"/>
    <cellStyle name="Followed Hyperlink" xfId="2431" builtinId="9" hidden="1"/>
    <cellStyle name="Followed Hyperlink" xfId="2432" builtinId="9" hidden="1"/>
    <cellStyle name="Followed Hyperlink" xfId="2433" builtinId="9" hidden="1"/>
    <cellStyle name="Followed Hyperlink" xfId="2427" builtinId="9" hidden="1"/>
    <cellStyle name="Followed Hyperlink" xfId="2435" builtinId="9" hidden="1"/>
    <cellStyle name="Followed Hyperlink" xfId="2436" builtinId="9" hidden="1"/>
    <cellStyle name="Followed Hyperlink" xfId="2437" builtinId="9" hidden="1"/>
    <cellStyle name="Followed Hyperlink" xfId="2438" builtinId="9" hidden="1"/>
    <cellStyle name="Followed Hyperlink" xfId="2434" builtinId="9" hidden="1"/>
    <cellStyle name="Followed Hyperlink" xfId="2440" builtinId="9" hidden="1"/>
    <cellStyle name="Followed Hyperlink" xfId="2441" builtinId="9" hidden="1"/>
    <cellStyle name="Followed Hyperlink" xfId="2442" builtinId="9" hidden="1"/>
    <cellStyle name="Followed Hyperlink" xfId="2443" builtinId="9" hidden="1"/>
    <cellStyle name="Followed Hyperlink" xfId="2439" builtinId="9" hidden="1"/>
    <cellStyle name="Followed Hyperlink" xfId="2445" builtinId="9" hidden="1"/>
    <cellStyle name="Followed Hyperlink" xfId="2446" builtinId="9" hidden="1"/>
    <cellStyle name="Followed Hyperlink" xfId="2447" builtinId="9" hidden="1"/>
    <cellStyle name="Followed Hyperlink" xfId="2448" builtinId="9" hidden="1"/>
    <cellStyle name="Followed Hyperlink" xfId="2444" builtinId="9" hidden="1"/>
    <cellStyle name="Followed Hyperlink" xfId="2450" builtinId="9" hidden="1"/>
    <cellStyle name="Followed Hyperlink" xfId="2451" builtinId="9" hidden="1"/>
    <cellStyle name="Followed Hyperlink" xfId="2452" builtinId="9" hidden="1"/>
    <cellStyle name="Followed Hyperlink" xfId="2453" builtinId="9" hidden="1"/>
    <cellStyle name="Followed Hyperlink" xfId="2449" builtinId="9" hidden="1"/>
    <cellStyle name="Followed Hyperlink" xfId="2455" builtinId="9" hidden="1"/>
    <cellStyle name="Followed Hyperlink" xfId="2456" builtinId="9" hidden="1"/>
    <cellStyle name="Followed Hyperlink" xfId="2457" builtinId="9" hidden="1"/>
    <cellStyle name="Followed Hyperlink" xfId="2458" builtinId="9" hidden="1"/>
    <cellStyle name="Followed Hyperlink" xfId="2454" builtinId="9" hidden="1"/>
    <cellStyle name="Followed Hyperlink" xfId="2460" builtinId="9" hidden="1"/>
    <cellStyle name="Followed Hyperlink" xfId="2461" builtinId="9" hidden="1"/>
    <cellStyle name="Followed Hyperlink" xfId="2462" builtinId="9" hidden="1"/>
    <cellStyle name="Followed Hyperlink" xfId="2463" builtinId="9" hidden="1"/>
    <cellStyle name="Followed Hyperlink" xfId="2459" builtinId="9" hidden="1"/>
    <cellStyle name="Followed Hyperlink" xfId="2464" builtinId="9" hidden="1"/>
    <cellStyle name="Followed Hyperlink" xfId="2465" builtinId="9" hidden="1"/>
    <cellStyle name="Followed Hyperlink" xfId="2466" builtinId="9" hidden="1"/>
    <cellStyle name="Followed Hyperlink" xfId="2467" builtinId="9" hidden="1"/>
    <cellStyle name="Followed Hyperlink" xfId="2468" builtinId="9" hidden="1"/>
    <cellStyle name="Followed Hyperlink" xfId="2469" builtinId="9" hidden="1"/>
    <cellStyle name="Followed Hyperlink" xfId="2470" builtinId="9" hidden="1"/>
    <cellStyle name="Followed Hyperlink" xfId="2471" builtinId="9" hidden="1"/>
    <cellStyle name="Followed Hyperlink" xfId="2472" builtinId="9" hidden="1"/>
    <cellStyle name="Followed Hyperlink" xfId="2428" builtinId="9" hidden="1"/>
    <cellStyle name="Followed Hyperlink" xfId="2474" builtinId="9" hidden="1"/>
    <cellStyle name="Followed Hyperlink" xfId="2475" builtinId="9" hidden="1"/>
    <cellStyle name="Followed Hyperlink" xfId="2476" builtinId="9" hidden="1"/>
    <cellStyle name="Followed Hyperlink" xfId="2477" builtinId="9" hidden="1"/>
    <cellStyle name="Followed Hyperlink" xfId="2473" builtinId="9" hidden="1"/>
    <cellStyle name="Followed Hyperlink" xfId="2478" builtinId="9" hidden="1"/>
    <cellStyle name="Followed Hyperlink" xfId="2479" builtinId="9" hidden="1"/>
    <cellStyle name="Followed Hyperlink" xfId="2480" builtinId="9" hidden="1"/>
    <cellStyle name="Followed Hyperlink" xfId="2481" builtinId="9" hidden="1"/>
    <cellStyle name="Followed Hyperlink" xfId="2490" builtinId="9" hidden="1"/>
    <cellStyle name="Followed Hyperlink" xfId="2483" builtinId="9" hidden="1"/>
    <cellStyle name="Followed Hyperlink" xfId="2487" builtinId="9" hidden="1"/>
    <cellStyle name="Followed Hyperlink" xfId="2494" builtinId="9" hidden="1"/>
    <cellStyle name="Followed Hyperlink" xfId="2484" builtinId="9" hidden="1"/>
    <cellStyle name="Followed Hyperlink" xfId="2495" builtinId="9" hidden="1"/>
    <cellStyle name="Followed Hyperlink" xfId="2488" builtinId="9" hidden="1"/>
    <cellStyle name="Followed Hyperlink" xfId="2489" builtinId="9" hidden="1"/>
    <cellStyle name="Followed Hyperlink" xfId="2491" builtinId="9" hidden="1"/>
    <cellStyle name="Followed Hyperlink" xfId="2485" builtinId="9" hidden="1"/>
    <cellStyle name="Followed Hyperlink" xfId="2482" builtinId="9" hidden="1"/>
    <cellStyle name="Followed Hyperlink" xfId="2493" builtinId="9" hidden="1"/>
    <cellStyle name="Followed Hyperlink" xfId="2496" builtinId="9" hidden="1"/>
    <cellStyle name="Followed Hyperlink" xfId="2497" builtinId="9" hidden="1"/>
    <cellStyle name="Followed Hyperlink" xfId="2498" builtinId="9" hidden="1"/>
    <cellStyle name="Followed Hyperlink" xfId="2499" builtinId="9" hidden="1"/>
    <cellStyle name="Followed Hyperlink" xfId="2501" builtinId="9" hidden="1"/>
    <cellStyle name="Followed Hyperlink" xfId="2502" builtinId="9" hidden="1"/>
    <cellStyle name="Followed Hyperlink" xfId="2503" builtinId="9" hidden="1"/>
    <cellStyle name="Followed Hyperlink" xfId="2504" builtinId="9" hidden="1"/>
    <cellStyle name="Followed Hyperlink" xfId="2505" builtinId="9" hidden="1"/>
    <cellStyle name="Followed Hyperlink" xfId="2506" builtinId="9" hidden="1"/>
    <cellStyle name="Followed Hyperlink" xfId="2492" builtinId="9" hidden="1"/>
    <cellStyle name="Followed Hyperlink" xfId="2507" builtinId="9" hidden="1"/>
    <cellStyle name="Followed Hyperlink" xfId="2508" builtinId="9" hidden="1"/>
    <cellStyle name="Followed Hyperlink" xfId="2509" builtinId="9" hidden="1"/>
    <cellStyle name="Followed Hyperlink" xfId="2510" builtinId="9" hidden="1"/>
    <cellStyle name="Followed Hyperlink" xfId="2512" builtinId="9" hidden="1"/>
    <cellStyle name="Followed Hyperlink" xfId="2513" builtinId="9" hidden="1"/>
    <cellStyle name="Followed Hyperlink" xfId="2514" builtinId="9" hidden="1"/>
    <cellStyle name="Followed Hyperlink" xfId="2515" builtinId="9" hidden="1"/>
    <cellStyle name="Followed Hyperlink" xfId="2516" builtinId="9" hidden="1"/>
    <cellStyle name="Followed Hyperlink" xfId="2517" builtinId="9" hidden="1"/>
    <cellStyle name="Followed Hyperlink" xfId="2500" builtinId="9" hidden="1"/>
    <cellStyle name="Followed Hyperlink" xfId="2518" builtinId="9" hidden="1"/>
    <cellStyle name="Followed Hyperlink" xfId="2519" builtinId="9" hidden="1"/>
    <cellStyle name="Followed Hyperlink" xfId="2520" builtinId="9" hidden="1"/>
    <cellStyle name="Followed Hyperlink" xfId="2521" builtinId="9" hidden="1"/>
    <cellStyle name="Followed Hyperlink" xfId="2523" builtinId="9" hidden="1"/>
    <cellStyle name="Followed Hyperlink" xfId="2524" builtinId="9" hidden="1"/>
    <cellStyle name="Followed Hyperlink" xfId="2525" builtinId="9" hidden="1"/>
    <cellStyle name="Followed Hyperlink" xfId="2526" builtinId="9" hidden="1"/>
    <cellStyle name="Followed Hyperlink" xfId="2527" builtinId="9" hidden="1"/>
    <cellStyle name="Followed Hyperlink" xfId="2528" builtinId="9" hidden="1"/>
    <cellStyle name="Followed Hyperlink" xfId="2511" builtinId="9" hidden="1"/>
    <cellStyle name="Followed Hyperlink" xfId="2529" builtinId="9" hidden="1"/>
    <cellStyle name="Followed Hyperlink" xfId="2530" builtinId="9" hidden="1"/>
    <cellStyle name="Followed Hyperlink" xfId="2531" builtinId="9" hidden="1"/>
    <cellStyle name="Followed Hyperlink" xfId="2532" builtinId="9" hidden="1"/>
    <cellStyle name="Followed Hyperlink" xfId="2534" builtinId="9" hidden="1"/>
    <cellStyle name="Followed Hyperlink" xfId="2535" builtinId="9" hidden="1"/>
    <cellStyle name="Followed Hyperlink" xfId="2536" builtinId="9" hidden="1"/>
    <cellStyle name="Followed Hyperlink" xfId="2537" builtinId="9" hidden="1"/>
    <cellStyle name="Followed Hyperlink" xfId="2538" builtinId="9" hidden="1"/>
    <cellStyle name="Followed Hyperlink" xfId="2539" builtinId="9" hidden="1"/>
    <cellStyle name="Followed Hyperlink" xfId="2522" builtinId="9" hidden="1"/>
    <cellStyle name="Followed Hyperlink" xfId="2540" builtinId="9" hidden="1"/>
    <cellStyle name="Followed Hyperlink" xfId="2541" builtinId="9" hidden="1"/>
    <cellStyle name="Followed Hyperlink" xfId="2542" builtinId="9" hidden="1"/>
    <cellStyle name="Followed Hyperlink" xfId="2543" builtinId="9" hidden="1"/>
    <cellStyle name="Followed Hyperlink" xfId="2545" builtinId="9" hidden="1"/>
    <cellStyle name="Followed Hyperlink" xfId="2546" builtinId="9" hidden="1"/>
    <cellStyle name="Followed Hyperlink" xfId="2547" builtinId="9" hidden="1"/>
    <cellStyle name="Followed Hyperlink" xfId="2548" builtinId="9" hidden="1"/>
    <cellStyle name="Followed Hyperlink" xfId="2549" builtinId="9" hidden="1"/>
    <cellStyle name="Followed Hyperlink" xfId="2550" builtinId="9" hidden="1"/>
    <cellStyle name="Followed Hyperlink" xfId="2533" builtinId="9" hidden="1"/>
    <cellStyle name="Followed Hyperlink" xfId="2551" builtinId="9" hidden="1"/>
    <cellStyle name="Followed Hyperlink" xfId="2552" builtinId="9" hidden="1"/>
    <cellStyle name="Followed Hyperlink" xfId="2553" builtinId="9" hidden="1"/>
    <cellStyle name="Followed Hyperlink" xfId="2554" builtinId="9" hidden="1"/>
    <cellStyle name="Followed Hyperlink" xfId="2555" builtinId="9" hidden="1"/>
    <cellStyle name="Followed Hyperlink" xfId="2556" builtinId="9" hidden="1"/>
    <cellStyle name="Followed Hyperlink" xfId="2557" builtinId="9" hidden="1"/>
    <cellStyle name="Followed Hyperlink" xfId="2558" builtinId="9" hidden="1"/>
    <cellStyle name="Followed Hyperlink" xfId="2559" builtinId="9" hidden="1"/>
    <cellStyle name="Followed Hyperlink" xfId="2560" builtinId="9" hidden="1"/>
    <cellStyle name="Followed Hyperlink" xfId="2544" builtinId="9" hidden="1"/>
    <cellStyle name="Followed Hyperlink" xfId="2561" builtinId="9" hidden="1"/>
    <cellStyle name="Followed Hyperlink" xfId="2562" builtinId="9" hidden="1"/>
    <cellStyle name="Followed Hyperlink" xfId="2563" builtinId="9" hidden="1"/>
    <cellStyle name="Followed Hyperlink" xfId="2564" builtinId="9" hidden="1"/>
    <cellStyle name="Followed Hyperlink" xfId="2565" builtinId="9" hidden="1"/>
    <cellStyle name="Followed Hyperlink" xfId="2566" builtinId="9" hidden="1"/>
    <cellStyle name="Followed Hyperlink" xfId="2567" builtinId="9" hidden="1"/>
    <cellStyle name="Followed Hyperlink" xfId="2568" builtinId="9" hidden="1"/>
    <cellStyle name="Followed Hyperlink" xfId="2569" builtinId="9" hidden="1"/>
    <cellStyle name="Followed Hyperlink" xfId="2570" builtinId="9" hidden="1"/>
    <cellStyle name="Followed Hyperlink" xfId="2571" builtinId="9" hidden="1"/>
    <cellStyle name="Followed Hyperlink" xfId="2572" builtinId="9" hidden="1"/>
    <cellStyle name="Followed Hyperlink" xfId="2573" builtinId="9" hidden="1"/>
    <cellStyle name="Followed Hyperlink" xfId="2574" builtinId="9" hidden="1"/>
    <cellStyle name="Followed Hyperlink" xfId="2575" builtinId="9" hidden="1"/>
    <cellStyle name="Followed Hyperlink" xfId="2576" builtinId="9" hidden="1"/>
    <cellStyle name="Followed Hyperlink" xfId="2577" builtinId="9" hidden="1"/>
    <cellStyle name="Followed Hyperlink" xfId="2578" builtinId="9" hidden="1"/>
    <cellStyle name="Followed Hyperlink" xfId="2579" builtinId="9" hidden="1"/>
    <cellStyle name="Followed Hyperlink" xfId="2580" builtinId="9" hidden="1"/>
    <cellStyle name="Followed Hyperlink" xfId="2581" builtinId="9" hidden="1"/>
    <cellStyle name="Followed Hyperlink" xfId="2582" builtinId="9" hidden="1"/>
    <cellStyle name="Followed Hyperlink" xfId="2583" builtinId="9" hidden="1"/>
    <cellStyle name="Followed Hyperlink" xfId="2584" builtinId="9" hidden="1"/>
    <cellStyle name="Followed Hyperlink" xfId="2585" builtinId="9" hidden="1"/>
    <cellStyle name="Followed Hyperlink" xfId="2586" builtinId="9" hidden="1"/>
    <cellStyle name="Followed Hyperlink" xfId="2588" builtinId="9" hidden="1"/>
    <cellStyle name="Followed Hyperlink" xfId="2589" builtinId="9" hidden="1"/>
    <cellStyle name="Followed Hyperlink" xfId="2590" builtinId="9" hidden="1"/>
    <cellStyle name="Followed Hyperlink" xfId="2591" builtinId="9" hidden="1"/>
    <cellStyle name="Followed Hyperlink" xfId="2592" builtinId="9" hidden="1"/>
    <cellStyle name="Followed Hyperlink" xfId="2593" builtinId="9" hidden="1"/>
    <cellStyle name="Followed Hyperlink" xfId="2486" builtinId="9" hidden="1"/>
    <cellStyle name="Followed Hyperlink" xfId="2594" builtinId="9" hidden="1"/>
    <cellStyle name="Followed Hyperlink" xfId="2595" builtinId="9" hidden="1"/>
    <cellStyle name="Followed Hyperlink" xfId="2596" builtinId="9" hidden="1"/>
    <cellStyle name="Followed Hyperlink" xfId="2597" builtinId="9" hidden="1"/>
    <cellStyle name="Followed Hyperlink" xfId="2599" builtinId="9" hidden="1"/>
    <cellStyle name="Followed Hyperlink" xfId="2600" builtinId="9" hidden="1"/>
    <cellStyle name="Followed Hyperlink" xfId="2601" builtinId="9" hidden="1"/>
    <cellStyle name="Followed Hyperlink" xfId="2602" builtinId="9" hidden="1"/>
    <cellStyle name="Followed Hyperlink" xfId="2603" builtinId="9" hidden="1"/>
    <cellStyle name="Followed Hyperlink" xfId="2604" builtinId="9" hidden="1"/>
    <cellStyle name="Followed Hyperlink" xfId="2587" builtinId="9" hidden="1"/>
    <cellStyle name="Followed Hyperlink" xfId="2605" builtinId="9" hidden="1"/>
    <cellStyle name="Followed Hyperlink" xfId="2606" builtinId="9" hidden="1"/>
    <cellStyle name="Followed Hyperlink" xfId="2607" builtinId="9" hidden="1"/>
    <cellStyle name="Followed Hyperlink" xfId="2608" builtinId="9" hidden="1"/>
    <cellStyle name="Followed Hyperlink" xfId="2609" builtinId="9" hidden="1"/>
    <cellStyle name="Followed Hyperlink" xfId="2610" builtinId="9" hidden="1"/>
    <cellStyle name="Followed Hyperlink" xfId="2611" builtinId="9" hidden="1"/>
    <cellStyle name="Followed Hyperlink" xfId="2612" builtinId="9" hidden="1"/>
    <cellStyle name="Followed Hyperlink" xfId="2613" builtinId="9" hidden="1"/>
    <cellStyle name="Followed Hyperlink" xfId="2614" builtinId="9" hidden="1"/>
    <cellStyle name="Followed Hyperlink" xfId="2598" builtinId="9" hidden="1"/>
    <cellStyle name="Followed Hyperlink" xfId="2615" builtinId="9" hidden="1"/>
    <cellStyle name="Followed Hyperlink" xfId="2616" builtinId="9" hidden="1"/>
    <cellStyle name="Followed Hyperlink" xfId="2617" builtinId="9" hidden="1"/>
    <cellStyle name="Followed Hyperlink" xfId="2618" builtinId="9" hidden="1"/>
    <cellStyle name="Followed Hyperlink" xfId="2619" builtinId="9" hidden="1"/>
    <cellStyle name="Followed Hyperlink" xfId="2620" builtinId="9" hidden="1"/>
    <cellStyle name="Followed Hyperlink" xfId="2621" builtinId="9" hidden="1"/>
    <cellStyle name="Followed Hyperlink" xfId="2622" builtinId="9" hidden="1"/>
    <cellStyle name="Followed Hyperlink" xfId="2623" builtinId="9" hidden="1"/>
    <cellStyle name="Followed Hyperlink" xfId="2624" builtinId="9" hidden="1"/>
    <cellStyle name="Followed Hyperlink" xfId="2625" builtinId="9" hidden="1"/>
    <cellStyle name="Followed Hyperlink" xfId="2626" builtinId="9" hidden="1"/>
    <cellStyle name="Followed Hyperlink" xfId="2627" builtinId="9" hidden="1"/>
    <cellStyle name="Followed Hyperlink" xfId="2628" builtinId="9" hidden="1"/>
    <cellStyle name="Followed Hyperlink" xfId="2629" builtinId="9" hidden="1"/>
    <cellStyle name="Followed Hyperlink" xfId="2630" builtinId="9" hidden="1"/>
    <cellStyle name="Followed Hyperlink" xfId="2631" builtinId="9" hidden="1"/>
    <cellStyle name="Followed Hyperlink" xfId="2632" builtinId="9" hidden="1"/>
    <cellStyle name="Followed Hyperlink" xfId="2633" builtinId="9" hidden="1"/>
    <cellStyle name="Followed Hyperlink" xfId="2634" builtinId="9" hidden="1"/>
    <cellStyle name="Followed Hyperlink" xfId="2635" builtinId="9" hidden="1"/>
    <cellStyle name="Followed Hyperlink" xfId="2636" builtinId="9" hidden="1"/>
    <cellStyle name="Followed Hyperlink" xfId="2637" builtinId="9" hidden="1"/>
    <cellStyle name="Followed Hyperlink" xfId="2638" builtinId="9" hidden="1"/>
    <cellStyle name="Followed Hyperlink" xfId="2639" builtinId="9" hidden="1"/>
    <cellStyle name="Followed Hyperlink" xfId="2640" builtinId="9" hidden="1"/>
    <cellStyle name="Followed Hyperlink" xfId="2641" builtinId="9" hidden="1"/>
    <cellStyle name="Followed Hyperlink" xfId="2642" builtinId="9" hidden="1"/>
    <cellStyle name="Followed Hyperlink" xfId="2643" builtinId="9" hidden="1"/>
    <cellStyle name="Followed Hyperlink" xfId="2644" builtinId="9" hidden="1"/>
    <cellStyle name="Followed Hyperlink" xfId="2645" builtinId="9" hidden="1"/>
    <cellStyle name="Followed Hyperlink" xfId="2646" builtinId="9" hidden="1"/>
    <cellStyle name="Followed Hyperlink" xfId="2647" builtinId="9" hidden="1"/>
    <cellStyle name="Followed Hyperlink" xfId="2648" builtinId="9" hidden="1"/>
    <cellStyle name="Followed Hyperlink" xfId="2649" builtinId="9" hidden="1"/>
    <cellStyle name="Followed Hyperlink" xfId="2650" builtinId="9" hidden="1"/>
    <cellStyle name="Followed Hyperlink" xfId="2651" builtinId="9" hidden="1"/>
    <cellStyle name="Followed Hyperlink" xfId="2652" builtinId="9" hidden="1"/>
    <cellStyle name="Followed Hyperlink" xfId="2653" builtinId="9" hidden="1"/>
    <cellStyle name="Followed Hyperlink" xfId="2654" builtinId="9" hidden="1"/>
    <cellStyle name="Followed Hyperlink" xfId="2655" builtinId="9" hidden="1"/>
    <cellStyle name="Followed Hyperlink" xfId="2656" builtinId="9" hidden="1"/>
    <cellStyle name="Followed Hyperlink" xfId="2657" builtinId="9" hidden="1"/>
    <cellStyle name="Followed Hyperlink" xfId="2658" builtinId="9" hidden="1"/>
    <cellStyle name="Followed Hyperlink" xfId="2659" builtinId="9" hidden="1"/>
    <cellStyle name="Followed Hyperlink" xfId="2660" builtinId="9" hidden="1"/>
    <cellStyle name="Followed Hyperlink" xfId="2661" builtinId="9" hidden="1"/>
    <cellStyle name="Followed Hyperlink" xfId="2662" builtinId="9" hidden="1"/>
    <cellStyle name="Followed Hyperlink" xfId="2663" builtinId="9" hidden="1"/>
    <cellStyle name="Followed Hyperlink" xfId="2664" builtinId="9" hidden="1"/>
    <cellStyle name="Followed Hyperlink" xfId="2665" builtinId="9" hidden="1"/>
    <cellStyle name="Followed Hyperlink" xfId="2666" builtinId="9" hidden="1"/>
    <cellStyle name="Followed Hyperlink" xfId="2667" builtinId="9" hidden="1"/>
    <cellStyle name="Followed Hyperlink" xfId="2668" builtinId="9" hidden="1"/>
    <cellStyle name="Followed Hyperlink" xfId="2669" builtinId="9" hidden="1"/>
    <cellStyle name="Followed Hyperlink" xfId="2670" builtinId="9" hidden="1"/>
    <cellStyle name="Followed Hyperlink" xfId="2671" builtinId="9" hidden="1"/>
    <cellStyle name="Followed Hyperlink" xfId="2672" builtinId="9" hidden="1"/>
    <cellStyle name="Followed Hyperlink" xfId="2673" builtinId="9" hidden="1"/>
    <cellStyle name="Followed Hyperlink" xfId="2674" builtinId="9" hidden="1"/>
    <cellStyle name="Followed Hyperlink" xfId="2675" builtinId="9" hidden="1"/>
    <cellStyle name="Followed Hyperlink" xfId="2676" builtinId="9" hidden="1"/>
    <cellStyle name="Followed Hyperlink" xfId="2677" builtinId="9" hidden="1"/>
    <cellStyle name="Followed Hyperlink" xfId="2678" builtinId="9" hidden="1"/>
    <cellStyle name="Followed Hyperlink" xfId="2679" builtinId="9" hidden="1"/>
    <cellStyle name="Followed Hyperlink" xfId="2680" builtinId="9" hidden="1"/>
    <cellStyle name="Followed Hyperlink" xfId="2681" builtinId="9" hidden="1"/>
    <cellStyle name="Followed Hyperlink" xfId="2682" builtinId="9" hidden="1"/>
    <cellStyle name="Followed Hyperlink" xfId="2683" builtinId="9" hidden="1"/>
    <cellStyle name="Followed Hyperlink" xfId="2684" builtinId="9" hidden="1"/>
    <cellStyle name="Followed Hyperlink" xfId="2685" builtinId="9" hidden="1"/>
    <cellStyle name="Followed Hyperlink" xfId="2686" builtinId="9" hidden="1"/>
    <cellStyle name="Followed Hyperlink" xfId="2687" builtinId="9" hidden="1"/>
    <cellStyle name="Followed Hyperlink" xfId="2688" builtinId="9" hidden="1"/>
    <cellStyle name="Followed Hyperlink" xfId="2689" builtinId="9" hidden="1"/>
    <cellStyle name="Followed Hyperlink" xfId="2690" builtinId="9" hidden="1"/>
    <cellStyle name="Followed Hyperlink" xfId="2691" builtinId="9" hidden="1"/>
    <cellStyle name="Followed Hyperlink" xfId="2692" builtinId="9" hidden="1"/>
    <cellStyle name="Followed Hyperlink" xfId="2693" builtinId="9" hidden="1"/>
    <cellStyle name="Followed Hyperlink" xfId="2694" builtinId="9" hidden="1"/>
    <cellStyle name="Followed Hyperlink" xfId="2695" builtinId="9" hidden="1"/>
    <cellStyle name="Followed Hyperlink" xfId="2696" builtinId="9" hidden="1"/>
    <cellStyle name="Followed Hyperlink" xfId="2697" builtinId="9" hidden="1"/>
    <cellStyle name="Followed Hyperlink" xfId="2698" builtinId="9" hidden="1"/>
    <cellStyle name="Followed Hyperlink" xfId="2699" builtinId="9" hidden="1"/>
    <cellStyle name="Followed Hyperlink" xfId="2700" builtinId="9" hidden="1"/>
    <cellStyle name="Followed Hyperlink" xfId="2701" builtinId="9" hidden="1"/>
    <cellStyle name="Followed Hyperlink" xfId="2702" builtinId="9" hidden="1"/>
    <cellStyle name="Followed Hyperlink" xfId="2703" builtinId="9" hidden="1"/>
    <cellStyle name="Followed Hyperlink" xfId="2704" builtinId="9" hidden="1"/>
    <cellStyle name="Followed Hyperlink" xfId="2705" builtinId="9" hidden="1"/>
    <cellStyle name="Followed Hyperlink" xfId="2706" builtinId="9" hidden="1"/>
    <cellStyle name="Followed Hyperlink" xfId="2707" builtinId="9" hidden="1"/>
    <cellStyle name="Followed Hyperlink" xfId="2708" builtinId="9" hidden="1"/>
    <cellStyle name="Followed Hyperlink" xfId="2709" builtinId="9" hidden="1"/>
    <cellStyle name="Followed Hyperlink" xfId="2710" builtinId="9" hidden="1"/>
    <cellStyle name="Followed Hyperlink" xfId="2711" builtinId="9" hidden="1"/>
    <cellStyle name="Followed Hyperlink" xfId="2712" builtinId="9" hidden="1"/>
    <cellStyle name="Followed Hyperlink" xfId="2713" builtinId="9" hidden="1"/>
    <cellStyle name="Followed Hyperlink" xfId="2714" builtinId="9" hidden="1"/>
    <cellStyle name="Followed Hyperlink" xfId="2715" builtinId="9" hidden="1"/>
    <cellStyle name="Followed Hyperlink" xfId="2716" builtinId="9" hidden="1"/>
    <cellStyle name="Followed Hyperlink" xfId="2717" builtinId="9" hidden="1"/>
    <cellStyle name="Followed Hyperlink" xfId="2718" builtinId="9" hidden="1"/>
    <cellStyle name="Followed Hyperlink" xfId="2719" builtinId="9" hidden="1"/>
    <cellStyle name="Followed Hyperlink" xfId="2720" builtinId="9" hidden="1"/>
    <cellStyle name="Followed Hyperlink" xfId="2721" builtinId="9" hidden="1"/>
    <cellStyle name="Followed Hyperlink" xfId="2722" builtinId="9" hidden="1"/>
    <cellStyle name="Followed Hyperlink" xfId="2723" builtinId="9" hidden="1"/>
    <cellStyle name="Followed Hyperlink" xfId="2724" builtinId="9" hidden="1"/>
    <cellStyle name="Followed Hyperlink" xfId="2725" builtinId="9" hidden="1"/>
    <cellStyle name="Followed Hyperlink" xfId="2726" builtinId="9" hidden="1"/>
    <cellStyle name="Followed Hyperlink" xfId="2727" builtinId="9" hidden="1"/>
    <cellStyle name="Followed Hyperlink" xfId="2728" builtinId="9" hidden="1"/>
    <cellStyle name="Followed Hyperlink" xfId="2729" builtinId="9" hidden="1"/>
    <cellStyle name="Followed Hyperlink" xfId="2730" builtinId="9" hidden="1"/>
    <cellStyle name="Followed Hyperlink" xfId="2731" builtinId="9" hidden="1"/>
    <cellStyle name="Followed Hyperlink" xfId="2732" builtinId="9" hidden="1"/>
    <cellStyle name="Followed Hyperlink" xfId="2733" builtinId="9" hidden="1"/>
    <cellStyle name="Followed Hyperlink" xfId="2734" builtinId="9" hidden="1"/>
    <cellStyle name="Followed Hyperlink" xfId="2735" builtinId="9" hidden="1"/>
    <cellStyle name="Followed Hyperlink" xfId="2736" builtinId="9" hidden="1"/>
    <cellStyle name="Followed Hyperlink" xfId="2737" builtinId="9" hidden="1"/>
    <cellStyle name="Followed Hyperlink" xfId="2738" builtinId="9" hidden="1"/>
    <cellStyle name="Followed Hyperlink" xfId="2739" builtinId="9" hidden="1"/>
    <cellStyle name="Followed Hyperlink" xfId="2740" builtinId="9" hidden="1"/>
    <cellStyle name="Followed Hyperlink" xfId="2741" builtinId="9" hidden="1"/>
    <cellStyle name="Followed Hyperlink" xfId="2742" builtinId="9" hidden="1"/>
    <cellStyle name="Followed Hyperlink" xfId="2743" builtinId="9" hidden="1"/>
    <cellStyle name="Followed Hyperlink" xfId="2744" builtinId="9" hidden="1"/>
    <cellStyle name="Followed Hyperlink" xfId="2745" builtinId="9" hidden="1"/>
    <cellStyle name="Followed Hyperlink" xfId="2746" builtinId="9" hidden="1"/>
    <cellStyle name="Followed Hyperlink" xfId="2747" builtinId="9" hidden="1"/>
    <cellStyle name="Followed Hyperlink" xfId="2748" builtinId="9" hidden="1"/>
    <cellStyle name="Followed Hyperlink" xfId="2749" builtinId="9" hidden="1"/>
    <cellStyle name="Followed Hyperlink" xfId="2750" builtinId="9" hidden="1"/>
    <cellStyle name="Followed Hyperlink" xfId="2751" builtinId="9" hidden="1"/>
    <cellStyle name="Followed Hyperlink" xfId="2752" builtinId="9" hidden="1"/>
    <cellStyle name="Followed Hyperlink" xfId="2753" builtinId="9" hidden="1"/>
    <cellStyle name="Followed Hyperlink" xfId="2754" builtinId="9" hidden="1"/>
    <cellStyle name="Followed Hyperlink" xfId="2755" builtinId="9" hidden="1"/>
    <cellStyle name="Followed Hyperlink" xfId="2756" builtinId="9" hidden="1"/>
    <cellStyle name="Followed Hyperlink" xfId="2757" builtinId="9" hidden="1"/>
    <cellStyle name="Followed Hyperlink" xfId="2758" builtinId="9" hidden="1"/>
    <cellStyle name="Followed Hyperlink" xfId="2759" builtinId="9" hidden="1"/>
    <cellStyle name="Followed Hyperlink" xfId="2760" builtinId="9" hidden="1"/>
    <cellStyle name="Followed Hyperlink" xfId="2761" builtinId="9" hidden="1"/>
    <cellStyle name="Followed Hyperlink" xfId="2762" builtinId="9" hidden="1"/>
    <cellStyle name="Followed Hyperlink" xfId="2763" builtinId="9" hidden="1"/>
    <cellStyle name="Followed Hyperlink" xfId="2764" builtinId="9" hidden="1"/>
    <cellStyle name="Followed Hyperlink" xfId="2765" builtinId="9" hidden="1"/>
    <cellStyle name="Followed Hyperlink" xfId="2766" builtinId="9" hidden="1"/>
    <cellStyle name="Followed Hyperlink" xfId="2767" builtinId="9" hidden="1"/>
    <cellStyle name="Followed Hyperlink" xfId="2768" builtinId="9" hidden="1"/>
    <cellStyle name="Followed Hyperlink" xfId="2769" builtinId="9" hidden="1"/>
    <cellStyle name="Followed Hyperlink" xfId="2770" builtinId="9" hidden="1"/>
    <cellStyle name="Followed Hyperlink" xfId="2771" builtinId="9" hidden="1"/>
    <cellStyle name="Followed Hyperlink" xfId="2772" builtinId="9" hidden="1"/>
    <cellStyle name="Followed Hyperlink" xfId="2773" builtinId="9" hidden="1"/>
    <cellStyle name="Followed Hyperlink" xfId="2774" builtinId="9" hidden="1"/>
    <cellStyle name="Followed Hyperlink" xfId="2775" builtinId="9" hidden="1"/>
    <cellStyle name="Followed Hyperlink" xfId="2776" builtinId="9" hidden="1"/>
    <cellStyle name="Followed Hyperlink" xfId="2777" builtinId="9" hidden="1"/>
    <cellStyle name="Followed Hyperlink" xfId="2778" builtinId="9" hidden="1"/>
    <cellStyle name="Followed Hyperlink" xfId="2779" builtinId="9" hidden="1"/>
    <cellStyle name="Followed Hyperlink" xfId="2780" builtinId="9" hidden="1"/>
    <cellStyle name="Followed Hyperlink" xfId="2781" builtinId="9" hidden="1"/>
    <cellStyle name="Followed Hyperlink" xfId="2782" builtinId="9" hidden="1"/>
    <cellStyle name="Followed Hyperlink" xfId="2783" builtinId="9" hidden="1"/>
    <cellStyle name="Followed Hyperlink" xfId="2784" builtinId="9" hidden="1"/>
    <cellStyle name="Followed Hyperlink" xfId="2785" builtinId="9" hidden="1"/>
    <cellStyle name="Followed Hyperlink" xfId="2786" builtinId="9" hidden="1"/>
    <cellStyle name="Followed Hyperlink" xfId="2787" builtinId="9" hidden="1"/>
    <cellStyle name="Followed Hyperlink" xfId="2788" builtinId="9" hidden="1"/>
    <cellStyle name="Followed Hyperlink" xfId="2789" builtinId="9" hidden="1"/>
    <cellStyle name="Followed Hyperlink" xfId="2790" builtinId="9" hidden="1"/>
    <cellStyle name="Followed Hyperlink" xfId="2791" builtinId="9" hidden="1"/>
    <cellStyle name="Followed Hyperlink" xfId="2792" builtinId="9" hidden="1"/>
    <cellStyle name="Followed Hyperlink" xfId="2793" builtinId="9" hidden="1"/>
    <cellStyle name="Followed Hyperlink" xfId="2794" builtinId="9" hidden="1"/>
    <cellStyle name="Followed Hyperlink" xfId="2795" builtinId="9" hidden="1"/>
    <cellStyle name="Followed Hyperlink" xfId="2796" builtinId="9" hidden="1"/>
    <cellStyle name="Followed Hyperlink" xfId="2797" builtinId="9" hidden="1"/>
    <cellStyle name="Followed Hyperlink" xfId="2798" builtinId="9" hidden="1"/>
    <cellStyle name="Followed Hyperlink" xfId="2799" builtinId="9" hidden="1"/>
    <cellStyle name="Followed Hyperlink" xfId="2800" builtinId="9" hidden="1"/>
    <cellStyle name="Followed Hyperlink" xfId="2802" builtinId="9" hidden="1"/>
    <cellStyle name="Followed Hyperlink" xfId="2416" builtinId="9" hidden="1"/>
    <cellStyle name="Followed Hyperlink" xfId="2801" builtinId="9" hidden="1"/>
    <cellStyle name="Followed Hyperlink" xfId="2418" builtinId="9" hidden="1"/>
    <cellStyle name="Followed Hyperlink" xfId="2417" builtinId="9" hidden="1"/>
    <cellStyle name="Followed Hyperlink" xfId="2805" builtinId="9" hidden="1"/>
    <cellStyle name="Followed Hyperlink" xfId="2806" builtinId="9" hidden="1"/>
    <cellStyle name="Followed Hyperlink" xfId="2807" builtinId="9" hidden="1"/>
    <cellStyle name="Followed Hyperlink" xfId="2808" builtinId="9" hidden="1"/>
    <cellStyle name="Followed Hyperlink" xfId="2809" builtinId="9" hidden="1"/>
    <cellStyle name="Followed Hyperlink" xfId="2803" builtinId="9" hidden="1"/>
    <cellStyle name="Followed Hyperlink" xfId="2811" builtinId="9" hidden="1"/>
    <cellStyle name="Followed Hyperlink" xfId="2812" builtinId="9" hidden="1"/>
    <cellStyle name="Followed Hyperlink" xfId="2813" builtinId="9" hidden="1"/>
    <cellStyle name="Followed Hyperlink" xfId="2814" builtinId="9" hidden="1"/>
    <cellStyle name="Followed Hyperlink" xfId="2810" builtinId="9" hidden="1"/>
    <cellStyle name="Followed Hyperlink" xfId="2816" builtinId="9" hidden="1"/>
    <cellStyle name="Followed Hyperlink" xfId="2817" builtinId="9" hidden="1"/>
    <cellStyle name="Followed Hyperlink" xfId="2818" builtinId="9" hidden="1"/>
    <cellStyle name="Followed Hyperlink" xfId="2819" builtinId="9" hidden="1"/>
    <cellStyle name="Followed Hyperlink" xfId="2815" builtinId="9" hidden="1"/>
    <cellStyle name="Followed Hyperlink" xfId="2821" builtinId="9" hidden="1"/>
    <cellStyle name="Followed Hyperlink" xfId="2822" builtinId="9" hidden="1"/>
    <cellStyle name="Followed Hyperlink" xfId="2823" builtinId="9" hidden="1"/>
    <cellStyle name="Followed Hyperlink" xfId="2824" builtinId="9" hidden="1"/>
    <cellStyle name="Followed Hyperlink" xfId="2820" builtinId="9" hidden="1"/>
    <cellStyle name="Followed Hyperlink" xfId="2826" builtinId="9" hidden="1"/>
    <cellStyle name="Followed Hyperlink" xfId="2827" builtinId="9" hidden="1"/>
    <cellStyle name="Followed Hyperlink" xfId="2828" builtinId="9" hidden="1"/>
    <cellStyle name="Followed Hyperlink" xfId="2829" builtinId="9" hidden="1"/>
    <cellStyle name="Followed Hyperlink" xfId="2825" builtinId="9" hidden="1"/>
    <cellStyle name="Followed Hyperlink" xfId="2831" builtinId="9" hidden="1"/>
    <cellStyle name="Followed Hyperlink" xfId="2832" builtinId="9" hidden="1"/>
    <cellStyle name="Followed Hyperlink" xfId="2833" builtinId="9" hidden="1"/>
    <cellStyle name="Followed Hyperlink" xfId="2834" builtinId="9" hidden="1"/>
    <cellStyle name="Followed Hyperlink" xfId="2830" builtinId="9" hidden="1"/>
    <cellStyle name="Followed Hyperlink" xfId="2836" builtinId="9" hidden="1"/>
    <cellStyle name="Followed Hyperlink" xfId="2837" builtinId="9" hidden="1"/>
    <cellStyle name="Followed Hyperlink" xfId="2838" builtinId="9" hidden="1"/>
    <cellStyle name="Followed Hyperlink" xfId="2839" builtinId="9" hidden="1"/>
    <cellStyle name="Followed Hyperlink" xfId="2835" builtinId="9" hidden="1"/>
    <cellStyle name="Followed Hyperlink" xfId="2840" builtinId="9" hidden="1"/>
    <cellStyle name="Followed Hyperlink" xfId="2841" builtinId="9" hidden="1"/>
    <cellStyle name="Followed Hyperlink" xfId="2842" builtinId="9" hidden="1"/>
    <cellStyle name="Followed Hyperlink" xfId="2843" builtinId="9" hidden="1"/>
    <cellStyle name="Followed Hyperlink" xfId="2844" builtinId="9" hidden="1"/>
    <cellStyle name="Followed Hyperlink" xfId="2845" builtinId="9" hidden="1"/>
    <cellStyle name="Followed Hyperlink" xfId="2846" builtinId="9" hidden="1"/>
    <cellStyle name="Followed Hyperlink" xfId="2847" builtinId="9" hidden="1"/>
    <cellStyle name="Followed Hyperlink" xfId="2848" builtinId="9" hidden="1"/>
    <cellStyle name="Followed Hyperlink" xfId="2804" builtinId="9" hidden="1"/>
    <cellStyle name="Followed Hyperlink" xfId="2850" builtinId="9" hidden="1"/>
    <cellStyle name="Followed Hyperlink" xfId="2851" builtinId="9" hidden="1"/>
    <cellStyle name="Followed Hyperlink" xfId="2852" builtinId="9" hidden="1"/>
    <cellStyle name="Followed Hyperlink" xfId="2853" builtinId="9" hidden="1"/>
    <cellStyle name="Followed Hyperlink" xfId="2849" builtinId="9" hidden="1"/>
    <cellStyle name="Followed Hyperlink" xfId="2854" builtinId="9" hidden="1"/>
    <cellStyle name="Followed Hyperlink" xfId="2855" builtinId="9" hidden="1"/>
    <cellStyle name="Followed Hyperlink" xfId="2856" builtinId="9" hidden="1"/>
    <cellStyle name="Followed Hyperlink" xfId="2857" builtinId="9" hidden="1"/>
    <cellStyle name="Followed Hyperlink" xfId="2866" builtinId="9" hidden="1"/>
    <cellStyle name="Followed Hyperlink" xfId="2859" builtinId="9" hidden="1"/>
    <cellStyle name="Followed Hyperlink" xfId="2863" builtinId="9" hidden="1"/>
    <cellStyle name="Followed Hyperlink" xfId="2870" builtinId="9" hidden="1"/>
    <cellStyle name="Followed Hyperlink" xfId="2860" builtinId="9" hidden="1"/>
    <cellStyle name="Followed Hyperlink" xfId="2871" builtinId="9" hidden="1"/>
    <cellStyle name="Followed Hyperlink" xfId="2864" builtinId="9" hidden="1"/>
    <cellStyle name="Followed Hyperlink" xfId="2865" builtinId="9" hidden="1"/>
    <cellStyle name="Followed Hyperlink" xfId="2867" builtinId="9" hidden="1"/>
    <cellStyle name="Followed Hyperlink" xfId="2861" builtinId="9" hidden="1"/>
    <cellStyle name="Followed Hyperlink" xfId="2858" builtinId="9" hidden="1"/>
    <cellStyle name="Followed Hyperlink" xfId="2869" builtinId="9" hidden="1"/>
    <cellStyle name="Followed Hyperlink" xfId="2872" builtinId="9" hidden="1"/>
    <cellStyle name="Followed Hyperlink" xfId="2873" builtinId="9" hidden="1"/>
    <cellStyle name="Followed Hyperlink" xfId="2874" builtinId="9" hidden="1"/>
    <cellStyle name="Followed Hyperlink" xfId="2875" builtinId="9" hidden="1"/>
    <cellStyle name="Followed Hyperlink" xfId="2877" builtinId="9" hidden="1"/>
    <cellStyle name="Followed Hyperlink" xfId="2878" builtinId="9" hidden="1"/>
    <cellStyle name="Followed Hyperlink" xfId="2879" builtinId="9" hidden="1"/>
    <cellStyle name="Followed Hyperlink" xfId="2880" builtinId="9" hidden="1"/>
    <cellStyle name="Followed Hyperlink" xfId="2881" builtinId="9" hidden="1"/>
    <cellStyle name="Followed Hyperlink" xfId="2882" builtinId="9" hidden="1"/>
    <cellStyle name="Followed Hyperlink" xfId="2868" builtinId="9" hidden="1"/>
    <cellStyle name="Followed Hyperlink" xfId="2883" builtinId="9" hidden="1"/>
    <cellStyle name="Followed Hyperlink" xfId="2884" builtinId="9" hidden="1"/>
    <cellStyle name="Followed Hyperlink" xfId="2885" builtinId="9" hidden="1"/>
    <cellStyle name="Followed Hyperlink" xfId="2886" builtinId="9" hidden="1"/>
    <cellStyle name="Followed Hyperlink" xfId="2888" builtinId="9" hidden="1"/>
    <cellStyle name="Followed Hyperlink" xfId="2889" builtinId="9" hidden="1"/>
    <cellStyle name="Followed Hyperlink" xfId="2890" builtinId="9" hidden="1"/>
    <cellStyle name="Followed Hyperlink" xfId="2891" builtinId="9" hidden="1"/>
    <cellStyle name="Followed Hyperlink" xfId="2892" builtinId="9" hidden="1"/>
    <cellStyle name="Followed Hyperlink" xfId="2893" builtinId="9" hidden="1"/>
    <cellStyle name="Followed Hyperlink" xfId="2876" builtinId="9" hidden="1"/>
    <cellStyle name="Followed Hyperlink" xfId="2894" builtinId="9" hidden="1"/>
    <cellStyle name="Followed Hyperlink" xfId="2895" builtinId="9" hidden="1"/>
    <cellStyle name="Followed Hyperlink" xfId="2896" builtinId="9" hidden="1"/>
    <cellStyle name="Followed Hyperlink" xfId="2897" builtinId="9" hidden="1"/>
    <cellStyle name="Followed Hyperlink" xfId="2899" builtinId="9" hidden="1"/>
    <cellStyle name="Followed Hyperlink" xfId="2900" builtinId="9" hidden="1"/>
    <cellStyle name="Followed Hyperlink" xfId="2901" builtinId="9" hidden="1"/>
    <cellStyle name="Followed Hyperlink" xfId="2902" builtinId="9" hidden="1"/>
    <cellStyle name="Followed Hyperlink" xfId="2903" builtinId="9" hidden="1"/>
    <cellStyle name="Followed Hyperlink" xfId="2904" builtinId="9" hidden="1"/>
    <cellStyle name="Followed Hyperlink" xfId="2887" builtinId="9" hidden="1"/>
    <cellStyle name="Followed Hyperlink" xfId="2905" builtinId="9" hidden="1"/>
    <cellStyle name="Followed Hyperlink" xfId="2906" builtinId="9" hidden="1"/>
    <cellStyle name="Followed Hyperlink" xfId="2907" builtinId="9" hidden="1"/>
    <cellStyle name="Followed Hyperlink" xfId="2908" builtinId="9" hidden="1"/>
    <cellStyle name="Followed Hyperlink" xfId="2910" builtinId="9" hidden="1"/>
    <cellStyle name="Followed Hyperlink" xfId="2911" builtinId="9" hidden="1"/>
    <cellStyle name="Followed Hyperlink" xfId="2912" builtinId="9" hidden="1"/>
    <cellStyle name="Followed Hyperlink" xfId="2913" builtinId="9" hidden="1"/>
    <cellStyle name="Followed Hyperlink" xfId="2914" builtinId="9" hidden="1"/>
    <cellStyle name="Followed Hyperlink" xfId="2915" builtinId="9" hidden="1"/>
    <cellStyle name="Followed Hyperlink" xfId="2898" builtinId="9" hidden="1"/>
    <cellStyle name="Followed Hyperlink" xfId="2916" builtinId="9" hidden="1"/>
    <cellStyle name="Followed Hyperlink" xfId="2917" builtinId="9" hidden="1"/>
    <cellStyle name="Followed Hyperlink" xfId="2918" builtinId="9" hidden="1"/>
    <cellStyle name="Followed Hyperlink" xfId="2919" builtinId="9" hidden="1"/>
    <cellStyle name="Followed Hyperlink" xfId="2921" builtinId="9" hidden="1"/>
    <cellStyle name="Followed Hyperlink" xfId="2922" builtinId="9" hidden="1"/>
    <cellStyle name="Followed Hyperlink" xfId="2923" builtinId="9" hidden="1"/>
    <cellStyle name="Followed Hyperlink" xfId="2924" builtinId="9" hidden="1"/>
    <cellStyle name="Followed Hyperlink" xfId="2925" builtinId="9" hidden="1"/>
    <cellStyle name="Followed Hyperlink" xfId="2926" builtinId="9" hidden="1"/>
    <cellStyle name="Followed Hyperlink" xfId="2909" builtinId="9" hidden="1"/>
    <cellStyle name="Followed Hyperlink" xfId="2927" builtinId="9" hidden="1"/>
    <cellStyle name="Followed Hyperlink" xfId="2928" builtinId="9" hidden="1"/>
    <cellStyle name="Followed Hyperlink" xfId="2929" builtinId="9" hidden="1"/>
    <cellStyle name="Followed Hyperlink" xfId="2930" builtinId="9" hidden="1"/>
    <cellStyle name="Followed Hyperlink" xfId="2931" builtinId="9" hidden="1"/>
    <cellStyle name="Followed Hyperlink" xfId="2932" builtinId="9" hidden="1"/>
    <cellStyle name="Followed Hyperlink" xfId="2933" builtinId="9" hidden="1"/>
    <cellStyle name="Followed Hyperlink" xfId="2934" builtinId="9" hidden="1"/>
    <cellStyle name="Followed Hyperlink" xfId="2935" builtinId="9" hidden="1"/>
    <cellStyle name="Followed Hyperlink" xfId="2936" builtinId="9" hidden="1"/>
    <cellStyle name="Followed Hyperlink" xfId="2920" builtinId="9" hidden="1"/>
    <cellStyle name="Followed Hyperlink" xfId="2937" builtinId="9" hidden="1"/>
    <cellStyle name="Followed Hyperlink" xfId="2938" builtinId="9" hidden="1"/>
    <cellStyle name="Followed Hyperlink" xfId="2939" builtinId="9" hidden="1"/>
    <cellStyle name="Followed Hyperlink" xfId="2940" builtinId="9" hidden="1"/>
    <cellStyle name="Followed Hyperlink" xfId="2941" builtinId="9" hidden="1"/>
    <cellStyle name="Followed Hyperlink" xfId="2942" builtinId="9" hidden="1"/>
    <cellStyle name="Followed Hyperlink" xfId="2943" builtinId="9" hidden="1"/>
    <cellStyle name="Followed Hyperlink" xfId="2944" builtinId="9" hidden="1"/>
    <cellStyle name="Followed Hyperlink" xfId="2945" builtinId="9" hidden="1"/>
    <cellStyle name="Followed Hyperlink" xfId="2946" builtinId="9" hidden="1"/>
    <cellStyle name="Followed Hyperlink" xfId="2947" builtinId="9" hidden="1"/>
    <cellStyle name="Followed Hyperlink" xfId="2948" builtinId="9" hidden="1"/>
    <cellStyle name="Followed Hyperlink" xfId="2949" builtinId="9" hidden="1"/>
    <cellStyle name="Followed Hyperlink" xfId="2950" builtinId="9" hidden="1"/>
    <cellStyle name="Followed Hyperlink" xfId="2951" builtinId="9" hidden="1"/>
    <cellStyle name="Followed Hyperlink" xfId="2952" builtinId="9" hidden="1"/>
    <cellStyle name="Followed Hyperlink" xfId="2953" builtinId="9" hidden="1"/>
    <cellStyle name="Followed Hyperlink" xfId="2954" builtinId="9" hidden="1"/>
    <cellStyle name="Followed Hyperlink" xfId="2955" builtinId="9" hidden="1"/>
    <cellStyle name="Followed Hyperlink" xfId="2956" builtinId="9" hidden="1"/>
    <cellStyle name="Followed Hyperlink" xfId="2957" builtinId="9" hidden="1"/>
    <cellStyle name="Followed Hyperlink" xfId="2958" builtinId="9" hidden="1"/>
    <cellStyle name="Followed Hyperlink" xfId="2959" builtinId="9" hidden="1"/>
    <cellStyle name="Followed Hyperlink" xfId="2960" builtinId="9" hidden="1"/>
    <cellStyle name="Followed Hyperlink" xfId="2961" builtinId="9" hidden="1"/>
    <cellStyle name="Followed Hyperlink" xfId="2962" builtinId="9" hidden="1"/>
    <cellStyle name="Followed Hyperlink" xfId="2964" builtinId="9" hidden="1"/>
    <cellStyle name="Followed Hyperlink" xfId="2965" builtinId="9" hidden="1"/>
    <cellStyle name="Followed Hyperlink" xfId="2966" builtinId="9" hidden="1"/>
    <cellStyle name="Followed Hyperlink" xfId="2967" builtinId="9" hidden="1"/>
    <cellStyle name="Followed Hyperlink" xfId="2968" builtinId="9" hidden="1"/>
    <cellStyle name="Followed Hyperlink" xfId="2969" builtinId="9" hidden="1"/>
    <cellStyle name="Followed Hyperlink" xfId="2862" builtinId="9" hidden="1"/>
    <cellStyle name="Followed Hyperlink" xfId="2970" builtinId="9" hidden="1"/>
    <cellStyle name="Followed Hyperlink" xfId="2971" builtinId="9" hidden="1"/>
    <cellStyle name="Followed Hyperlink" xfId="2972" builtinId="9" hidden="1"/>
    <cellStyle name="Followed Hyperlink" xfId="2973" builtinId="9" hidden="1"/>
    <cellStyle name="Followed Hyperlink" xfId="2975" builtinId="9" hidden="1"/>
    <cellStyle name="Followed Hyperlink" xfId="2976" builtinId="9" hidden="1"/>
    <cellStyle name="Followed Hyperlink" xfId="2977" builtinId="9" hidden="1"/>
    <cellStyle name="Followed Hyperlink" xfId="2978" builtinId="9" hidden="1"/>
    <cellStyle name="Followed Hyperlink" xfId="2979" builtinId="9" hidden="1"/>
    <cellStyle name="Followed Hyperlink" xfId="2980" builtinId="9" hidden="1"/>
    <cellStyle name="Followed Hyperlink" xfId="2963" builtinId="9" hidden="1"/>
    <cellStyle name="Followed Hyperlink" xfId="2981" builtinId="9" hidden="1"/>
    <cellStyle name="Followed Hyperlink" xfId="2982" builtinId="9" hidden="1"/>
    <cellStyle name="Followed Hyperlink" xfId="2983" builtinId="9" hidden="1"/>
    <cellStyle name="Followed Hyperlink" xfId="2984" builtinId="9" hidden="1"/>
    <cellStyle name="Followed Hyperlink" xfId="2985" builtinId="9" hidden="1"/>
    <cellStyle name="Followed Hyperlink" xfId="2986" builtinId="9" hidden="1"/>
    <cellStyle name="Followed Hyperlink" xfId="2987" builtinId="9" hidden="1"/>
    <cellStyle name="Followed Hyperlink" xfId="2988" builtinId="9" hidden="1"/>
    <cellStyle name="Followed Hyperlink" xfId="2989" builtinId="9" hidden="1"/>
    <cellStyle name="Followed Hyperlink" xfId="2990" builtinId="9" hidden="1"/>
    <cellStyle name="Followed Hyperlink" xfId="2974" builtinId="9" hidden="1"/>
    <cellStyle name="Followed Hyperlink" xfId="2991" builtinId="9" hidden="1"/>
    <cellStyle name="Followed Hyperlink" xfId="2992" builtinId="9" hidden="1"/>
    <cellStyle name="Followed Hyperlink" xfId="2993" builtinId="9" hidden="1"/>
    <cellStyle name="Followed Hyperlink" xfId="2994" builtinId="9" hidden="1"/>
    <cellStyle name="Followed Hyperlink" xfId="2995" builtinId="9" hidden="1"/>
    <cellStyle name="Followed Hyperlink" xfId="2996" builtinId="9" hidden="1"/>
    <cellStyle name="Followed Hyperlink" xfId="2997" builtinId="9" hidden="1"/>
    <cellStyle name="Followed Hyperlink" xfId="2998" builtinId="9" hidden="1"/>
    <cellStyle name="Followed Hyperlink" xfId="2999" builtinId="9" hidden="1"/>
    <cellStyle name="Followed Hyperlink" xfId="3000" builtinId="9" hidden="1"/>
    <cellStyle name="Followed Hyperlink" xfId="3001" builtinId="9" hidden="1"/>
    <cellStyle name="Followed Hyperlink" xfId="3002" builtinId="9" hidden="1"/>
    <cellStyle name="Followed Hyperlink" xfId="3003" builtinId="9" hidden="1"/>
    <cellStyle name="Followed Hyperlink" xfId="3004" builtinId="9" hidden="1"/>
    <cellStyle name="Followed Hyperlink" xfId="3005" builtinId="9" hidden="1"/>
    <cellStyle name="Followed Hyperlink" xfId="3006" builtinId="9" hidden="1"/>
    <cellStyle name="Followed Hyperlink" xfId="3007" builtinId="9" hidden="1"/>
    <cellStyle name="Followed Hyperlink" xfId="3008" builtinId="9" hidden="1"/>
    <cellStyle name="Followed Hyperlink" xfId="3009" builtinId="9" hidden="1"/>
    <cellStyle name="Followed Hyperlink" xfId="3010" builtinId="9" hidden="1"/>
    <cellStyle name="Followed Hyperlink" xfId="3011" builtinId="9" hidden="1"/>
    <cellStyle name="Followed Hyperlink" xfId="3012" builtinId="9" hidden="1"/>
    <cellStyle name="Followed Hyperlink" xfId="3013" builtinId="9" hidden="1"/>
    <cellStyle name="Followed Hyperlink" xfId="3014" builtinId="9" hidden="1"/>
    <cellStyle name="Followed Hyperlink" xfId="3015" builtinId="9" hidden="1"/>
    <cellStyle name="Followed Hyperlink" xfId="3016" builtinId="9" hidden="1"/>
    <cellStyle name="Followed Hyperlink" xfId="3017" builtinId="9" hidden="1"/>
    <cellStyle name="Followed Hyperlink" xfId="3018" builtinId="9" hidden="1"/>
    <cellStyle name="Followed Hyperlink" xfId="3019" builtinId="9" hidden="1"/>
    <cellStyle name="Followed Hyperlink" xfId="3020" builtinId="9" hidden="1"/>
    <cellStyle name="Followed Hyperlink" xfId="3021" builtinId="9" hidden="1"/>
    <cellStyle name="Followed Hyperlink" xfId="3022" builtinId="9" hidden="1"/>
    <cellStyle name="Followed Hyperlink" xfId="3023" builtinId="9" hidden="1"/>
    <cellStyle name="Followed Hyperlink" xfId="3024" builtinId="9" hidden="1"/>
    <cellStyle name="Followed Hyperlink" xfId="3025" builtinId="9" hidden="1"/>
    <cellStyle name="Followed Hyperlink" xfId="3026" builtinId="9" hidden="1"/>
    <cellStyle name="Followed Hyperlink" xfId="3027" builtinId="9" hidden="1"/>
    <cellStyle name="Followed Hyperlink" xfId="3028" builtinId="9" hidden="1"/>
    <cellStyle name="Followed Hyperlink" xfId="3029" builtinId="9" hidden="1"/>
    <cellStyle name="Followed Hyperlink" xfId="3030" builtinId="9" hidden="1"/>
    <cellStyle name="Followed Hyperlink" xfId="3031" builtinId="9" hidden="1"/>
    <cellStyle name="Followed Hyperlink" xfId="3032" builtinId="9" hidden="1"/>
    <cellStyle name="Followed Hyperlink" xfId="3033" builtinId="9" hidden="1"/>
    <cellStyle name="Followed Hyperlink" xfId="3034" builtinId="9" hidden="1"/>
    <cellStyle name="Followed Hyperlink" xfId="3035" builtinId="9" hidden="1"/>
    <cellStyle name="Followed Hyperlink" xfId="3036" builtinId="9" hidden="1"/>
    <cellStyle name="Followed Hyperlink" xfId="3037" builtinId="9" hidden="1"/>
    <cellStyle name="Followed Hyperlink" xfId="3038" builtinId="9" hidden="1"/>
    <cellStyle name="Followed Hyperlink" xfId="3039" builtinId="9" hidden="1"/>
    <cellStyle name="Followed Hyperlink" xfId="3040" builtinId="9" hidden="1"/>
    <cellStyle name="Followed Hyperlink" xfId="3041" builtinId="9" hidden="1"/>
    <cellStyle name="Followed Hyperlink" xfId="3042" builtinId="9" hidden="1"/>
    <cellStyle name="Followed Hyperlink" xfId="3043" builtinId="9" hidden="1"/>
    <cellStyle name="Followed Hyperlink" xfId="3044" builtinId="9" hidden="1"/>
    <cellStyle name="Followed Hyperlink" xfId="3045" builtinId="9" hidden="1"/>
    <cellStyle name="Followed Hyperlink" xfId="3046" builtinId="9" hidden="1"/>
    <cellStyle name="Followed Hyperlink" xfId="3047" builtinId="9" hidden="1"/>
    <cellStyle name="Followed Hyperlink" xfId="3048" builtinId="9" hidden="1"/>
    <cellStyle name="Followed Hyperlink" xfId="3049" builtinId="9" hidden="1"/>
    <cellStyle name="Followed Hyperlink" xfId="3050" builtinId="9" hidden="1"/>
    <cellStyle name="Followed Hyperlink" xfId="3051" builtinId="9" hidden="1"/>
    <cellStyle name="Followed Hyperlink" xfId="3052" builtinId="9" hidden="1"/>
    <cellStyle name="Followed Hyperlink" xfId="3053" builtinId="9" hidden="1"/>
    <cellStyle name="Followed Hyperlink" xfId="3054" builtinId="9" hidden="1"/>
    <cellStyle name="Followed Hyperlink" xfId="3055" builtinId="9" hidden="1"/>
    <cellStyle name="Followed Hyperlink" xfId="3056" builtinId="9" hidden="1"/>
    <cellStyle name="Followed Hyperlink" xfId="3057" builtinId="9" hidden="1"/>
    <cellStyle name="Followed Hyperlink" xfId="3058" builtinId="9" hidden="1"/>
    <cellStyle name="Followed Hyperlink" xfId="3059" builtinId="9" hidden="1"/>
    <cellStyle name="Followed Hyperlink" xfId="3060" builtinId="9" hidden="1"/>
    <cellStyle name="Followed Hyperlink" xfId="3061" builtinId="9" hidden="1"/>
    <cellStyle name="Followed Hyperlink" xfId="3062" builtinId="9" hidden="1"/>
    <cellStyle name="Followed Hyperlink" xfId="3063" builtinId="9" hidden="1"/>
    <cellStyle name="Followed Hyperlink" xfId="3064" builtinId="9" hidden="1"/>
    <cellStyle name="Followed Hyperlink" xfId="3065" builtinId="9" hidden="1"/>
    <cellStyle name="Followed Hyperlink" xfId="3066" builtinId="9" hidden="1"/>
    <cellStyle name="Followed Hyperlink" xfId="3067" builtinId="9" hidden="1"/>
    <cellStyle name="Followed Hyperlink" xfId="3068" builtinId="9" hidden="1"/>
    <cellStyle name="Followed Hyperlink" xfId="3069" builtinId="9" hidden="1"/>
    <cellStyle name="Followed Hyperlink" xfId="3070" builtinId="9" hidden="1"/>
    <cellStyle name="Followed Hyperlink" xfId="3071" builtinId="9" hidden="1"/>
    <cellStyle name="Followed Hyperlink" xfId="3072" builtinId="9" hidden="1"/>
    <cellStyle name="Followed Hyperlink" xfId="3073" builtinId="9" hidden="1"/>
    <cellStyle name="Followed Hyperlink" xfId="3074" builtinId="9" hidden="1"/>
    <cellStyle name="Followed Hyperlink" xfId="3075" builtinId="9" hidden="1"/>
    <cellStyle name="Followed Hyperlink" xfId="3076" builtinId="9" hidden="1"/>
    <cellStyle name="Followed Hyperlink" xfId="3077" builtinId="9" hidden="1"/>
    <cellStyle name="Followed Hyperlink" xfId="3078" builtinId="9" hidden="1"/>
    <cellStyle name="Followed Hyperlink" xfId="3079" builtinId="9" hidden="1"/>
    <cellStyle name="Followed Hyperlink" xfId="3080" builtinId="9" hidden="1"/>
    <cellStyle name="Followed Hyperlink" xfId="3081" builtinId="9" hidden="1"/>
    <cellStyle name="Followed Hyperlink" xfId="3082" builtinId="9" hidden="1"/>
    <cellStyle name="Followed Hyperlink" xfId="3083" builtinId="9" hidden="1"/>
    <cellStyle name="Followed Hyperlink" xfId="3084" builtinId="9" hidden="1"/>
    <cellStyle name="Followed Hyperlink" xfId="3085" builtinId="9" hidden="1"/>
    <cellStyle name="Followed Hyperlink" xfId="3086" builtinId="9" hidden="1"/>
    <cellStyle name="Followed Hyperlink" xfId="3087" builtinId="9" hidden="1"/>
    <cellStyle name="Followed Hyperlink" xfId="3088" builtinId="9" hidden="1"/>
    <cellStyle name="Followed Hyperlink" xfId="3089" builtinId="9" hidden="1"/>
    <cellStyle name="Followed Hyperlink" xfId="3090" builtinId="9" hidden="1"/>
    <cellStyle name="Followed Hyperlink" xfId="3091" builtinId="9" hidden="1"/>
    <cellStyle name="Followed Hyperlink" xfId="3092" builtinId="9" hidden="1"/>
    <cellStyle name="Followed Hyperlink" xfId="3093" builtinId="9" hidden="1"/>
    <cellStyle name="Followed Hyperlink" xfId="3094" builtinId="9" hidden="1"/>
    <cellStyle name="Followed Hyperlink" xfId="3095" builtinId="9" hidden="1"/>
    <cellStyle name="Followed Hyperlink" xfId="3096" builtinId="9" hidden="1"/>
    <cellStyle name="Followed Hyperlink" xfId="3097" builtinId="9" hidden="1"/>
    <cellStyle name="Followed Hyperlink" xfId="3098" builtinId="9" hidden="1"/>
    <cellStyle name="Followed Hyperlink" xfId="3099" builtinId="9" hidden="1"/>
    <cellStyle name="Followed Hyperlink" xfId="3100" builtinId="9" hidden="1"/>
    <cellStyle name="Followed Hyperlink" xfId="3101" builtinId="9" hidden="1"/>
    <cellStyle name="Followed Hyperlink" xfId="3102" builtinId="9" hidden="1"/>
    <cellStyle name="Followed Hyperlink" xfId="3103" builtinId="9" hidden="1"/>
    <cellStyle name="Followed Hyperlink" xfId="3104" builtinId="9" hidden="1"/>
    <cellStyle name="Followed Hyperlink" xfId="3105" builtinId="9" hidden="1"/>
    <cellStyle name="Followed Hyperlink" xfId="3106" builtinId="9" hidden="1"/>
    <cellStyle name="Followed Hyperlink" xfId="3107" builtinId="9" hidden="1"/>
    <cellStyle name="Followed Hyperlink" xfId="3108" builtinId="9" hidden="1"/>
    <cellStyle name="Followed Hyperlink" xfId="3109" builtinId="9" hidden="1"/>
    <cellStyle name="Followed Hyperlink" xfId="3110" builtinId="9" hidden="1"/>
    <cellStyle name="Followed Hyperlink" xfId="3111" builtinId="9" hidden="1"/>
    <cellStyle name="Followed Hyperlink" xfId="3112" builtinId="9" hidden="1"/>
    <cellStyle name="Followed Hyperlink" xfId="3113" builtinId="9" hidden="1"/>
    <cellStyle name="Followed Hyperlink" xfId="3114" builtinId="9" hidden="1"/>
    <cellStyle name="Followed Hyperlink" xfId="3115" builtinId="9" hidden="1"/>
    <cellStyle name="Followed Hyperlink" xfId="3116" builtinId="9" hidden="1"/>
    <cellStyle name="Followed Hyperlink" xfId="3117" builtinId="9" hidden="1"/>
    <cellStyle name="Followed Hyperlink" xfId="3118" builtinId="9" hidden="1"/>
    <cellStyle name="Followed Hyperlink" xfId="3119" builtinId="9" hidden="1"/>
    <cellStyle name="Followed Hyperlink" xfId="3120" builtinId="9" hidden="1"/>
    <cellStyle name="Followed Hyperlink" xfId="3121" builtinId="9" hidden="1"/>
    <cellStyle name="Followed Hyperlink" xfId="3122" builtinId="9" hidden="1"/>
    <cellStyle name="Followed Hyperlink" xfId="3123" builtinId="9" hidden="1"/>
    <cellStyle name="Followed Hyperlink" xfId="3124" builtinId="9" hidden="1"/>
    <cellStyle name="Followed Hyperlink" xfId="3125" builtinId="9" hidden="1"/>
    <cellStyle name="Followed Hyperlink" xfId="3126" builtinId="9" hidden="1"/>
    <cellStyle name="Followed Hyperlink" xfId="3127" builtinId="9" hidden="1"/>
    <cellStyle name="Followed Hyperlink" xfId="3128" builtinId="9" hidden="1"/>
    <cellStyle name="Followed Hyperlink" xfId="3129" builtinId="9" hidden="1"/>
    <cellStyle name="Followed Hyperlink" xfId="3130" builtinId="9" hidden="1"/>
    <cellStyle name="Followed Hyperlink" xfId="3131" builtinId="9" hidden="1"/>
    <cellStyle name="Followed Hyperlink" xfId="3132" builtinId="9" hidden="1"/>
    <cellStyle name="Followed Hyperlink" xfId="3133" builtinId="9" hidden="1"/>
    <cellStyle name="Followed Hyperlink" xfId="3134" builtinId="9" hidden="1"/>
    <cellStyle name="Followed Hyperlink" xfId="3135" builtinId="9" hidden="1"/>
    <cellStyle name="Followed Hyperlink" xfId="3136" builtinId="9" hidden="1"/>
    <cellStyle name="Followed Hyperlink" xfId="3137" builtinId="9" hidden="1"/>
    <cellStyle name="Followed Hyperlink" xfId="3138" builtinId="9" hidden="1"/>
    <cellStyle name="Followed Hyperlink" xfId="3139" builtinId="9" hidden="1"/>
    <cellStyle name="Followed Hyperlink" xfId="3140" builtinId="9" hidden="1"/>
    <cellStyle name="Followed Hyperlink" xfId="3141" builtinId="9" hidden="1"/>
    <cellStyle name="Followed Hyperlink" xfId="3142" builtinId="9" hidden="1"/>
    <cellStyle name="Followed Hyperlink" xfId="3143" builtinId="9" hidden="1"/>
    <cellStyle name="Followed Hyperlink" xfId="3144" builtinId="9" hidden="1"/>
    <cellStyle name="Followed Hyperlink" xfId="3145" builtinId="9" hidden="1"/>
    <cellStyle name="Followed Hyperlink" xfId="3146" builtinId="9" hidden="1"/>
    <cellStyle name="Followed Hyperlink" xfId="3147" builtinId="9" hidden="1"/>
    <cellStyle name="Followed Hyperlink" xfId="3148" builtinId="9" hidden="1"/>
    <cellStyle name="Followed Hyperlink" xfId="3149" builtinId="9" hidden="1"/>
    <cellStyle name="Followed Hyperlink" xfId="3150" builtinId="9" hidden="1"/>
    <cellStyle name="Followed Hyperlink" xfId="3151" builtinId="9" hidden="1"/>
    <cellStyle name="Followed Hyperlink" xfId="3152" builtinId="9" hidden="1"/>
    <cellStyle name="Followed Hyperlink" xfId="3153" builtinId="9" hidden="1"/>
    <cellStyle name="Followed Hyperlink" xfId="3154" builtinId="9" hidden="1"/>
    <cellStyle name="Followed Hyperlink" xfId="3155" builtinId="9" hidden="1"/>
    <cellStyle name="Followed Hyperlink" xfId="3156" builtinId="9" hidden="1"/>
    <cellStyle name="Followed Hyperlink" xfId="3157" builtinId="9" hidden="1"/>
    <cellStyle name="Followed Hyperlink" xfId="3158" builtinId="9" hidden="1"/>
    <cellStyle name="Followed Hyperlink" xfId="3159" builtinId="9" hidden="1"/>
    <cellStyle name="Followed Hyperlink" xfId="3160" builtinId="9" hidden="1"/>
    <cellStyle name="Followed Hyperlink" xfId="3161" builtinId="9" hidden="1"/>
    <cellStyle name="Followed Hyperlink" xfId="3162" builtinId="9" hidden="1"/>
    <cellStyle name="Followed Hyperlink" xfId="3163" builtinId="9" hidden="1"/>
    <cellStyle name="Followed Hyperlink" xfId="3164" builtinId="9" hidden="1"/>
    <cellStyle name="Followed Hyperlink" xfId="3165" builtinId="9" hidden="1"/>
    <cellStyle name="Followed Hyperlink" xfId="3166" builtinId="9" hidden="1"/>
    <cellStyle name="Followed Hyperlink" xfId="3167" builtinId="9" hidden="1"/>
    <cellStyle name="Followed Hyperlink" xfId="3168" builtinId="9" hidden="1"/>
    <cellStyle name="Followed Hyperlink" xfId="3169" builtinId="9" hidden="1"/>
    <cellStyle name="Followed Hyperlink" xfId="3170" builtinId="9" hidden="1"/>
    <cellStyle name="Followed Hyperlink" xfId="3171" builtinId="9" hidden="1"/>
    <cellStyle name="Followed Hyperlink" xfId="3172" builtinId="9" hidden="1"/>
    <cellStyle name="Followed Hyperlink" xfId="3173" builtinId="9" hidden="1"/>
    <cellStyle name="Followed Hyperlink" xfId="3174" builtinId="9" hidden="1"/>
    <cellStyle name="Followed Hyperlink" xfId="3175" builtinId="9" hidden="1"/>
    <cellStyle name="Followed Hyperlink" xfId="3176" builtinId="9" hidden="1"/>
    <cellStyle name="Followed Hyperlink" xfId="877" builtinId="9" hidden="1"/>
    <cellStyle name="Followed Hyperlink" xfId="2424" builtinId="9" hidden="1"/>
    <cellStyle name="Followed Hyperlink" xfId="863" builtinId="9" hidden="1"/>
    <cellStyle name="Followed Hyperlink" xfId="873" builtinId="9" hidden="1"/>
    <cellStyle name="Followed Hyperlink" xfId="1643" builtinId="9" hidden="1"/>
    <cellStyle name="Followed Hyperlink" xfId="2419" builtinId="9" hidden="1"/>
    <cellStyle name="Followed Hyperlink" xfId="892" builtinId="9" hidden="1"/>
    <cellStyle name="Followed Hyperlink" xfId="825" builtinId="9" hidden="1"/>
    <cellStyle name="Followed Hyperlink" xfId="828" builtinId="9" hidden="1"/>
    <cellStyle name="Followed Hyperlink" xfId="885" builtinId="9" hidden="1"/>
    <cellStyle name="Followed Hyperlink" xfId="880" builtinId="9" hidden="1"/>
    <cellStyle name="Followed Hyperlink" xfId="3179" builtinId="9" hidden="1"/>
    <cellStyle name="Followed Hyperlink" xfId="3186" builtinId="9" hidden="1"/>
    <cellStyle name="Followed Hyperlink" xfId="3187" builtinId="9" hidden="1"/>
    <cellStyle name="Followed Hyperlink" xfId="3184" builtinId="9" hidden="1"/>
    <cellStyle name="Followed Hyperlink" xfId="3185" builtinId="9" hidden="1"/>
    <cellStyle name="Followed Hyperlink" xfId="3193" builtinId="9" hidden="1"/>
    <cellStyle name="Followed Hyperlink" xfId="3194" builtinId="9" hidden="1"/>
    <cellStyle name="Followed Hyperlink" xfId="3195" builtinId="9" hidden="1"/>
    <cellStyle name="Followed Hyperlink" xfId="3196" builtinId="9" hidden="1"/>
    <cellStyle name="Followed Hyperlink" xfId="3197" builtinId="9" hidden="1"/>
    <cellStyle name="Followed Hyperlink" xfId="3191" builtinId="9" hidden="1"/>
    <cellStyle name="Followed Hyperlink" xfId="3199" builtinId="9" hidden="1"/>
    <cellStyle name="Followed Hyperlink" xfId="3200" builtinId="9" hidden="1"/>
    <cellStyle name="Followed Hyperlink" xfId="3201" builtinId="9" hidden="1"/>
    <cellStyle name="Followed Hyperlink" xfId="3202" builtinId="9" hidden="1"/>
    <cellStyle name="Followed Hyperlink" xfId="3198" builtinId="9" hidden="1"/>
    <cellStyle name="Followed Hyperlink" xfId="3204" builtinId="9" hidden="1"/>
    <cellStyle name="Followed Hyperlink" xfId="3205" builtinId="9" hidden="1"/>
    <cellStyle name="Followed Hyperlink" xfId="3206" builtinId="9" hidden="1"/>
    <cellStyle name="Followed Hyperlink" xfId="3207" builtinId="9" hidden="1"/>
    <cellStyle name="Followed Hyperlink" xfId="3203" builtinId="9" hidden="1"/>
    <cellStyle name="Followed Hyperlink" xfId="3209" builtinId="9" hidden="1"/>
    <cellStyle name="Followed Hyperlink" xfId="3210" builtinId="9" hidden="1"/>
    <cellStyle name="Followed Hyperlink" xfId="3211" builtinId="9" hidden="1"/>
    <cellStyle name="Followed Hyperlink" xfId="3212" builtinId="9" hidden="1"/>
    <cellStyle name="Followed Hyperlink" xfId="3208" builtinId="9" hidden="1"/>
    <cellStyle name="Followed Hyperlink" xfId="3214" builtinId="9" hidden="1"/>
    <cellStyle name="Followed Hyperlink" xfId="3215" builtinId="9" hidden="1"/>
    <cellStyle name="Followed Hyperlink" xfId="3216" builtinId="9" hidden="1"/>
    <cellStyle name="Followed Hyperlink" xfId="3217" builtinId="9" hidden="1"/>
    <cellStyle name="Followed Hyperlink" xfId="3213" builtinId="9" hidden="1"/>
    <cellStyle name="Followed Hyperlink" xfId="3219" builtinId="9" hidden="1"/>
    <cellStyle name="Followed Hyperlink" xfId="3220" builtinId="9" hidden="1"/>
    <cellStyle name="Followed Hyperlink" xfId="3221" builtinId="9" hidden="1"/>
    <cellStyle name="Followed Hyperlink" xfId="3222" builtinId="9" hidden="1"/>
    <cellStyle name="Followed Hyperlink" xfId="3218" builtinId="9" hidden="1"/>
    <cellStyle name="Followed Hyperlink" xfId="3224" builtinId="9" hidden="1"/>
    <cellStyle name="Followed Hyperlink" xfId="3225" builtinId="9" hidden="1"/>
    <cellStyle name="Followed Hyperlink" xfId="3226" builtinId="9" hidden="1"/>
    <cellStyle name="Followed Hyperlink" xfId="3227" builtinId="9" hidden="1"/>
    <cellStyle name="Followed Hyperlink" xfId="3223" builtinId="9" hidden="1"/>
    <cellStyle name="Followed Hyperlink" xfId="3228" builtinId="9" hidden="1"/>
    <cellStyle name="Followed Hyperlink" xfId="3229" builtinId="9" hidden="1"/>
    <cellStyle name="Followed Hyperlink" xfId="3230" builtinId="9" hidden="1"/>
    <cellStyle name="Followed Hyperlink" xfId="3231" builtinId="9" hidden="1"/>
    <cellStyle name="Followed Hyperlink" xfId="3232" builtinId="9" hidden="1"/>
    <cellStyle name="Followed Hyperlink" xfId="3233" builtinId="9" hidden="1"/>
    <cellStyle name="Followed Hyperlink" xfId="3234" builtinId="9" hidden="1"/>
    <cellStyle name="Followed Hyperlink" xfId="3235" builtinId="9" hidden="1"/>
    <cellStyle name="Followed Hyperlink" xfId="3236" builtinId="9" hidden="1"/>
    <cellStyle name="Followed Hyperlink" xfId="3192" builtinId="9" hidden="1"/>
    <cellStyle name="Followed Hyperlink" xfId="3238" builtinId="9" hidden="1"/>
    <cellStyle name="Followed Hyperlink" xfId="3239" builtinId="9" hidden="1"/>
    <cellStyle name="Followed Hyperlink" xfId="3240" builtinId="9" hidden="1"/>
    <cellStyle name="Followed Hyperlink" xfId="3241" builtinId="9" hidden="1"/>
    <cellStyle name="Followed Hyperlink" xfId="3237" builtinId="9" hidden="1"/>
    <cellStyle name="Followed Hyperlink" xfId="3242" builtinId="9" hidden="1"/>
    <cellStyle name="Followed Hyperlink" xfId="3243" builtinId="9" hidden="1"/>
    <cellStyle name="Followed Hyperlink" xfId="3244" builtinId="9" hidden="1"/>
    <cellStyle name="Followed Hyperlink" xfId="3245" builtinId="9" hidden="1"/>
    <cellStyle name="Followed Hyperlink" xfId="3254" builtinId="9" hidden="1"/>
    <cellStyle name="Followed Hyperlink" xfId="3247" builtinId="9" hidden="1"/>
    <cellStyle name="Followed Hyperlink" xfId="3251" builtinId="9" hidden="1"/>
    <cellStyle name="Followed Hyperlink" xfId="3258" builtinId="9" hidden="1"/>
    <cellStyle name="Followed Hyperlink" xfId="3248" builtinId="9" hidden="1"/>
    <cellStyle name="Followed Hyperlink" xfId="3259" builtinId="9" hidden="1"/>
    <cellStyle name="Followed Hyperlink" xfId="3252" builtinId="9" hidden="1"/>
    <cellStyle name="Followed Hyperlink" xfId="3253" builtinId="9" hidden="1"/>
    <cellStyle name="Followed Hyperlink" xfId="3255" builtinId="9" hidden="1"/>
    <cellStyle name="Followed Hyperlink" xfId="3249" builtinId="9" hidden="1"/>
    <cellStyle name="Followed Hyperlink" xfId="3246" builtinId="9" hidden="1"/>
    <cellStyle name="Followed Hyperlink" xfId="3257" builtinId="9" hidden="1"/>
    <cellStyle name="Followed Hyperlink" xfId="3260" builtinId="9" hidden="1"/>
    <cellStyle name="Followed Hyperlink" xfId="3261" builtinId="9" hidden="1"/>
    <cellStyle name="Followed Hyperlink" xfId="3262" builtinId="9" hidden="1"/>
    <cellStyle name="Followed Hyperlink" xfId="3263" builtinId="9" hidden="1"/>
    <cellStyle name="Followed Hyperlink" xfId="3265" builtinId="9" hidden="1"/>
    <cellStyle name="Followed Hyperlink" xfId="3266" builtinId="9" hidden="1"/>
    <cellStyle name="Followed Hyperlink" xfId="3267" builtinId="9" hidden="1"/>
    <cellStyle name="Followed Hyperlink" xfId="3268" builtinId="9" hidden="1"/>
    <cellStyle name="Followed Hyperlink" xfId="3269" builtinId="9" hidden="1"/>
    <cellStyle name="Followed Hyperlink" xfId="3270" builtinId="9" hidden="1"/>
    <cellStyle name="Followed Hyperlink" xfId="3256" builtinId="9" hidden="1"/>
    <cellStyle name="Followed Hyperlink" xfId="3271" builtinId="9" hidden="1"/>
    <cellStyle name="Followed Hyperlink" xfId="3272" builtinId="9" hidden="1"/>
    <cellStyle name="Followed Hyperlink" xfId="3273" builtinId="9" hidden="1"/>
    <cellStyle name="Followed Hyperlink" xfId="3274" builtinId="9" hidden="1"/>
    <cellStyle name="Followed Hyperlink" xfId="3276" builtinId="9" hidden="1"/>
    <cellStyle name="Followed Hyperlink" xfId="3277" builtinId="9" hidden="1"/>
    <cellStyle name="Followed Hyperlink" xfId="3278" builtinId="9" hidden="1"/>
    <cellStyle name="Followed Hyperlink" xfId="3279" builtinId="9" hidden="1"/>
    <cellStyle name="Followed Hyperlink" xfId="3280" builtinId="9" hidden="1"/>
    <cellStyle name="Followed Hyperlink" xfId="3281" builtinId="9" hidden="1"/>
    <cellStyle name="Followed Hyperlink" xfId="3264" builtinId="9" hidden="1"/>
    <cellStyle name="Followed Hyperlink" xfId="3282" builtinId="9" hidden="1"/>
    <cellStyle name="Followed Hyperlink" xfId="3283" builtinId="9" hidden="1"/>
    <cellStyle name="Followed Hyperlink" xfId="3284" builtinId="9" hidden="1"/>
    <cellStyle name="Followed Hyperlink" xfId="3285" builtinId="9" hidden="1"/>
    <cellStyle name="Followed Hyperlink" xfId="3287" builtinId="9" hidden="1"/>
    <cellStyle name="Followed Hyperlink" xfId="3288" builtinId="9" hidden="1"/>
    <cellStyle name="Followed Hyperlink" xfId="3289" builtinId="9" hidden="1"/>
    <cellStyle name="Followed Hyperlink" xfId="3290" builtinId="9" hidden="1"/>
    <cellStyle name="Followed Hyperlink" xfId="3291" builtinId="9" hidden="1"/>
    <cellStyle name="Followed Hyperlink" xfId="3292" builtinId="9" hidden="1"/>
    <cellStyle name="Followed Hyperlink" xfId="3275" builtinId="9" hidden="1"/>
    <cellStyle name="Followed Hyperlink" xfId="3293" builtinId="9" hidden="1"/>
    <cellStyle name="Followed Hyperlink" xfId="3294" builtinId="9" hidden="1"/>
    <cellStyle name="Followed Hyperlink" xfId="3295" builtinId="9" hidden="1"/>
    <cellStyle name="Followed Hyperlink" xfId="3296" builtinId="9" hidden="1"/>
    <cellStyle name="Followed Hyperlink" xfId="3298" builtinId="9" hidden="1"/>
    <cellStyle name="Followed Hyperlink" xfId="3299" builtinId="9" hidden="1"/>
    <cellStyle name="Followed Hyperlink" xfId="3300" builtinId="9" hidden="1"/>
    <cellStyle name="Followed Hyperlink" xfId="3301" builtinId="9" hidden="1"/>
    <cellStyle name="Followed Hyperlink" xfId="3302" builtinId="9" hidden="1"/>
    <cellStyle name="Followed Hyperlink" xfId="3303" builtinId="9" hidden="1"/>
    <cellStyle name="Followed Hyperlink" xfId="3286" builtinId="9" hidden="1"/>
    <cellStyle name="Followed Hyperlink" xfId="3304" builtinId="9" hidden="1"/>
    <cellStyle name="Followed Hyperlink" xfId="3305" builtinId="9" hidden="1"/>
    <cellStyle name="Followed Hyperlink" xfId="3306" builtinId="9" hidden="1"/>
    <cellStyle name="Followed Hyperlink" xfId="3307" builtinId="9" hidden="1"/>
    <cellStyle name="Followed Hyperlink" xfId="3309" builtinId="9" hidden="1"/>
    <cellStyle name="Followed Hyperlink" xfId="3310" builtinId="9" hidden="1"/>
    <cellStyle name="Followed Hyperlink" xfId="3311" builtinId="9" hidden="1"/>
    <cellStyle name="Followed Hyperlink" xfId="3312" builtinId="9" hidden="1"/>
    <cellStyle name="Followed Hyperlink" xfId="3313" builtinId="9" hidden="1"/>
    <cellStyle name="Followed Hyperlink" xfId="3314" builtinId="9" hidden="1"/>
    <cellStyle name="Followed Hyperlink" xfId="3297" builtinId="9" hidden="1"/>
    <cellStyle name="Followed Hyperlink" xfId="3315" builtinId="9" hidden="1"/>
    <cellStyle name="Followed Hyperlink" xfId="3316" builtinId="9" hidden="1"/>
    <cellStyle name="Followed Hyperlink" xfId="3317" builtinId="9" hidden="1"/>
    <cellStyle name="Followed Hyperlink" xfId="3318" builtinId="9" hidden="1"/>
    <cellStyle name="Followed Hyperlink" xfId="3319" builtinId="9" hidden="1"/>
    <cellStyle name="Followed Hyperlink" xfId="3320" builtinId="9" hidden="1"/>
    <cellStyle name="Followed Hyperlink" xfId="3321" builtinId="9" hidden="1"/>
    <cellStyle name="Followed Hyperlink" xfId="3322" builtinId="9" hidden="1"/>
    <cellStyle name="Followed Hyperlink" xfId="3323" builtinId="9" hidden="1"/>
    <cellStyle name="Followed Hyperlink" xfId="3324" builtinId="9" hidden="1"/>
    <cellStyle name="Followed Hyperlink" xfId="3308" builtinId="9" hidden="1"/>
    <cellStyle name="Followed Hyperlink" xfId="3325" builtinId="9" hidden="1"/>
    <cellStyle name="Followed Hyperlink" xfId="3326" builtinId="9" hidden="1"/>
    <cellStyle name="Followed Hyperlink" xfId="3327" builtinId="9" hidden="1"/>
    <cellStyle name="Followed Hyperlink" xfId="3328" builtinId="9" hidden="1"/>
    <cellStyle name="Followed Hyperlink" xfId="3329" builtinId="9" hidden="1"/>
    <cellStyle name="Followed Hyperlink" xfId="3330" builtinId="9" hidden="1"/>
    <cellStyle name="Followed Hyperlink" xfId="3331" builtinId="9" hidden="1"/>
    <cellStyle name="Followed Hyperlink" xfId="3332" builtinId="9" hidden="1"/>
    <cellStyle name="Followed Hyperlink" xfId="3333" builtinId="9" hidden="1"/>
    <cellStyle name="Followed Hyperlink" xfId="3334" builtinId="9" hidden="1"/>
    <cellStyle name="Followed Hyperlink" xfId="3335" builtinId="9" hidden="1"/>
    <cellStyle name="Followed Hyperlink" xfId="3336" builtinId="9" hidden="1"/>
    <cellStyle name="Followed Hyperlink" xfId="3337" builtinId="9" hidden="1"/>
    <cellStyle name="Followed Hyperlink" xfId="3338" builtinId="9" hidden="1"/>
    <cellStyle name="Followed Hyperlink" xfId="3339" builtinId="9" hidden="1"/>
    <cellStyle name="Followed Hyperlink" xfId="3340" builtinId="9" hidden="1"/>
    <cellStyle name="Followed Hyperlink" xfId="3341" builtinId="9" hidden="1"/>
    <cellStyle name="Followed Hyperlink" xfId="3342" builtinId="9" hidden="1"/>
    <cellStyle name="Followed Hyperlink" xfId="3343" builtinId="9" hidden="1"/>
    <cellStyle name="Followed Hyperlink" xfId="3344" builtinId="9" hidden="1"/>
    <cellStyle name="Followed Hyperlink" xfId="3345" builtinId="9" hidden="1"/>
    <cellStyle name="Followed Hyperlink" xfId="3346" builtinId="9" hidden="1"/>
    <cellStyle name="Followed Hyperlink" xfId="3347" builtinId="9" hidden="1"/>
    <cellStyle name="Followed Hyperlink" xfId="3348" builtinId="9" hidden="1"/>
    <cellStyle name="Followed Hyperlink" xfId="3349" builtinId="9" hidden="1"/>
    <cellStyle name="Followed Hyperlink" xfId="3350" builtinId="9" hidden="1"/>
    <cellStyle name="Followed Hyperlink" xfId="3352" builtinId="9" hidden="1"/>
    <cellStyle name="Followed Hyperlink" xfId="3353" builtinId="9" hidden="1"/>
    <cellStyle name="Followed Hyperlink" xfId="3354" builtinId="9" hidden="1"/>
    <cellStyle name="Followed Hyperlink" xfId="3355" builtinId="9" hidden="1"/>
    <cellStyle name="Followed Hyperlink" xfId="3356" builtinId="9" hidden="1"/>
    <cellStyle name="Followed Hyperlink" xfId="3357" builtinId="9" hidden="1"/>
    <cellStyle name="Followed Hyperlink" xfId="3250" builtinId="9" hidden="1"/>
    <cellStyle name="Followed Hyperlink" xfId="3358" builtinId="9" hidden="1"/>
    <cellStyle name="Followed Hyperlink" xfId="3359" builtinId="9" hidden="1"/>
    <cellStyle name="Followed Hyperlink" xfId="3360" builtinId="9" hidden="1"/>
    <cellStyle name="Followed Hyperlink" xfId="3361" builtinId="9" hidden="1"/>
    <cellStyle name="Followed Hyperlink" xfId="3363" builtinId="9" hidden="1"/>
    <cellStyle name="Followed Hyperlink" xfId="3364" builtinId="9" hidden="1"/>
    <cellStyle name="Followed Hyperlink" xfId="3365" builtinId="9" hidden="1"/>
    <cellStyle name="Followed Hyperlink" xfId="3366" builtinId="9" hidden="1"/>
    <cellStyle name="Followed Hyperlink" xfId="3367" builtinId="9" hidden="1"/>
    <cellStyle name="Followed Hyperlink" xfId="3368" builtinId="9" hidden="1"/>
    <cellStyle name="Followed Hyperlink" xfId="3351" builtinId="9" hidden="1"/>
    <cellStyle name="Followed Hyperlink" xfId="3369" builtinId="9" hidden="1"/>
    <cellStyle name="Followed Hyperlink" xfId="3370" builtinId="9" hidden="1"/>
    <cellStyle name="Followed Hyperlink" xfId="3371" builtinId="9" hidden="1"/>
    <cellStyle name="Followed Hyperlink" xfId="3372" builtinId="9" hidden="1"/>
    <cellStyle name="Followed Hyperlink" xfId="3373" builtinId="9" hidden="1"/>
    <cellStyle name="Followed Hyperlink" xfId="3374" builtinId="9" hidden="1"/>
    <cellStyle name="Followed Hyperlink" xfId="3375" builtinId="9" hidden="1"/>
    <cellStyle name="Followed Hyperlink" xfId="3376" builtinId="9" hidden="1"/>
    <cellStyle name="Followed Hyperlink" xfId="3377" builtinId="9" hidden="1"/>
    <cellStyle name="Followed Hyperlink" xfId="3378" builtinId="9" hidden="1"/>
    <cellStyle name="Followed Hyperlink" xfId="3362" builtinId="9" hidden="1"/>
    <cellStyle name="Followed Hyperlink" xfId="3379" builtinId="9" hidden="1"/>
    <cellStyle name="Followed Hyperlink" xfId="3380" builtinId="9" hidden="1"/>
    <cellStyle name="Followed Hyperlink" xfId="3381" builtinId="9" hidden="1"/>
    <cellStyle name="Followed Hyperlink" xfId="3382" builtinId="9" hidden="1"/>
    <cellStyle name="Followed Hyperlink" xfId="3383" builtinId="9" hidden="1"/>
    <cellStyle name="Followed Hyperlink" xfId="3384" builtinId="9" hidden="1"/>
    <cellStyle name="Followed Hyperlink" xfId="3385" builtinId="9" hidden="1"/>
    <cellStyle name="Followed Hyperlink" xfId="3386" builtinId="9" hidden="1"/>
    <cellStyle name="Followed Hyperlink" xfId="3387" builtinId="9" hidden="1"/>
    <cellStyle name="Followed Hyperlink" xfId="3388" builtinId="9" hidden="1"/>
    <cellStyle name="Followed Hyperlink" xfId="3389" builtinId="9" hidden="1"/>
    <cellStyle name="Followed Hyperlink" xfId="3390" builtinId="9" hidden="1"/>
    <cellStyle name="Followed Hyperlink" xfId="3391" builtinId="9" hidden="1"/>
    <cellStyle name="Followed Hyperlink" xfId="3392" builtinId="9" hidden="1"/>
    <cellStyle name="Followed Hyperlink" xfId="3393" builtinId="9" hidden="1"/>
    <cellStyle name="Followed Hyperlink" xfId="3394" builtinId="9" hidden="1"/>
    <cellStyle name="Followed Hyperlink" xfId="3395" builtinId="9" hidden="1"/>
    <cellStyle name="Followed Hyperlink" xfId="3396" builtinId="9" hidden="1"/>
    <cellStyle name="Followed Hyperlink" xfId="3397" builtinId="9" hidden="1"/>
    <cellStyle name="Followed Hyperlink" xfId="3398" builtinId="9" hidden="1"/>
    <cellStyle name="Followed Hyperlink" xfId="3399" builtinId="9" hidden="1"/>
    <cellStyle name="Followed Hyperlink" xfId="3400" builtinId="9" hidden="1"/>
    <cellStyle name="Followed Hyperlink" xfId="3401" builtinId="9" hidden="1"/>
    <cellStyle name="Followed Hyperlink" xfId="3402" builtinId="9" hidden="1"/>
    <cellStyle name="Followed Hyperlink" xfId="3403" builtinId="9" hidden="1"/>
    <cellStyle name="Followed Hyperlink" xfId="3404" builtinId="9" hidden="1"/>
    <cellStyle name="Followed Hyperlink" xfId="3405" builtinId="9" hidden="1"/>
    <cellStyle name="Followed Hyperlink" xfId="3406" builtinId="9" hidden="1"/>
    <cellStyle name="Followed Hyperlink" xfId="3407" builtinId="9" hidden="1"/>
    <cellStyle name="Followed Hyperlink" xfId="3408" builtinId="9" hidden="1"/>
    <cellStyle name="Followed Hyperlink" xfId="3409" builtinId="9" hidden="1"/>
    <cellStyle name="Followed Hyperlink" xfId="3410" builtinId="9" hidden="1"/>
    <cellStyle name="Followed Hyperlink" xfId="3411" builtinId="9" hidden="1"/>
    <cellStyle name="Followed Hyperlink" xfId="3412" builtinId="9" hidden="1"/>
    <cellStyle name="Followed Hyperlink" xfId="3413" builtinId="9" hidden="1"/>
    <cellStyle name="Followed Hyperlink" xfId="3414" builtinId="9" hidden="1"/>
    <cellStyle name="Followed Hyperlink" xfId="3415" builtinId="9" hidden="1"/>
    <cellStyle name="Followed Hyperlink" xfId="3416" builtinId="9" hidden="1"/>
    <cellStyle name="Followed Hyperlink" xfId="3417" builtinId="9" hidden="1"/>
    <cellStyle name="Followed Hyperlink" xfId="3418" builtinId="9" hidden="1"/>
    <cellStyle name="Followed Hyperlink" xfId="3419" builtinId="9" hidden="1"/>
    <cellStyle name="Followed Hyperlink" xfId="3420" builtinId="9" hidden="1"/>
    <cellStyle name="Followed Hyperlink" xfId="3421" builtinId="9" hidden="1"/>
    <cellStyle name="Followed Hyperlink" xfId="3422" builtinId="9" hidden="1"/>
    <cellStyle name="Followed Hyperlink" xfId="3423" builtinId="9" hidden="1"/>
    <cellStyle name="Followed Hyperlink" xfId="3424" builtinId="9" hidden="1"/>
    <cellStyle name="Followed Hyperlink" xfId="3425" builtinId="9" hidden="1"/>
    <cellStyle name="Followed Hyperlink" xfId="3426" builtinId="9" hidden="1"/>
    <cellStyle name="Followed Hyperlink" xfId="3427" builtinId="9" hidden="1"/>
    <cellStyle name="Followed Hyperlink" xfId="3428" builtinId="9" hidden="1"/>
    <cellStyle name="Followed Hyperlink" xfId="3429" builtinId="9" hidden="1"/>
    <cellStyle name="Followed Hyperlink" xfId="3430" builtinId="9" hidden="1"/>
    <cellStyle name="Followed Hyperlink" xfId="3431" builtinId="9" hidden="1"/>
    <cellStyle name="Followed Hyperlink" xfId="3432" builtinId="9" hidden="1"/>
    <cellStyle name="Followed Hyperlink" xfId="3433" builtinId="9" hidden="1"/>
    <cellStyle name="Followed Hyperlink" xfId="3434" builtinId="9" hidden="1"/>
    <cellStyle name="Followed Hyperlink" xfId="3435" builtinId="9" hidden="1"/>
    <cellStyle name="Followed Hyperlink" xfId="3436" builtinId="9" hidden="1"/>
    <cellStyle name="Followed Hyperlink" xfId="3437" builtinId="9" hidden="1"/>
    <cellStyle name="Followed Hyperlink" xfId="3438" builtinId="9" hidden="1"/>
    <cellStyle name="Followed Hyperlink" xfId="3439" builtinId="9" hidden="1"/>
    <cellStyle name="Followed Hyperlink" xfId="3440" builtinId="9" hidden="1"/>
    <cellStyle name="Followed Hyperlink" xfId="3441" builtinId="9" hidden="1"/>
    <cellStyle name="Followed Hyperlink" xfId="3442" builtinId="9" hidden="1"/>
    <cellStyle name="Followed Hyperlink" xfId="3443" builtinId="9" hidden="1"/>
    <cellStyle name="Followed Hyperlink" xfId="3444" builtinId="9" hidden="1"/>
    <cellStyle name="Followed Hyperlink" xfId="3445" builtinId="9" hidden="1"/>
    <cellStyle name="Followed Hyperlink" xfId="3446" builtinId="9" hidden="1"/>
    <cellStyle name="Followed Hyperlink" xfId="3447" builtinId="9" hidden="1"/>
    <cellStyle name="Followed Hyperlink" xfId="3448" builtinId="9" hidden="1"/>
    <cellStyle name="Followed Hyperlink" xfId="3449" builtinId="9" hidden="1"/>
    <cellStyle name="Followed Hyperlink" xfId="3450" builtinId="9" hidden="1"/>
    <cellStyle name="Followed Hyperlink" xfId="3451" builtinId="9" hidden="1"/>
    <cellStyle name="Followed Hyperlink" xfId="3452" builtinId="9" hidden="1"/>
    <cellStyle name="Followed Hyperlink" xfId="3453" builtinId="9" hidden="1"/>
    <cellStyle name="Followed Hyperlink" xfId="3454" builtinId="9" hidden="1"/>
    <cellStyle name="Followed Hyperlink" xfId="3455" builtinId="9" hidden="1"/>
    <cellStyle name="Followed Hyperlink" xfId="3456" builtinId="9" hidden="1"/>
    <cellStyle name="Followed Hyperlink" xfId="3457" builtinId="9" hidden="1"/>
    <cellStyle name="Followed Hyperlink" xfId="3458" builtinId="9" hidden="1"/>
    <cellStyle name="Followed Hyperlink" xfId="3459" builtinId="9" hidden="1"/>
    <cellStyle name="Followed Hyperlink" xfId="3460" builtinId="9" hidden="1"/>
    <cellStyle name="Followed Hyperlink" xfId="3461" builtinId="9" hidden="1"/>
    <cellStyle name="Followed Hyperlink" xfId="3462" builtinId="9" hidden="1"/>
    <cellStyle name="Followed Hyperlink" xfId="3463" builtinId="9" hidden="1"/>
    <cellStyle name="Followed Hyperlink" xfId="3464" builtinId="9" hidden="1"/>
    <cellStyle name="Followed Hyperlink" xfId="3465" builtinId="9" hidden="1"/>
    <cellStyle name="Followed Hyperlink" xfId="3466" builtinId="9" hidden="1"/>
    <cellStyle name="Followed Hyperlink" xfId="3467" builtinId="9" hidden="1"/>
    <cellStyle name="Followed Hyperlink" xfId="3468" builtinId="9" hidden="1"/>
    <cellStyle name="Followed Hyperlink" xfId="3469" builtinId="9" hidden="1"/>
    <cellStyle name="Followed Hyperlink" xfId="3470" builtinId="9" hidden="1"/>
    <cellStyle name="Followed Hyperlink" xfId="3471" builtinId="9" hidden="1"/>
    <cellStyle name="Followed Hyperlink" xfId="3472" builtinId="9" hidden="1"/>
    <cellStyle name="Followed Hyperlink" xfId="3473" builtinId="9" hidden="1"/>
    <cellStyle name="Followed Hyperlink" xfId="3474" builtinId="9" hidden="1"/>
    <cellStyle name="Followed Hyperlink" xfId="3475" builtinId="9" hidden="1"/>
    <cellStyle name="Followed Hyperlink" xfId="3476" builtinId="9" hidden="1"/>
    <cellStyle name="Followed Hyperlink" xfId="3477" builtinId="9" hidden="1"/>
    <cellStyle name="Followed Hyperlink" xfId="3478" builtinId="9" hidden="1"/>
    <cellStyle name="Followed Hyperlink" xfId="3479" builtinId="9" hidden="1"/>
    <cellStyle name="Followed Hyperlink" xfId="3480" builtinId="9" hidden="1"/>
    <cellStyle name="Followed Hyperlink" xfId="3481" builtinId="9" hidden="1"/>
    <cellStyle name="Followed Hyperlink" xfId="3482" builtinId="9" hidden="1"/>
    <cellStyle name="Followed Hyperlink" xfId="3483" builtinId="9" hidden="1"/>
    <cellStyle name="Followed Hyperlink" xfId="3484" builtinId="9" hidden="1"/>
    <cellStyle name="Followed Hyperlink" xfId="3485" builtinId="9" hidden="1"/>
    <cellStyle name="Followed Hyperlink" xfId="3486" builtinId="9" hidden="1"/>
    <cellStyle name="Followed Hyperlink" xfId="3487" builtinId="9" hidden="1"/>
    <cellStyle name="Followed Hyperlink" xfId="3488" builtinId="9" hidden="1"/>
    <cellStyle name="Followed Hyperlink" xfId="3489" builtinId="9" hidden="1"/>
    <cellStyle name="Followed Hyperlink" xfId="3490" builtinId="9" hidden="1"/>
    <cellStyle name="Followed Hyperlink" xfId="3491" builtinId="9" hidden="1"/>
    <cellStyle name="Followed Hyperlink" xfId="3492" builtinId="9" hidden="1"/>
    <cellStyle name="Followed Hyperlink" xfId="3493" builtinId="9" hidden="1"/>
    <cellStyle name="Followed Hyperlink" xfId="3494" builtinId="9" hidden="1"/>
    <cellStyle name="Followed Hyperlink" xfId="3495" builtinId="9" hidden="1"/>
    <cellStyle name="Followed Hyperlink" xfId="3496" builtinId="9" hidden="1"/>
    <cellStyle name="Followed Hyperlink" xfId="3497" builtinId="9" hidden="1"/>
    <cellStyle name="Followed Hyperlink" xfId="3498" builtinId="9" hidden="1"/>
    <cellStyle name="Followed Hyperlink" xfId="3499" builtinId="9" hidden="1"/>
    <cellStyle name="Followed Hyperlink" xfId="3500" builtinId="9" hidden="1"/>
    <cellStyle name="Followed Hyperlink" xfId="3501" builtinId="9" hidden="1"/>
    <cellStyle name="Followed Hyperlink" xfId="3502" builtinId="9" hidden="1"/>
    <cellStyle name="Followed Hyperlink" xfId="3503" builtinId="9" hidden="1"/>
    <cellStyle name="Followed Hyperlink" xfId="3504" builtinId="9" hidden="1"/>
    <cellStyle name="Followed Hyperlink" xfId="3505" builtinId="9" hidden="1"/>
    <cellStyle name="Followed Hyperlink" xfId="3506" builtinId="9" hidden="1"/>
    <cellStyle name="Followed Hyperlink" xfId="3507" builtinId="9" hidden="1"/>
    <cellStyle name="Followed Hyperlink" xfId="3508" builtinId="9" hidden="1"/>
    <cellStyle name="Followed Hyperlink" xfId="3509" builtinId="9" hidden="1"/>
    <cellStyle name="Followed Hyperlink" xfId="3510" builtinId="9" hidden="1"/>
    <cellStyle name="Followed Hyperlink" xfId="3511" builtinId="9" hidden="1"/>
    <cellStyle name="Followed Hyperlink" xfId="3512" builtinId="9" hidden="1"/>
    <cellStyle name="Followed Hyperlink" xfId="3513" builtinId="9" hidden="1"/>
    <cellStyle name="Followed Hyperlink" xfId="3514" builtinId="9" hidden="1"/>
    <cellStyle name="Followed Hyperlink" xfId="3515" builtinId="9" hidden="1"/>
    <cellStyle name="Followed Hyperlink" xfId="3516" builtinId="9" hidden="1"/>
    <cellStyle name="Followed Hyperlink" xfId="3517" builtinId="9" hidden="1"/>
    <cellStyle name="Followed Hyperlink" xfId="3518" builtinId="9" hidden="1"/>
    <cellStyle name="Followed Hyperlink" xfId="3519" builtinId="9" hidden="1"/>
    <cellStyle name="Followed Hyperlink" xfId="3520" builtinId="9" hidden="1"/>
    <cellStyle name="Followed Hyperlink" xfId="3521" builtinId="9" hidden="1"/>
    <cellStyle name="Followed Hyperlink" xfId="3522" builtinId="9" hidden="1"/>
    <cellStyle name="Followed Hyperlink" xfId="3523" builtinId="9" hidden="1"/>
    <cellStyle name="Followed Hyperlink" xfId="3524" builtinId="9" hidden="1"/>
    <cellStyle name="Followed Hyperlink" xfId="3525" builtinId="9" hidden="1"/>
    <cellStyle name="Followed Hyperlink" xfId="3526" builtinId="9" hidden="1"/>
    <cellStyle name="Followed Hyperlink" xfId="3527" builtinId="9" hidden="1"/>
    <cellStyle name="Followed Hyperlink" xfId="3528" builtinId="9" hidden="1"/>
    <cellStyle name="Followed Hyperlink" xfId="3529" builtinId="9" hidden="1"/>
    <cellStyle name="Followed Hyperlink" xfId="3530" builtinId="9" hidden="1"/>
    <cellStyle name="Followed Hyperlink" xfId="3531" builtinId="9" hidden="1"/>
    <cellStyle name="Followed Hyperlink" xfId="3532" builtinId="9" hidden="1"/>
    <cellStyle name="Followed Hyperlink" xfId="3533" builtinId="9" hidden="1"/>
    <cellStyle name="Followed Hyperlink" xfId="3534" builtinId="9" hidden="1"/>
    <cellStyle name="Followed Hyperlink" xfId="3535" builtinId="9" hidden="1"/>
    <cellStyle name="Followed Hyperlink" xfId="3536" builtinId="9" hidden="1"/>
    <cellStyle name="Followed Hyperlink" xfId="3537" builtinId="9" hidden="1"/>
    <cellStyle name="Followed Hyperlink" xfId="3538" builtinId="9" hidden="1"/>
    <cellStyle name="Followed Hyperlink" xfId="3539" builtinId="9" hidden="1"/>
    <cellStyle name="Followed Hyperlink" xfId="3540" builtinId="9" hidden="1"/>
    <cellStyle name="Followed Hyperlink" xfId="3541" builtinId="9" hidden="1"/>
    <cellStyle name="Followed Hyperlink" xfId="3542" builtinId="9" hidden="1"/>
    <cellStyle name="Followed Hyperlink" xfId="3543" builtinId="9" hidden="1"/>
    <cellStyle name="Followed Hyperlink" xfId="3544" builtinId="9" hidden="1"/>
    <cellStyle name="Followed Hyperlink" xfId="3545" builtinId="9" hidden="1"/>
    <cellStyle name="Followed Hyperlink" xfId="3546" builtinId="9" hidden="1"/>
    <cellStyle name="Followed Hyperlink" xfId="3547" builtinId="9" hidden="1"/>
    <cellStyle name="Followed Hyperlink" xfId="3548" builtinId="9" hidden="1"/>
    <cellStyle name="Followed Hyperlink" xfId="3549" builtinId="9" hidden="1"/>
    <cellStyle name="Followed Hyperlink" xfId="3550" builtinId="9" hidden="1"/>
    <cellStyle name="Followed Hyperlink" xfId="3551" builtinId="9" hidden="1"/>
    <cellStyle name="Followed Hyperlink" xfId="3552" builtinId="9" hidden="1"/>
    <cellStyle name="Followed Hyperlink" xfId="3553" builtinId="9" hidden="1"/>
    <cellStyle name="Followed Hyperlink" xfId="3554" builtinId="9" hidden="1"/>
    <cellStyle name="Followed Hyperlink" xfId="3555" builtinId="9" hidden="1"/>
    <cellStyle name="Followed Hyperlink" xfId="3556" builtinId="9" hidden="1"/>
    <cellStyle name="Followed Hyperlink" xfId="3557" builtinId="9" hidden="1"/>
    <cellStyle name="Followed Hyperlink" xfId="3558" builtinId="9" hidden="1"/>
    <cellStyle name="Followed Hyperlink" xfId="3559" builtinId="9" hidden="1"/>
    <cellStyle name="Followed Hyperlink" xfId="3560" builtinId="9" hidden="1"/>
    <cellStyle name="Followed Hyperlink" xfId="3561" builtinId="9" hidden="1"/>
    <cellStyle name="Followed Hyperlink" xfId="3562" builtinId="9" hidden="1"/>
    <cellStyle name="Followed Hyperlink" xfId="3563" builtinId="9" hidden="1"/>
    <cellStyle name="Followed Hyperlink" xfId="3564" builtinId="9" hidden="1"/>
    <cellStyle name="Followed Hyperlink" xfId="3566" builtinId="9" hidden="1"/>
    <cellStyle name="Followed Hyperlink" xfId="3180" builtinId="9" hidden="1"/>
    <cellStyle name="Followed Hyperlink" xfId="3565" builtinId="9" hidden="1"/>
    <cellStyle name="Followed Hyperlink" xfId="3182" builtinId="9" hidden="1"/>
    <cellStyle name="Followed Hyperlink" xfId="3181" builtinId="9" hidden="1"/>
    <cellStyle name="Followed Hyperlink" xfId="3569" builtinId="9" hidden="1"/>
    <cellStyle name="Followed Hyperlink" xfId="3570" builtinId="9" hidden="1"/>
    <cellStyle name="Followed Hyperlink" xfId="3571" builtinId="9" hidden="1"/>
    <cellStyle name="Followed Hyperlink" xfId="3572" builtinId="9" hidden="1"/>
    <cellStyle name="Followed Hyperlink" xfId="3573" builtinId="9" hidden="1"/>
    <cellStyle name="Followed Hyperlink" xfId="3567" builtinId="9" hidden="1"/>
    <cellStyle name="Followed Hyperlink" xfId="3575" builtinId="9" hidden="1"/>
    <cellStyle name="Followed Hyperlink" xfId="3576" builtinId="9" hidden="1"/>
    <cellStyle name="Followed Hyperlink" xfId="3577" builtinId="9" hidden="1"/>
    <cellStyle name="Followed Hyperlink" xfId="3578" builtinId="9" hidden="1"/>
    <cellStyle name="Followed Hyperlink" xfId="3574" builtinId="9" hidden="1"/>
    <cellStyle name="Followed Hyperlink" xfId="3580" builtinId="9" hidden="1"/>
    <cellStyle name="Followed Hyperlink" xfId="3581" builtinId="9" hidden="1"/>
    <cellStyle name="Followed Hyperlink" xfId="3582" builtinId="9" hidden="1"/>
    <cellStyle name="Followed Hyperlink" xfId="3583" builtinId="9" hidden="1"/>
    <cellStyle name="Followed Hyperlink" xfId="3579" builtinId="9" hidden="1"/>
    <cellStyle name="Followed Hyperlink" xfId="3585" builtinId="9" hidden="1"/>
    <cellStyle name="Followed Hyperlink" xfId="3586" builtinId="9" hidden="1"/>
    <cellStyle name="Followed Hyperlink" xfId="3587" builtinId="9" hidden="1"/>
    <cellStyle name="Followed Hyperlink" xfId="3588" builtinId="9" hidden="1"/>
    <cellStyle name="Followed Hyperlink" xfId="3584" builtinId="9" hidden="1"/>
    <cellStyle name="Followed Hyperlink" xfId="3590" builtinId="9" hidden="1"/>
    <cellStyle name="Followed Hyperlink" xfId="3591" builtinId="9" hidden="1"/>
    <cellStyle name="Followed Hyperlink" xfId="3592" builtinId="9" hidden="1"/>
    <cellStyle name="Followed Hyperlink" xfId="3593" builtinId="9" hidden="1"/>
    <cellStyle name="Followed Hyperlink" xfId="3589" builtinId="9" hidden="1"/>
    <cellStyle name="Followed Hyperlink" xfId="3595" builtinId="9" hidden="1"/>
    <cellStyle name="Followed Hyperlink" xfId="3596" builtinId="9" hidden="1"/>
    <cellStyle name="Followed Hyperlink" xfId="3597" builtinId="9" hidden="1"/>
    <cellStyle name="Followed Hyperlink" xfId="3598" builtinId="9" hidden="1"/>
    <cellStyle name="Followed Hyperlink" xfId="3594" builtinId="9" hidden="1"/>
    <cellStyle name="Followed Hyperlink" xfId="3600" builtinId="9" hidden="1"/>
    <cellStyle name="Followed Hyperlink" xfId="3601" builtinId="9" hidden="1"/>
    <cellStyle name="Followed Hyperlink" xfId="3602" builtinId="9" hidden="1"/>
    <cellStyle name="Followed Hyperlink" xfId="3603" builtinId="9" hidden="1"/>
    <cellStyle name="Followed Hyperlink" xfId="3599" builtinId="9" hidden="1"/>
    <cellStyle name="Followed Hyperlink" xfId="3604" builtinId="9" hidden="1"/>
    <cellStyle name="Followed Hyperlink" xfId="3605" builtinId="9" hidden="1"/>
    <cellStyle name="Followed Hyperlink" xfId="3606" builtinId="9" hidden="1"/>
    <cellStyle name="Followed Hyperlink" xfId="3607" builtinId="9" hidden="1"/>
    <cellStyle name="Followed Hyperlink" xfId="3608" builtinId="9" hidden="1"/>
    <cellStyle name="Followed Hyperlink" xfId="3609" builtinId="9" hidden="1"/>
    <cellStyle name="Followed Hyperlink" xfId="3610" builtinId="9" hidden="1"/>
    <cellStyle name="Followed Hyperlink" xfId="3611" builtinId="9" hidden="1"/>
    <cellStyle name="Followed Hyperlink" xfId="3612" builtinId="9" hidden="1"/>
    <cellStyle name="Followed Hyperlink" xfId="3568" builtinId="9" hidden="1"/>
    <cellStyle name="Followed Hyperlink" xfId="3614" builtinId="9" hidden="1"/>
    <cellStyle name="Followed Hyperlink" xfId="3615" builtinId="9" hidden="1"/>
    <cellStyle name="Followed Hyperlink" xfId="3616" builtinId="9" hidden="1"/>
    <cellStyle name="Followed Hyperlink" xfId="3617" builtinId="9" hidden="1"/>
    <cellStyle name="Followed Hyperlink" xfId="3613" builtinId="9" hidden="1"/>
    <cellStyle name="Followed Hyperlink" xfId="3618" builtinId="9" hidden="1"/>
    <cellStyle name="Followed Hyperlink" xfId="3619" builtinId="9" hidden="1"/>
    <cellStyle name="Followed Hyperlink" xfId="3620" builtinId="9" hidden="1"/>
    <cellStyle name="Followed Hyperlink" xfId="3621" builtinId="9" hidden="1"/>
    <cellStyle name="Followed Hyperlink" xfId="3630" builtinId="9" hidden="1"/>
    <cellStyle name="Followed Hyperlink" xfId="3623" builtinId="9" hidden="1"/>
    <cellStyle name="Followed Hyperlink" xfId="3627" builtinId="9" hidden="1"/>
    <cellStyle name="Followed Hyperlink" xfId="3634" builtinId="9" hidden="1"/>
    <cellStyle name="Followed Hyperlink" xfId="3624" builtinId="9" hidden="1"/>
    <cellStyle name="Followed Hyperlink" xfId="3635" builtinId="9" hidden="1"/>
    <cellStyle name="Followed Hyperlink" xfId="3628" builtinId="9" hidden="1"/>
    <cellStyle name="Followed Hyperlink" xfId="3629" builtinId="9" hidden="1"/>
    <cellStyle name="Followed Hyperlink" xfId="3631" builtinId="9" hidden="1"/>
    <cellStyle name="Followed Hyperlink" xfId="3625" builtinId="9" hidden="1"/>
    <cellStyle name="Followed Hyperlink" xfId="3622" builtinId="9" hidden="1"/>
    <cellStyle name="Followed Hyperlink" xfId="3633" builtinId="9" hidden="1"/>
    <cellStyle name="Followed Hyperlink" xfId="3636" builtinId="9" hidden="1"/>
    <cellStyle name="Followed Hyperlink" xfId="3637" builtinId="9" hidden="1"/>
    <cellStyle name="Followed Hyperlink" xfId="3638" builtinId="9" hidden="1"/>
    <cellStyle name="Followed Hyperlink" xfId="3639" builtinId="9" hidden="1"/>
    <cellStyle name="Followed Hyperlink" xfId="3641" builtinId="9" hidden="1"/>
    <cellStyle name="Followed Hyperlink" xfId="3642" builtinId="9" hidden="1"/>
    <cellStyle name="Followed Hyperlink" xfId="3643" builtinId="9" hidden="1"/>
    <cellStyle name="Followed Hyperlink" xfId="3644" builtinId="9" hidden="1"/>
    <cellStyle name="Followed Hyperlink" xfId="3645" builtinId="9" hidden="1"/>
    <cellStyle name="Followed Hyperlink" xfId="3646" builtinId="9" hidden="1"/>
    <cellStyle name="Followed Hyperlink" xfId="3632" builtinId="9" hidden="1"/>
    <cellStyle name="Followed Hyperlink" xfId="3647" builtinId="9" hidden="1"/>
    <cellStyle name="Followed Hyperlink" xfId="3648" builtinId="9" hidden="1"/>
    <cellStyle name="Followed Hyperlink" xfId="3649" builtinId="9" hidden="1"/>
    <cellStyle name="Followed Hyperlink" xfId="3650" builtinId="9" hidden="1"/>
    <cellStyle name="Followed Hyperlink" xfId="3652" builtinId="9" hidden="1"/>
    <cellStyle name="Followed Hyperlink" xfId="3653" builtinId="9" hidden="1"/>
    <cellStyle name="Followed Hyperlink" xfId="3654" builtinId="9" hidden="1"/>
    <cellStyle name="Followed Hyperlink" xfId="3655" builtinId="9" hidden="1"/>
    <cellStyle name="Followed Hyperlink" xfId="3656" builtinId="9" hidden="1"/>
    <cellStyle name="Followed Hyperlink" xfId="3657" builtinId="9" hidden="1"/>
    <cellStyle name="Followed Hyperlink" xfId="3640" builtinId="9" hidden="1"/>
    <cellStyle name="Followed Hyperlink" xfId="3658" builtinId="9" hidden="1"/>
    <cellStyle name="Followed Hyperlink" xfId="3659" builtinId="9" hidden="1"/>
    <cellStyle name="Followed Hyperlink" xfId="3660" builtinId="9" hidden="1"/>
    <cellStyle name="Followed Hyperlink" xfId="3661" builtinId="9" hidden="1"/>
    <cellStyle name="Followed Hyperlink" xfId="3663" builtinId="9" hidden="1"/>
    <cellStyle name="Followed Hyperlink" xfId="3664" builtinId="9" hidden="1"/>
    <cellStyle name="Followed Hyperlink" xfId="3665" builtinId="9" hidden="1"/>
    <cellStyle name="Followed Hyperlink" xfId="3666" builtinId="9" hidden="1"/>
    <cellStyle name="Followed Hyperlink" xfId="3667" builtinId="9" hidden="1"/>
    <cellStyle name="Followed Hyperlink" xfId="3668" builtinId="9" hidden="1"/>
    <cellStyle name="Followed Hyperlink" xfId="3651" builtinId="9" hidden="1"/>
    <cellStyle name="Followed Hyperlink" xfId="3669" builtinId="9" hidden="1"/>
    <cellStyle name="Followed Hyperlink" xfId="3670" builtinId="9" hidden="1"/>
    <cellStyle name="Followed Hyperlink" xfId="3671" builtinId="9" hidden="1"/>
    <cellStyle name="Followed Hyperlink" xfId="3672" builtinId="9" hidden="1"/>
    <cellStyle name="Followed Hyperlink" xfId="3674" builtinId="9" hidden="1"/>
    <cellStyle name="Followed Hyperlink" xfId="3675" builtinId="9" hidden="1"/>
    <cellStyle name="Followed Hyperlink" xfId="3676" builtinId="9" hidden="1"/>
    <cellStyle name="Followed Hyperlink" xfId="3677" builtinId="9" hidden="1"/>
    <cellStyle name="Followed Hyperlink" xfId="3678" builtinId="9" hidden="1"/>
    <cellStyle name="Followed Hyperlink" xfId="3679" builtinId="9" hidden="1"/>
    <cellStyle name="Followed Hyperlink" xfId="3662" builtinId="9" hidden="1"/>
    <cellStyle name="Followed Hyperlink" xfId="3680" builtinId="9" hidden="1"/>
    <cellStyle name="Followed Hyperlink" xfId="3681" builtinId="9" hidden="1"/>
    <cellStyle name="Followed Hyperlink" xfId="3682" builtinId="9" hidden="1"/>
    <cellStyle name="Followed Hyperlink" xfId="3683" builtinId="9" hidden="1"/>
    <cellStyle name="Followed Hyperlink" xfId="3685" builtinId="9" hidden="1"/>
    <cellStyle name="Followed Hyperlink" xfId="3686" builtinId="9" hidden="1"/>
    <cellStyle name="Followed Hyperlink" xfId="3687" builtinId="9" hidden="1"/>
    <cellStyle name="Followed Hyperlink" xfId="3688" builtinId="9" hidden="1"/>
    <cellStyle name="Followed Hyperlink" xfId="3689" builtinId="9" hidden="1"/>
    <cellStyle name="Followed Hyperlink" xfId="3690" builtinId="9" hidden="1"/>
    <cellStyle name="Followed Hyperlink" xfId="3673" builtinId="9" hidden="1"/>
    <cellStyle name="Followed Hyperlink" xfId="3691" builtinId="9" hidden="1"/>
    <cellStyle name="Followed Hyperlink" xfId="3692" builtinId="9" hidden="1"/>
    <cellStyle name="Followed Hyperlink" xfId="3693" builtinId="9" hidden="1"/>
    <cellStyle name="Followed Hyperlink" xfId="3694" builtinId="9" hidden="1"/>
    <cellStyle name="Followed Hyperlink" xfId="3695" builtinId="9" hidden="1"/>
    <cellStyle name="Followed Hyperlink" xfId="3696" builtinId="9" hidden="1"/>
    <cellStyle name="Followed Hyperlink" xfId="3697" builtinId="9" hidden="1"/>
    <cellStyle name="Followed Hyperlink" xfId="3698" builtinId="9" hidden="1"/>
    <cellStyle name="Followed Hyperlink" xfId="3699" builtinId="9" hidden="1"/>
    <cellStyle name="Followed Hyperlink" xfId="3700" builtinId="9" hidden="1"/>
    <cellStyle name="Followed Hyperlink" xfId="3684" builtinId="9" hidden="1"/>
    <cellStyle name="Followed Hyperlink" xfId="3701" builtinId="9" hidden="1"/>
    <cellStyle name="Followed Hyperlink" xfId="3702" builtinId="9" hidden="1"/>
    <cellStyle name="Followed Hyperlink" xfId="3703" builtinId="9" hidden="1"/>
    <cellStyle name="Followed Hyperlink" xfId="3704" builtinId="9" hidden="1"/>
    <cellStyle name="Followed Hyperlink" xfId="3705" builtinId="9" hidden="1"/>
    <cellStyle name="Followed Hyperlink" xfId="3706" builtinId="9" hidden="1"/>
    <cellStyle name="Followed Hyperlink" xfId="3707" builtinId="9" hidden="1"/>
    <cellStyle name="Followed Hyperlink" xfId="3708" builtinId="9" hidden="1"/>
    <cellStyle name="Followed Hyperlink" xfId="3709" builtinId="9" hidden="1"/>
    <cellStyle name="Followed Hyperlink" xfId="3710" builtinId="9" hidden="1"/>
    <cellStyle name="Followed Hyperlink" xfId="3711" builtinId="9" hidden="1"/>
    <cellStyle name="Followed Hyperlink" xfId="3712" builtinId="9" hidden="1"/>
    <cellStyle name="Followed Hyperlink" xfId="3713" builtinId="9" hidden="1"/>
    <cellStyle name="Followed Hyperlink" xfId="3714" builtinId="9" hidden="1"/>
    <cellStyle name="Followed Hyperlink" xfId="3715" builtinId="9" hidden="1"/>
    <cellStyle name="Followed Hyperlink" xfId="3716" builtinId="9" hidden="1"/>
    <cellStyle name="Followed Hyperlink" xfId="3717" builtinId="9" hidden="1"/>
    <cellStyle name="Followed Hyperlink" xfId="3718" builtinId="9" hidden="1"/>
    <cellStyle name="Followed Hyperlink" xfId="3719" builtinId="9" hidden="1"/>
    <cellStyle name="Followed Hyperlink" xfId="3720" builtinId="9" hidden="1"/>
    <cellStyle name="Followed Hyperlink" xfId="3721" builtinId="9" hidden="1"/>
    <cellStyle name="Followed Hyperlink" xfId="3722" builtinId="9" hidden="1"/>
    <cellStyle name="Followed Hyperlink" xfId="3723" builtinId="9" hidden="1"/>
    <cellStyle name="Followed Hyperlink" xfId="3724" builtinId="9" hidden="1"/>
    <cellStyle name="Followed Hyperlink" xfId="3725" builtinId="9" hidden="1"/>
    <cellStyle name="Followed Hyperlink" xfId="3726" builtinId="9" hidden="1"/>
    <cellStyle name="Followed Hyperlink" xfId="3728" builtinId="9" hidden="1"/>
    <cellStyle name="Followed Hyperlink" xfId="3729" builtinId="9" hidden="1"/>
    <cellStyle name="Followed Hyperlink" xfId="3730" builtinId="9" hidden="1"/>
    <cellStyle name="Followed Hyperlink" xfId="3731" builtinId="9" hidden="1"/>
    <cellStyle name="Followed Hyperlink" xfId="3732" builtinId="9" hidden="1"/>
    <cellStyle name="Followed Hyperlink" xfId="3733" builtinId="9" hidden="1"/>
    <cellStyle name="Followed Hyperlink" xfId="3626" builtinId="9" hidden="1"/>
    <cellStyle name="Followed Hyperlink" xfId="3734" builtinId="9" hidden="1"/>
    <cellStyle name="Followed Hyperlink" xfId="3735" builtinId="9" hidden="1"/>
    <cellStyle name="Followed Hyperlink" xfId="3736" builtinId="9" hidden="1"/>
    <cellStyle name="Followed Hyperlink" xfId="3737" builtinId="9" hidden="1"/>
    <cellStyle name="Followed Hyperlink" xfId="3739" builtinId="9" hidden="1"/>
    <cellStyle name="Followed Hyperlink" xfId="3740" builtinId="9" hidden="1"/>
    <cellStyle name="Followed Hyperlink" xfId="3741" builtinId="9" hidden="1"/>
    <cellStyle name="Followed Hyperlink" xfId="3742" builtinId="9" hidden="1"/>
    <cellStyle name="Followed Hyperlink" xfId="3743" builtinId="9" hidden="1"/>
    <cellStyle name="Followed Hyperlink" xfId="3744" builtinId="9" hidden="1"/>
    <cellStyle name="Followed Hyperlink" xfId="3727" builtinId="9" hidden="1"/>
    <cellStyle name="Followed Hyperlink" xfId="3745" builtinId="9" hidden="1"/>
    <cellStyle name="Followed Hyperlink" xfId="3746" builtinId="9" hidden="1"/>
    <cellStyle name="Followed Hyperlink" xfId="3747" builtinId="9" hidden="1"/>
    <cellStyle name="Followed Hyperlink" xfId="3748" builtinId="9" hidden="1"/>
    <cellStyle name="Followed Hyperlink" xfId="3749" builtinId="9" hidden="1"/>
    <cellStyle name="Followed Hyperlink" xfId="3750" builtinId="9" hidden="1"/>
    <cellStyle name="Followed Hyperlink" xfId="3751" builtinId="9" hidden="1"/>
    <cellStyle name="Followed Hyperlink" xfId="3752" builtinId="9" hidden="1"/>
    <cellStyle name="Followed Hyperlink" xfId="3753" builtinId="9" hidden="1"/>
    <cellStyle name="Followed Hyperlink" xfId="3754" builtinId="9" hidden="1"/>
    <cellStyle name="Followed Hyperlink" xfId="3738" builtinId="9" hidden="1"/>
    <cellStyle name="Followed Hyperlink" xfId="3755" builtinId="9" hidden="1"/>
    <cellStyle name="Followed Hyperlink" xfId="3756" builtinId="9" hidden="1"/>
    <cellStyle name="Followed Hyperlink" xfId="3757" builtinId="9" hidden="1"/>
    <cellStyle name="Followed Hyperlink" xfId="3758" builtinId="9" hidden="1"/>
    <cellStyle name="Followed Hyperlink" xfId="3759" builtinId="9" hidden="1"/>
    <cellStyle name="Followed Hyperlink" xfId="3760" builtinId="9" hidden="1"/>
    <cellStyle name="Followed Hyperlink" xfId="3761" builtinId="9" hidden="1"/>
    <cellStyle name="Followed Hyperlink" xfId="3762" builtinId="9" hidden="1"/>
    <cellStyle name="Followed Hyperlink" xfId="3763" builtinId="9" hidden="1"/>
    <cellStyle name="Followed Hyperlink" xfId="3764" builtinId="9" hidden="1"/>
    <cellStyle name="Followed Hyperlink" xfId="3765" builtinId="9" hidden="1"/>
    <cellStyle name="Followed Hyperlink" xfId="3766" builtinId="9" hidden="1"/>
    <cellStyle name="Followed Hyperlink" xfId="3767" builtinId="9" hidden="1"/>
    <cellStyle name="Followed Hyperlink" xfId="3768" builtinId="9" hidden="1"/>
    <cellStyle name="Followed Hyperlink" xfId="3769" builtinId="9" hidden="1"/>
    <cellStyle name="Followed Hyperlink" xfId="3770" builtinId="9" hidden="1"/>
    <cellStyle name="Followed Hyperlink" xfId="3771" builtinId="9" hidden="1"/>
    <cellStyle name="Followed Hyperlink" xfId="3772" builtinId="9" hidden="1"/>
    <cellStyle name="Followed Hyperlink" xfId="3773" builtinId="9" hidden="1"/>
    <cellStyle name="Followed Hyperlink" xfId="3774" builtinId="9" hidden="1"/>
    <cellStyle name="Followed Hyperlink" xfId="3775" builtinId="9" hidden="1"/>
    <cellStyle name="Followed Hyperlink" xfId="3776" builtinId="9" hidden="1"/>
    <cellStyle name="Followed Hyperlink" xfId="3777" builtinId="9" hidden="1"/>
    <cellStyle name="Followed Hyperlink" xfId="3778" builtinId="9" hidden="1"/>
    <cellStyle name="Followed Hyperlink" xfId="3779" builtinId="9" hidden="1"/>
    <cellStyle name="Followed Hyperlink" xfId="3780" builtinId="9" hidden="1"/>
    <cellStyle name="Followed Hyperlink" xfId="3781" builtinId="9" hidden="1"/>
    <cellStyle name="Followed Hyperlink" xfId="3782" builtinId="9" hidden="1"/>
    <cellStyle name="Followed Hyperlink" xfId="3783" builtinId="9" hidden="1"/>
    <cellStyle name="Followed Hyperlink" xfId="3784" builtinId="9" hidden="1"/>
    <cellStyle name="Followed Hyperlink" xfId="3785" builtinId="9" hidden="1"/>
    <cellStyle name="Followed Hyperlink" xfId="3786" builtinId="9" hidden="1"/>
    <cellStyle name="Followed Hyperlink" xfId="3787" builtinId="9" hidden="1"/>
    <cellStyle name="Followed Hyperlink" xfId="3788" builtinId="9" hidden="1"/>
    <cellStyle name="Followed Hyperlink" xfId="3789" builtinId="9" hidden="1"/>
    <cellStyle name="Followed Hyperlink" xfId="3790" builtinId="9" hidden="1"/>
    <cellStyle name="Followed Hyperlink" xfId="3791" builtinId="9" hidden="1"/>
    <cellStyle name="Followed Hyperlink" xfId="3792" builtinId="9" hidden="1"/>
    <cellStyle name="Followed Hyperlink" xfId="3793" builtinId="9" hidden="1"/>
    <cellStyle name="Followed Hyperlink" xfId="3794" builtinId="9" hidden="1"/>
    <cellStyle name="Followed Hyperlink" xfId="3795" builtinId="9" hidden="1"/>
    <cellStyle name="Followed Hyperlink" xfId="3796" builtinId="9" hidden="1"/>
    <cellStyle name="Followed Hyperlink" xfId="3797" builtinId="9" hidden="1"/>
    <cellStyle name="Followed Hyperlink" xfId="3798" builtinId="9" hidden="1"/>
    <cellStyle name="Followed Hyperlink" xfId="3799" builtinId="9" hidden="1"/>
    <cellStyle name="Followed Hyperlink" xfId="3800" builtinId="9" hidden="1"/>
    <cellStyle name="Followed Hyperlink" xfId="3801" builtinId="9" hidden="1"/>
    <cellStyle name="Followed Hyperlink" xfId="3802" builtinId="9" hidden="1"/>
    <cellStyle name="Followed Hyperlink" xfId="3803" builtinId="9" hidden="1"/>
    <cellStyle name="Followed Hyperlink" xfId="3804" builtinId="9" hidden="1"/>
    <cellStyle name="Followed Hyperlink" xfId="3805" builtinId="9" hidden="1"/>
    <cellStyle name="Followed Hyperlink" xfId="3806" builtinId="9" hidden="1"/>
    <cellStyle name="Followed Hyperlink" xfId="3807" builtinId="9" hidden="1"/>
    <cellStyle name="Followed Hyperlink" xfId="3808" builtinId="9" hidden="1"/>
    <cellStyle name="Followed Hyperlink" xfId="3809" builtinId="9" hidden="1"/>
    <cellStyle name="Followed Hyperlink" xfId="3810" builtinId="9" hidden="1"/>
    <cellStyle name="Followed Hyperlink" xfId="3811" builtinId="9" hidden="1"/>
    <cellStyle name="Followed Hyperlink" xfId="3812" builtinId="9" hidden="1"/>
    <cellStyle name="Followed Hyperlink" xfId="3813" builtinId="9" hidden="1"/>
    <cellStyle name="Followed Hyperlink" xfId="3814" builtinId="9" hidden="1"/>
    <cellStyle name="Followed Hyperlink" xfId="3815" builtinId="9" hidden="1"/>
    <cellStyle name="Followed Hyperlink" xfId="3816" builtinId="9" hidden="1"/>
    <cellStyle name="Followed Hyperlink" xfId="3817" builtinId="9" hidden="1"/>
    <cellStyle name="Followed Hyperlink" xfId="3818" builtinId="9" hidden="1"/>
    <cellStyle name="Followed Hyperlink" xfId="3819" builtinId="9" hidden="1"/>
    <cellStyle name="Followed Hyperlink" xfId="3820" builtinId="9" hidden="1"/>
    <cellStyle name="Followed Hyperlink" xfId="3821" builtinId="9" hidden="1"/>
    <cellStyle name="Followed Hyperlink" xfId="3822" builtinId="9" hidden="1"/>
    <cellStyle name="Followed Hyperlink" xfId="3823" builtinId="9" hidden="1"/>
    <cellStyle name="Followed Hyperlink" xfId="3824" builtinId="9" hidden="1"/>
    <cellStyle name="Followed Hyperlink" xfId="3825" builtinId="9" hidden="1"/>
    <cellStyle name="Followed Hyperlink" xfId="3826" builtinId="9" hidden="1"/>
    <cellStyle name="Followed Hyperlink" xfId="3827" builtinId="9" hidden="1"/>
    <cellStyle name="Followed Hyperlink" xfId="3828" builtinId="9" hidden="1"/>
    <cellStyle name="Followed Hyperlink" xfId="3829" builtinId="9" hidden="1"/>
    <cellStyle name="Followed Hyperlink" xfId="3830" builtinId="9" hidden="1"/>
    <cellStyle name="Followed Hyperlink" xfId="3831" builtinId="9" hidden="1"/>
    <cellStyle name="Followed Hyperlink" xfId="3832" builtinId="9" hidden="1"/>
    <cellStyle name="Followed Hyperlink" xfId="3833" builtinId="9" hidden="1"/>
    <cellStyle name="Followed Hyperlink" xfId="3834" builtinId="9" hidden="1"/>
    <cellStyle name="Followed Hyperlink" xfId="3835" builtinId="9" hidden="1"/>
    <cellStyle name="Followed Hyperlink" xfId="3836" builtinId="9" hidden="1"/>
    <cellStyle name="Followed Hyperlink" xfId="3837" builtinId="9" hidden="1"/>
    <cellStyle name="Followed Hyperlink" xfId="3838" builtinId="9" hidden="1"/>
    <cellStyle name="Followed Hyperlink" xfId="3839" builtinId="9" hidden="1"/>
    <cellStyle name="Followed Hyperlink" xfId="3840" builtinId="9" hidden="1"/>
    <cellStyle name="Followed Hyperlink" xfId="3841" builtinId="9" hidden="1"/>
    <cellStyle name="Followed Hyperlink" xfId="3842" builtinId="9" hidden="1"/>
    <cellStyle name="Followed Hyperlink" xfId="3843" builtinId="9" hidden="1"/>
    <cellStyle name="Followed Hyperlink" xfId="3844" builtinId="9" hidden="1"/>
    <cellStyle name="Followed Hyperlink" xfId="3845" builtinId="9" hidden="1"/>
    <cellStyle name="Followed Hyperlink" xfId="3846" builtinId="9" hidden="1"/>
    <cellStyle name="Followed Hyperlink" xfId="3847" builtinId="9" hidden="1"/>
    <cellStyle name="Followed Hyperlink" xfId="3848" builtinId="9" hidden="1"/>
    <cellStyle name="Followed Hyperlink" xfId="3849" builtinId="9" hidden="1"/>
    <cellStyle name="Followed Hyperlink" xfId="3850" builtinId="9" hidden="1"/>
    <cellStyle name="Followed Hyperlink" xfId="3851" builtinId="9" hidden="1"/>
    <cellStyle name="Followed Hyperlink" xfId="3852" builtinId="9" hidden="1"/>
    <cellStyle name="Followed Hyperlink" xfId="3853" builtinId="9" hidden="1"/>
    <cellStyle name="Followed Hyperlink" xfId="3854" builtinId="9" hidden="1"/>
    <cellStyle name="Followed Hyperlink" xfId="3855" builtinId="9" hidden="1"/>
    <cellStyle name="Followed Hyperlink" xfId="3856" builtinId="9" hidden="1"/>
    <cellStyle name="Followed Hyperlink" xfId="3857" builtinId="9" hidden="1"/>
    <cellStyle name="Followed Hyperlink" xfId="3858" builtinId="9" hidden="1"/>
    <cellStyle name="Followed Hyperlink" xfId="3859" builtinId="9" hidden="1"/>
    <cellStyle name="Followed Hyperlink" xfId="3860" builtinId="9" hidden="1"/>
    <cellStyle name="Followed Hyperlink" xfId="3861" builtinId="9" hidden="1"/>
    <cellStyle name="Followed Hyperlink" xfId="3862" builtinId="9" hidden="1"/>
    <cellStyle name="Followed Hyperlink" xfId="3863" builtinId="9" hidden="1"/>
    <cellStyle name="Followed Hyperlink" xfId="3864" builtinId="9" hidden="1"/>
    <cellStyle name="Followed Hyperlink" xfId="3865" builtinId="9" hidden="1"/>
    <cellStyle name="Followed Hyperlink" xfId="3866" builtinId="9" hidden="1"/>
    <cellStyle name="Followed Hyperlink" xfId="3867" builtinId="9" hidden="1"/>
    <cellStyle name="Followed Hyperlink" xfId="3868" builtinId="9" hidden="1"/>
    <cellStyle name="Followed Hyperlink" xfId="3869" builtinId="9" hidden="1"/>
    <cellStyle name="Followed Hyperlink" xfId="3870" builtinId="9" hidden="1"/>
    <cellStyle name="Followed Hyperlink" xfId="3871" builtinId="9" hidden="1"/>
    <cellStyle name="Followed Hyperlink" xfId="3872" builtinId="9" hidden="1"/>
    <cellStyle name="Followed Hyperlink" xfId="3873" builtinId="9" hidden="1"/>
    <cellStyle name="Followed Hyperlink" xfId="3874" builtinId="9" hidden="1"/>
    <cellStyle name="Followed Hyperlink" xfId="3875" builtinId="9" hidden="1"/>
    <cellStyle name="Followed Hyperlink" xfId="3876" builtinId="9" hidden="1"/>
    <cellStyle name="Followed Hyperlink" xfId="3877" builtinId="9" hidden="1"/>
    <cellStyle name="Followed Hyperlink" xfId="3878" builtinId="9" hidden="1"/>
    <cellStyle name="Followed Hyperlink" xfId="3879" builtinId="9" hidden="1"/>
    <cellStyle name="Followed Hyperlink" xfId="3880" builtinId="9" hidden="1"/>
    <cellStyle name="Followed Hyperlink" xfId="3881" builtinId="9" hidden="1"/>
    <cellStyle name="Followed Hyperlink" xfId="3882" builtinId="9" hidden="1"/>
    <cellStyle name="Followed Hyperlink" xfId="3883" builtinId="9" hidden="1"/>
    <cellStyle name="Followed Hyperlink" xfId="3884" builtinId="9" hidden="1"/>
    <cellStyle name="Followed Hyperlink" xfId="3885" builtinId="9" hidden="1"/>
    <cellStyle name="Followed Hyperlink" xfId="3886" builtinId="9" hidden="1"/>
    <cellStyle name="Followed Hyperlink" xfId="3887" builtinId="9" hidden="1"/>
    <cellStyle name="Followed Hyperlink" xfId="3888" builtinId="9" hidden="1"/>
    <cellStyle name="Followed Hyperlink" xfId="3889" builtinId="9" hidden="1"/>
    <cellStyle name="Followed Hyperlink" xfId="3890" builtinId="9" hidden="1"/>
    <cellStyle name="Followed Hyperlink" xfId="3891" builtinId="9" hidden="1"/>
    <cellStyle name="Followed Hyperlink" xfId="3892" builtinId="9" hidden="1"/>
    <cellStyle name="Followed Hyperlink" xfId="3893" builtinId="9" hidden="1"/>
    <cellStyle name="Followed Hyperlink" xfId="3894" builtinId="9" hidden="1"/>
    <cellStyle name="Followed Hyperlink" xfId="3895" builtinId="9" hidden="1"/>
    <cellStyle name="Followed Hyperlink" xfId="3896" builtinId="9" hidden="1"/>
    <cellStyle name="Followed Hyperlink" xfId="3897" builtinId="9" hidden="1"/>
    <cellStyle name="Followed Hyperlink" xfId="3898" builtinId="9" hidden="1"/>
    <cellStyle name="Followed Hyperlink" xfId="3899" builtinId="9" hidden="1"/>
    <cellStyle name="Followed Hyperlink" xfId="3900" builtinId="9" hidden="1"/>
    <cellStyle name="Followed Hyperlink" xfId="3901" builtinId="9" hidden="1"/>
    <cellStyle name="Followed Hyperlink" xfId="3902" builtinId="9" hidden="1"/>
    <cellStyle name="Followed Hyperlink" xfId="3903" builtinId="9" hidden="1"/>
    <cellStyle name="Followed Hyperlink" xfId="3904" builtinId="9" hidden="1"/>
    <cellStyle name="Followed Hyperlink" xfId="3905" builtinId="9" hidden="1"/>
    <cellStyle name="Followed Hyperlink" xfId="3906" builtinId="9" hidden="1"/>
    <cellStyle name="Followed Hyperlink" xfId="3907" builtinId="9" hidden="1"/>
    <cellStyle name="Followed Hyperlink" xfId="3908" builtinId="9" hidden="1"/>
    <cellStyle name="Followed Hyperlink" xfId="3909" builtinId="9" hidden="1"/>
    <cellStyle name="Followed Hyperlink" xfId="3910" builtinId="9" hidden="1"/>
    <cellStyle name="Followed Hyperlink" xfId="3911" builtinId="9" hidden="1"/>
    <cellStyle name="Followed Hyperlink" xfId="3912" builtinId="9" hidden="1"/>
    <cellStyle name="Followed Hyperlink" xfId="3913" builtinId="9" hidden="1"/>
    <cellStyle name="Followed Hyperlink" xfId="3914" builtinId="9" hidden="1"/>
    <cellStyle name="Followed Hyperlink" xfId="3915" builtinId="9" hidden="1"/>
    <cellStyle name="Followed Hyperlink" xfId="3916" builtinId="9" hidden="1"/>
    <cellStyle name="Followed Hyperlink" xfId="3917" builtinId="9" hidden="1"/>
    <cellStyle name="Followed Hyperlink" xfId="3918" builtinId="9" hidden="1"/>
    <cellStyle name="Followed Hyperlink" xfId="3919" builtinId="9" hidden="1"/>
    <cellStyle name="Followed Hyperlink" xfId="3920" builtinId="9" hidden="1"/>
    <cellStyle name="Followed Hyperlink" xfId="3921" builtinId="9" hidden="1"/>
    <cellStyle name="Followed Hyperlink" xfId="3922" builtinId="9" hidden="1"/>
    <cellStyle name="Followed Hyperlink" xfId="3923" builtinId="9" hidden="1"/>
    <cellStyle name="Followed Hyperlink" xfId="3924" builtinId="9" hidden="1"/>
    <cellStyle name="Followed Hyperlink" xfId="3925" builtinId="9" hidden="1"/>
    <cellStyle name="Followed Hyperlink" xfId="3926" builtinId="9" hidden="1"/>
    <cellStyle name="Followed Hyperlink" xfId="3927" builtinId="9" hidden="1"/>
    <cellStyle name="Followed Hyperlink" xfId="3928" builtinId="9" hidden="1"/>
    <cellStyle name="Followed Hyperlink" xfId="3929" builtinId="9" hidden="1"/>
    <cellStyle name="Followed Hyperlink" xfId="3930" builtinId="9" hidden="1"/>
    <cellStyle name="Followed Hyperlink" xfId="3931" builtinId="9" hidden="1"/>
    <cellStyle name="Followed Hyperlink" xfId="3932" builtinId="9" hidden="1"/>
    <cellStyle name="Followed Hyperlink" xfId="3933" builtinId="9" hidden="1"/>
    <cellStyle name="Followed Hyperlink" xfId="3934" builtinId="9" hidden="1"/>
    <cellStyle name="Followed Hyperlink" xfId="3935" builtinId="9" hidden="1"/>
    <cellStyle name="Followed Hyperlink" xfId="3936" builtinId="9" hidden="1"/>
    <cellStyle name="Followed Hyperlink" xfId="3937" builtinId="9" hidden="1"/>
    <cellStyle name="Followed Hyperlink" xfId="3938" builtinId="9" hidden="1"/>
    <cellStyle name="Followed Hyperlink" xfId="3939" builtinId="9" hidden="1"/>
    <cellStyle name="Followed Hyperlink" xfId="3940" builtinId="9" hidden="1"/>
    <cellStyle name="Followed Hyperlink" xfId="854" builtinId="9" hidden="1"/>
    <cellStyle name="Followed Hyperlink" xfId="3188" builtinId="9" hidden="1"/>
    <cellStyle name="Followed Hyperlink" xfId="865" builtinId="9" hidden="1"/>
    <cellStyle name="Followed Hyperlink" xfId="1646" builtinId="9" hidden="1"/>
    <cellStyle name="Followed Hyperlink" xfId="869" builtinId="9" hidden="1"/>
    <cellStyle name="Followed Hyperlink" xfId="3183" builtinId="9" hidden="1"/>
    <cellStyle name="Followed Hyperlink" xfId="860" builtinId="9" hidden="1"/>
    <cellStyle name="Followed Hyperlink" xfId="849" builtinId="9" hidden="1"/>
    <cellStyle name="Followed Hyperlink" xfId="1659" builtinId="9" hidden="1"/>
    <cellStyle name="Followed Hyperlink" xfId="850" builtinId="9" hidden="1"/>
    <cellStyle name="Followed Hyperlink" xfId="872" builtinId="9" hidden="1"/>
    <cellStyle name="Followed Hyperlink" xfId="3943" builtinId="9" hidden="1"/>
    <cellStyle name="Followed Hyperlink" xfId="3950" builtinId="9" hidden="1"/>
    <cellStyle name="Followed Hyperlink" xfId="3951" builtinId="9" hidden="1"/>
    <cellStyle name="Followed Hyperlink" xfId="3948" builtinId="9" hidden="1"/>
    <cellStyle name="Followed Hyperlink" xfId="3949" builtinId="9" hidden="1"/>
    <cellStyle name="Followed Hyperlink" xfId="3956" builtinId="9" hidden="1"/>
    <cellStyle name="Followed Hyperlink" xfId="3957" builtinId="9" hidden="1"/>
    <cellStyle name="Followed Hyperlink" xfId="3958" builtinId="9" hidden="1"/>
    <cellStyle name="Followed Hyperlink" xfId="3959" builtinId="9" hidden="1"/>
    <cellStyle name="Followed Hyperlink" xfId="3960" builtinId="9" hidden="1"/>
    <cellStyle name="Followed Hyperlink" xfId="3954" builtinId="9" hidden="1"/>
    <cellStyle name="Followed Hyperlink" xfId="3962" builtinId="9" hidden="1"/>
    <cellStyle name="Followed Hyperlink" xfId="3963" builtinId="9" hidden="1"/>
    <cellStyle name="Followed Hyperlink" xfId="3964" builtinId="9" hidden="1"/>
    <cellStyle name="Followed Hyperlink" xfId="3965" builtinId="9" hidden="1"/>
    <cellStyle name="Followed Hyperlink" xfId="3961" builtinId="9" hidden="1"/>
    <cellStyle name="Followed Hyperlink" xfId="3967" builtinId="9" hidden="1"/>
    <cellStyle name="Followed Hyperlink" xfId="3968" builtinId="9" hidden="1"/>
    <cellStyle name="Followed Hyperlink" xfId="3969" builtinId="9" hidden="1"/>
    <cellStyle name="Followed Hyperlink" xfId="3970" builtinId="9" hidden="1"/>
    <cellStyle name="Followed Hyperlink" xfId="3966" builtinId="9" hidden="1"/>
    <cellStyle name="Followed Hyperlink" xfId="3972" builtinId="9" hidden="1"/>
    <cellStyle name="Followed Hyperlink" xfId="3973" builtinId="9" hidden="1"/>
    <cellStyle name="Followed Hyperlink" xfId="3974" builtinId="9" hidden="1"/>
    <cellStyle name="Followed Hyperlink" xfId="3975" builtinId="9" hidden="1"/>
    <cellStyle name="Followed Hyperlink" xfId="3971" builtinId="9" hidden="1"/>
    <cellStyle name="Followed Hyperlink" xfId="3977" builtinId="9" hidden="1"/>
    <cellStyle name="Followed Hyperlink" xfId="3978" builtinId="9" hidden="1"/>
    <cellStyle name="Followed Hyperlink" xfId="3979" builtinId="9" hidden="1"/>
    <cellStyle name="Followed Hyperlink" xfId="3980" builtinId="9" hidden="1"/>
    <cellStyle name="Followed Hyperlink" xfId="3976" builtinId="9" hidden="1"/>
    <cellStyle name="Followed Hyperlink" xfId="3982" builtinId="9" hidden="1"/>
    <cellStyle name="Followed Hyperlink" xfId="3983" builtinId="9" hidden="1"/>
    <cellStyle name="Followed Hyperlink" xfId="3984" builtinId="9" hidden="1"/>
    <cellStyle name="Followed Hyperlink" xfId="3985" builtinId="9" hidden="1"/>
    <cellStyle name="Followed Hyperlink" xfId="3981" builtinId="9" hidden="1"/>
    <cellStyle name="Followed Hyperlink" xfId="3987" builtinId="9" hidden="1"/>
    <cellStyle name="Followed Hyperlink" xfId="3988" builtinId="9" hidden="1"/>
    <cellStyle name="Followed Hyperlink" xfId="3989" builtinId="9" hidden="1"/>
    <cellStyle name="Followed Hyperlink" xfId="3990" builtinId="9" hidden="1"/>
    <cellStyle name="Followed Hyperlink" xfId="3986" builtinId="9" hidden="1"/>
    <cellStyle name="Followed Hyperlink" xfId="3991" builtinId="9" hidden="1"/>
    <cellStyle name="Followed Hyperlink" xfId="3992" builtinId="9" hidden="1"/>
    <cellStyle name="Followed Hyperlink" xfId="3993" builtinId="9" hidden="1"/>
    <cellStyle name="Followed Hyperlink" xfId="3994" builtinId="9" hidden="1"/>
    <cellStyle name="Followed Hyperlink" xfId="3995" builtinId="9" hidden="1"/>
    <cellStyle name="Followed Hyperlink" xfId="3996" builtinId="9" hidden="1"/>
    <cellStyle name="Followed Hyperlink" xfId="3997" builtinId="9" hidden="1"/>
    <cellStyle name="Followed Hyperlink" xfId="3998" builtinId="9" hidden="1"/>
    <cellStyle name="Followed Hyperlink" xfId="3999" builtinId="9" hidden="1"/>
    <cellStyle name="Followed Hyperlink" xfId="3955" builtinId="9" hidden="1"/>
    <cellStyle name="Followed Hyperlink" xfId="4001" builtinId="9" hidden="1"/>
    <cellStyle name="Followed Hyperlink" xfId="4002" builtinId="9" hidden="1"/>
    <cellStyle name="Followed Hyperlink" xfId="4003" builtinId="9" hidden="1"/>
    <cellStyle name="Followed Hyperlink" xfId="4004" builtinId="9" hidden="1"/>
    <cellStyle name="Followed Hyperlink" xfId="4000" builtinId="9" hidden="1"/>
    <cellStyle name="Followed Hyperlink" xfId="4005" builtinId="9" hidden="1"/>
    <cellStyle name="Followed Hyperlink" xfId="4006" builtinId="9" hidden="1"/>
    <cellStyle name="Followed Hyperlink" xfId="4007" builtinId="9" hidden="1"/>
    <cellStyle name="Followed Hyperlink" xfId="4008" builtinId="9" hidden="1"/>
    <cellStyle name="Followed Hyperlink" xfId="4017" builtinId="9" hidden="1"/>
    <cellStyle name="Followed Hyperlink" xfId="4010" builtinId="9" hidden="1"/>
    <cellStyle name="Followed Hyperlink" xfId="4014" builtinId="9" hidden="1"/>
    <cellStyle name="Followed Hyperlink" xfId="4021" builtinId="9" hidden="1"/>
    <cellStyle name="Followed Hyperlink" xfId="4011" builtinId="9" hidden="1"/>
    <cellStyle name="Followed Hyperlink" xfId="4022" builtinId="9" hidden="1"/>
    <cellStyle name="Followed Hyperlink" xfId="4015" builtinId="9" hidden="1"/>
    <cellStyle name="Followed Hyperlink" xfId="4016" builtinId="9" hidden="1"/>
    <cellStyle name="Followed Hyperlink" xfId="4018" builtinId="9" hidden="1"/>
    <cellStyle name="Followed Hyperlink" xfId="4012" builtinId="9" hidden="1"/>
    <cellStyle name="Followed Hyperlink" xfId="4009" builtinId="9" hidden="1"/>
    <cellStyle name="Followed Hyperlink" xfId="4020" builtinId="9" hidden="1"/>
    <cellStyle name="Followed Hyperlink" xfId="4023" builtinId="9" hidden="1"/>
    <cellStyle name="Followed Hyperlink" xfId="4024" builtinId="9" hidden="1"/>
    <cellStyle name="Followed Hyperlink" xfId="4025" builtinId="9" hidden="1"/>
    <cellStyle name="Followed Hyperlink" xfId="4026" builtinId="9" hidden="1"/>
    <cellStyle name="Followed Hyperlink" xfId="4028" builtinId="9" hidden="1"/>
    <cellStyle name="Followed Hyperlink" xfId="4029" builtinId="9" hidden="1"/>
    <cellStyle name="Followed Hyperlink" xfId="4030" builtinId="9" hidden="1"/>
    <cellStyle name="Followed Hyperlink" xfId="4031" builtinId="9" hidden="1"/>
    <cellStyle name="Followed Hyperlink" xfId="4032" builtinId="9" hidden="1"/>
    <cellStyle name="Followed Hyperlink" xfId="4033" builtinId="9" hidden="1"/>
    <cellStyle name="Followed Hyperlink" xfId="4019" builtinId="9" hidden="1"/>
    <cellStyle name="Followed Hyperlink" xfId="4034" builtinId="9" hidden="1"/>
    <cellStyle name="Followed Hyperlink" xfId="4035" builtinId="9" hidden="1"/>
    <cellStyle name="Followed Hyperlink" xfId="4036" builtinId="9" hidden="1"/>
    <cellStyle name="Followed Hyperlink" xfId="4037" builtinId="9" hidden="1"/>
    <cellStyle name="Followed Hyperlink" xfId="4039" builtinId="9" hidden="1"/>
    <cellStyle name="Followed Hyperlink" xfId="4040" builtinId="9" hidden="1"/>
    <cellStyle name="Followed Hyperlink" xfId="4041" builtinId="9" hidden="1"/>
    <cellStyle name="Followed Hyperlink" xfId="4042" builtinId="9" hidden="1"/>
    <cellStyle name="Followed Hyperlink" xfId="4043" builtinId="9" hidden="1"/>
    <cellStyle name="Followed Hyperlink" xfId="4044" builtinId="9" hidden="1"/>
    <cellStyle name="Followed Hyperlink" xfId="4027" builtinId="9" hidden="1"/>
    <cellStyle name="Followed Hyperlink" xfId="4045" builtinId="9" hidden="1"/>
    <cellStyle name="Followed Hyperlink" xfId="4046" builtinId="9" hidden="1"/>
    <cellStyle name="Followed Hyperlink" xfId="4047" builtinId="9" hidden="1"/>
    <cellStyle name="Followed Hyperlink" xfId="4048" builtinId="9" hidden="1"/>
    <cellStyle name="Followed Hyperlink" xfId="4050" builtinId="9" hidden="1"/>
    <cellStyle name="Followed Hyperlink" xfId="4051" builtinId="9" hidden="1"/>
    <cellStyle name="Followed Hyperlink" xfId="4052" builtinId="9" hidden="1"/>
    <cellStyle name="Followed Hyperlink" xfId="4053" builtinId="9" hidden="1"/>
    <cellStyle name="Followed Hyperlink" xfId="4054" builtinId="9" hidden="1"/>
    <cellStyle name="Followed Hyperlink" xfId="4055" builtinId="9" hidden="1"/>
    <cellStyle name="Followed Hyperlink" xfId="4038" builtinId="9" hidden="1"/>
    <cellStyle name="Followed Hyperlink" xfId="4056" builtinId="9" hidden="1"/>
    <cellStyle name="Followed Hyperlink" xfId="4057" builtinId="9" hidden="1"/>
    <cellStyle name="Followed Hyperlink" xfId="4058" builtinId="9" hidden="1"/>
    <cellStyle name="Followed Hyperlink" xfId="4059" builtinId="9" hidden="1"/>
    <cellStyle name="Followed Hyperlink" xfId="4061" builtinId="9" hidden="1"/>
    <cellStyle name="Followed Hyperlink" xfId="4062" builtinId="9" hidden="1"/>
    <cellStyle name="Followed Hyperlink" xfId="4063" builtinId="9" hidden="1"/>
    <cellStyle name="Followed Hyperlink" xfId="4064" builtinId="9" hidden="1"/>
    <cellStyle name="Followed Hyperlink" xfId="4065" builtinId="9" hidden="1"/>
    <cellStyle name="Followed Hyperlink" xfId="4066" builtinId="9" hidden="1"/>
    <cellStyle name="Followed Hyperlink" xfId="4049" builtinId="9" hidden="1"/>
    <cellStyle name="Followed Hyperlink" xfId="4067" builtinId="9" hidden="1"/>
    <cellStyle name="Followed Hyperlink" xfId="4068" builtinId="9" hidden="1"/>
    <cellStyle name="Followed Hyperlink" xfId="4069" builtinId="9" hidden="1"/>
    <cellStyle name="Followed Hyperlink" xfId="4070" builtinId="9" hidden="1"/>
    <cellStyle name="Followed Hyperlink" xfId="4072" builtinId="9" hidden="1"/>
    <cellStyle name="Followed Hyperlink" xfId="4073" builtinId="9" hidden="1"/>
    <cellStyle name="Followed Hyperlink" xfId="4074" builtinId="9" hidden="1"/>
    <cellStyle name="Followed Hyperlink" xfId="4075" builtinId="9" hidden="1"/>
    <cellStyle name="Followed Hyperlink" xfId="4076" builtinId="9" hidden="1"/>
    <cellStyle name="Followed Hyperlink" xfId="4077" builtinId="9" hidden="1"/>
    <cellStyle name="Followed Hyperlink" xfId="4060" builtinId="9" hidden="1"/>
    <cellStyle name="Followed Hyperlink" xfId="4078" builtinId="9" hidden="1"/>
    <cellStyle name="Followed Hyperlink" xfId="4079" builtinId="9" hidden="1"/>
    <cellStyle name="Followed Hyperlink" xfId="4080" builtinId="9" hidden="1"/>
    <cellStyle name="Followed Hyperlink" xfId="4081" builtinId="9" hidden="1"/>
    <cellStyle name="Followed Hyperlink" xfId="4082" builtinId="9" hidden="1"/>
    <cellStyle name="Followed Hyperlink" xfId="4083" builtinId="9" hidden="1"/>
    <cellStyle name="Followed Hyperlink" xfId="4084" builtinId="9" hidden="1"/>
    <cellStyle name="Followed Hyperlink" xfId="4085" builtinId="9" hidden="1"/>
    <cellStyle name="Followed Hyperlink" xfId="4086" builtinId="9" hidden="1"/>
    <cellStyle name="Followed Hyperlink" xfId="4087" builtinId="9" hidden="1"/>
    <cellStyle name="Followed Hyperlink" xfId="4071" builtinId="9" hidden="1"/>
    <cellStyle name="Followed Hyperlink" xfId="4088" builtinId="9" hidden="1"/>
    <cellStyle name="Followed Hyperlink" xfId="4089" builtinId="9" hidden="1"/>
    <cellStyle name="Followed Hyperlink" xfId="4090" builtinId="9" hidden="1"/>
    <cellStyle name="Followed Hyperlink" xfId="4091" builtinId="9" hidden="1"/>
    <cellStyle name="Followed Hyperlink" xfId="4092" builtinId="9" hidden="1"/>
    <cellStyle name="Followed Hyperlink" xfId="4093" builtinId="9" hidden="1"/>
    <cellStyle name="Followed Hyperlink" xfId="4094" builtinId="9" hidden="1"/>
    <cellStyle name="Followed Hyperlink" xfId="4095" builtinId="9" hidden="1"/>
    <cellStyle name="Followed Hyperlink" xfId="4096" builtinId="9" hidden="1"/>
    <cellStyle name="Followed Hyperlink" xfId="4097" builtinId="9" hidden="1"/>
    <cellStyle name="Followed Hyperlink" xfId="4098" builtinId="9" hidden="1"/>
    <cellStyle name="Followed Hyperlink" xfId="4099" builtinId="9" hidden="1"/>
    <cellStyle name="Followed Hyperlink" xfId="4100" builtinId="9" hidden="1"/>
    <cellStyle name="Followed Hyperlink" xfId="4101" builtinId="9" hidden="1"/>
    <cellStyle name="Followed Hyperlink" xfId="4102" builtinId="9" hidden="1"/>
    <cellStyle name="Followed Hyperlink" xfId="4103" builtinId="9" hidden="1"/>
    <cellStyle name="Followed Hyperlink" xfId="4104" builtinId="9" hidden="1"/>
    <cellStyle name="Followed Hyperlink" xfId="4105" builtinId="9" hidden="1"/>
    <cellStyle name="Followed Hyperlink" xfId="4106" builtinId="9" hidden="1"/>
    <cellStyle name="Followed Hyperlink" xfId="4107" builtinId="9" hidden="1"/>
    <cellStyle name="Followed Hyperlink" xfId="4108" builtinId="9" hidden="1"/>
    <cellStyle name="Followed Hyperlink" xfId="4109" builtinId="9" hidden="1"/>
    <cellStyle name="Followed Hyperlink" xfId="4110" builtinId="9" hidden="1"/>
    <cellStyle name="Followed Hyperlink" xfId="4111" builtinId="9" hidden="1"/>
    <cellStyle name="Followed Hyperlink" xfId="4112" builtinId="9" hidden="1"/>
    <cellStyle name="Followed Hyperlink" xfId="4113" builtinId="9" hidden="1"/>
    <cellStyle name="Followed Hyperlink" xfId="4115" builtinId="9" hidden="1"/>
    <cellStyle name="Followed Hyperlink" xfId="4116" builtinId="9" hidden="1"/>
    <cellStyle name="Followed Hyperlink" xfId="4117" builtinId="9" hidden="1"/>
    <cellStyle name="Followed Hyperlink" xfId="4118" builtinId="9" hidden="1"/>
    <cellStyle name="Followed Hyperlink" xfId="4119" builtinId="9" hidden="1"/>
    <cellStyle name="Followed Hyperlink" xfId="4120" builtinId="9" hidden="1"/>
    <cellStyle name="Followed Hyperlink" xfId="4013" builtinId="9" hidden="1"/>
    <cellStyle name="Followed Hyperlink" xfId="4121" builtinId="9" hidden="1"/>
    <cellStyle name="Followed Hyperlink" xfId="4122" builtinId="9" hidden="1"/>
    <cellStyle name="Followed Hyperlink" xfId="4123" builtinId="9" hidden="1"/>
    <cellStyle name="Followed Hyperlink" xfId="4124" builtinId="9" hidden="1"/>
    <cellStyle name="Followed Hyperlink" xfId="4126" builtinId="9" hidden="1"/>
    <cellStyle name="Followed Hyperlink" xfId="4127" builtinId="9" hidden="1"/>
    <cellStyle name="Followed Hyperlink" xfId="4128" builtinId="9" hidden="1"/>
    <cellStyle name="Followed Hyperlink" xfId="4129" builtinId="9" hidden="1"/>
    <cellStyle name="Followed Hyperlink" xfId="4130" builtinId="9" hidden="1"/>
    <cellStyle name="Followed Hyperlink" xfId="4131" builtinId="9" hidden="1"/>
    <cellStyle name="Followed Hyperlink" xfId="4114" builtinId="9" hidden="1"/>
    <cellStyle name="Followed Hyperlink" xfId="4132" builtinId="9" hidden="1"/>
    <cellStyle name="Followed Hyperlink" xfId="4133" builtinId="9" hidden="1"/>
    <cellStyle name="Followed Hyperlink" xfId="4134" builtinId="9" hidden="1"/>
    <cellStyle name="Followed Hyperlink" xfId="4135" builtinId="9" hidden="1"/>
    <cellStyle name="Followed Hyperlink" xfId="4136" builtinId="9" hidden="1"/>
    <cellStyle name="Followed Hyperlink" xfId="4137" builtinId="9" hidden="1"/>
    <cellStyle name="Followed Hyperlink" xfId="4138" builtinId="9" hidden="1"/>
    <cellStyle name="Followed Hyperlink" xfId="4139" builtinId="9" hidden="1"/>
    <cellStyle name="Followed Hyperlink" xfId="4140" builtinId="9" hidden="1"/>
    <cellStyle name="Followed Hyperlink" xfId="4141" builtinId="9" hidden="1"/>
    <cellStyle name="Followed Hyperlink" xfId="4125" builtinId="9" hidden="1"/>
    <cellStyle name="Followed Hyperlink" xfId="4142" builtinId="9" hidden="1"/>
    <cellStyle name="Followed Hyperlink" xfId="4143" builtinId="9" hidden="1"/>
    <cellStyle name="Followed Hyperlink" xfId="4144" builtinId="9" hidden="1"/>
    <cellStyle name="Followed Hyperlink" xfId="4145" builtinId="9" hidden="1"/>
    <cellStyle name="Followed Hyperlink" xfId="4146" builtinId="9" hidden="1"/>
    <cellStyle name="Followed Hyperlink" xfId="4147" builtinId="9" hidden="1"/>
    <cellStyle name="Followed Hyperlink" xfId="4148" builtinId="9" hidden="1"/>
    <cellStyle name="Followed Hyperlink" xfId="4149" builtinId="9" hidden="1"/>
    <cellStyle name="Followed Hyperlink" xfId="4150" builtinId="9" hidden="1"/>
    <cellStyle name="Followed Hyperlink" xfId="4151" builtinId="9" hidden="1"/>
    <cellStyle name="Followed Hyperlink" xfId="4152" builtinId="9" hidden="1"/>
    <cellStyle name="Followed Hyperlink" xfId="4153" builtinId="9" hidden="1"/>
    <cellStyle name="Followed Hyperlink" xfId="4154" builtinId="9" hidden="1"/>
    <cellStyle name="Followed Hyperlink" xfId="4155" builtinId="9" hidden="1"/>
    <cellStyle name="Followed Hyperlink" xfId="4156" builtinId="9" hidden="1"/>
    <cellStyle name="Followed Hyperlink" xfId="4157" builtinId="9" hidden="1"/>
    <cellStyle name="Followed Hyperlink" xfId="4158" builtinId="9" hidden="1"/>
    <cellStyle name="Followed Hyperlink" xfId="4159" builtinId="9" hidden="1"/>
    <cellStyle name="Followed Hyperlink" xfId="4160" builtinId="9" hidden="1"/>
    <cellStyle name="Followed Hyperlink" xfId="4161" builtinId="9" hidden="1"/>
    <cellStyle name="Followed Hyperlink" xfId="4162" builtinId="9" hidden="1"/>
    <cellStyle name="Followed Hyperlink" xfId="4163" builtinId="9" hidden="1"/>
    <cellStyle name="Followed Hyperlink" xfId="4164" builtinId="9" hidden="1"/>
    <cellStyle name="Followed Hyperlink" xfId="4165" builtinId="9" hidden="1"/>
    <cellStyle name="Followed Hyperlink" xfId="4166" builtinId="9" hidden="1"/>
    <cellStyle name="Followed Hyperlink" xfId="4167" builtinId="9" hidden="1"/>
    <cellStyle name="Followed Hyperlink" xfId="4168" builtinId="9" hidden="1"/>
    <cellStyle name="Followed Hyperlink" xfId="4169" builtinId="9" hidden="1"/>
    <cellStyle name="Followed Hyperlink" xfId="4170" builtinId="9" hidden="1"/>
    <cellStyle name="Followed Hyperlink" xfId="4171" builtinId="9" hidden="1"/>
    <cellStyle name="Followed Hyperlink" xfId="4172" builtinId="9" hidden="1"/>
    <cellStyle name="Followed Hyperlink" xfId="4173" builtinId="9" hidden="1"/>
    <cellStyle name="Followed Hyperlink" xfId="4174" builtinId="9" hidden="1"/>
    <cellStyle name="Followed Hyperlink" xfId="4175" builtinId="9" hidden="1"/>
    <cellStyle name="Followed Hyperlink" xfId="4176" builtinId="9" hidden="1"/>
    <cellStyle name="Followed Hyperlink" xfId="4177" builtinId="9" hidden="1"/>
    <cellStyle name="Followed Hyperlink" xfId="4178" builtinId="9" hidden="1"/>
    <cellStyle name="Followed Hyperlink" xfId="4179" builtinId="9" hidden="1"/>
    <cellStyle name="Followed Hyperlink" xfId="4180" builtinId="9" hidden="1"/>
    <cellStyle name="Followed Hyperlink" xfId="4181" builtinId="9" hidden="1"/>
    <cellStyle name="Followed Hyperlink" xfId="4182" builtinId="9" hidden="1"/>
    <cellStyle name="Followed Hyperlink" xfId="4183" builtinId="9" hidden="1"/>
    <cellStyle name="Followed Hyperlink" xfId="4184" builtinId="9" hidden="1"/>
    <cellStyle name="Followed Hyperlink" xfId="4185" builtinId="9" hidden="1"/>
    <cellStyle name="Followed Hyperlink" xfId="4186" builtinId="9" hidden="1"/>
    <cellStyle name="Followed Hyperlink" xfId="4187" builtinId="9" hidden="1"/>
    <cellStyle name="Followed Hyperlink" xfId="4188" builtinId="9" hidden="1"/>
    <cellStyle name="Followed Hyperlink" xfId="4189" builtinId="9" hidden="1"/>
    <cellStyle name="Followed Hyperlink" xfId="4190" builtinId="9" hidden="1"/>
    <cellStyle name="Followed Hyperlink" xfId="4191" builtinId="9" hidden="1"/>
    <cellStyle name="Followed Hyperlink" xfId="4192" builtinId="9" hidden="1"/>
    <cellStyle name="Followed Hyperlink" xfId="4193" builtinId="9" hidden="1"/>
    <cellStyle name="Followed Hyperlink" xfId="4194" builtinId="9" hidden="1"/>
    <cellStyle name="Followed Hyperlink" xfId="4195" builtinId="9" hidden="1"/>
    <cellStyle name="Followed Hyperlink" xfId="4196" builtinId="9" hidden="1"/>
    <cellStyle name="Followed Hyperlink" xfId="4197" builtinId="9" hidden="1"/>
    <cellStyle name="Followed Hyperlink" xfId="4198" builtinId="9" hidden="1"/>
    <cellStyle name="Followed Hyperlink" xfId="4199" builtinId="9" hidden="1"/>
    <cellStyle name="Followed Hyperlink" xfId="4200" builtinId="9" hidden="1"/>
    <cellStyle name="Followed Hyperlink" xfId="4201" builtinId="9" hidden="1"/>
    <cellStyle name="Followed Hyperlink" xfId="4202" builtinId="9" hidden="1"/>
    <cellStyle name="Followed Hyperlink" xfId="4203" builtinId="9" hidden="1"/>
    <cellStyle name="Followed Hyperlink" xfId="4204" builtinId="9" hidden="1"/>
    <cellStyle name="Followed Hyperlink" xfId="4205" builtinId="9" hidden="1"/>
    <cellStyle name="Followed Hyperlink" xfId="4206" builtinId="9" hidden="1"/>
    <cellStyle name="Followed Hyperlink" xfId="4207" builtinId="9" hidden="1"/>
    <cellStyle name="Followed Hyperlink" xfId="4208" builtinId="9" hidden="1"/>
    <cellStyle name="Followed Hyperlink" xfId="4209" builtinId="9" hidden="1"/>
    <cellStyle name="Followed Hyperlink" xfId="4210" builtinId="9" hidden="1"/>
    <cellStyle name="Followed Hyperlink" xfId="4211" builtinId="9" hidden="1"/>
    <cellStyle name="Followed Hyperlink" xfId="4212" builtinId="9" hidden="1"/>
    <cellStyle name="Followed Hyperlink" xfId="4213" builtinId="9" hidden="1"/>
    <cellStyle name="Followed Hyperlink" xfId="4214" builtinId="9" hidden="1"/>
    <cellStyle name="Followed Hyperlink" xfId="4215" builtinId="9" hidden="1"/>
    <cellStyle name="Followed Hyperlink" xfId="4216" builtinId="9" hidden="1"/>
    <cellStyle name="Followed Hyperlink" xfId="4217" builtinId="9" hidden="1"/>
    <cellStyle name="Followed Hyperlink" xfId="4218" builtinId="9" hidden="1"/>
    <cellStyle name="Followed Hyperlink" xfId="4219" builtinId="9" hidden="1"/>
    <cellStyle name="Followed Hyperlink" xfId="4220" builtinId="9" hidden="1"/>
    <cellStyle name="Followed Hyperlink" xfId="4221" builtinId="9" hidden="1"/>
    <cellStyle name="Followed Hyperlink" xfId="4222" builtinId="9" hidden="1"/>
    <cellStyle name="Followed Hyperlink" xfId="4223" builtinId="9" hidden="1"/>
    <cellStyle name="Followed Hyperlink" xfId="4224" builtinId="9" hidden="1"/>
    <cellStyle name="Followed Hyperlink" xfId="4225" builtinId="9" hidden="1"/>
    <cellStyle name="Followed Hyperlink" xfId="4226" builtinId="9" hidden="1"/>
    <cellStyle name="Followed Hyperlink" xfId="4227" builtinId="9" hidden="1"/>
    <cellStyle name="Followed Hyperlink" xfId="4228" builtinId="9" hidden="1"/>
    <cellStyle name="Followed Hyperlink" xfId="4229" builtinId="9" hidden="1"/>
    <cellStyle name="Followed Hyperlink" xfId="4230" builtinId="9" hidden="1"/>
    <cellStyle name="Followed Hyperlink" xfId="4231" builtinId="9" hidden="1"/>
    <cellStyle name="Followed Hyperlink" xfId="4232" builtinId="9" hidden="1"/>
    <cellStyle name="Followed Hyperlink" xfId="4233" builtinId="9" hidden="1"/>
    <cellStyle name="Followed Hyperlink" xfId="4234" builtinId="9" hidden="1"/>
    <cellStyle name="Followed Hyperlink" xfId="4235" builtinId="9" hidden="1"/>
    <cellStyle name="Followed Hyperlink" xfId="4236" builtinId="9" hidden="1"/>
    <cellStyle name="Followed Hyperlink" xfId="4237" builtinId="9" hidden="1"/>
    <cellStyle name="Followed Hyperlink" xfId="4238" builtinId="9" hidden="1"/>
    <cellStyle name="Followed Hyperlink" xfId="4239" builtinId="9" hidden="1"/>
    <cellStyle name="Followed Hyperlink" xfId="4240" builtinId="9" hidden="1"/>
    <cellStyle name="Followed Hyperlink" xfId="4241" builtinId="9" hidden="1"/>
    <cellStyle name="Followed Hyperlink" xfId="4242" builtinId="9" hidden="1"/>
    <cellStyle name="Followed Hyperlink" xfId="4243" builtinId="9" hidden="1"/>
    <cellStyle name="Followed Hyperlink" xfId="4244" builtinId="9" hidden="1"/>
    <cellStyle name="Followed Hyperlink" xfId="4245" builtinId="9" hidden="1"/>
    <cellStyle name="Followed Hyperlink" xfId="4246" builtinId="9" hidden="1"/>
    <cellStyle name="Followed Hyperlink" xfId="4247" builtinId="9" hidden="1"/>
    <cellStyle name="Followed Hyperlink" xfId="4248" builtinId="9" hidden="1"/>
    <cellStyle name="Followed Hyperlink" xfId="4249" builtinId="9" hidden="1"/>
    <cellStyle name="Followed Hyperlink" xfId="4250" builtinId="9" hidden="1"/>
    <cellStyle name="Followed Hyperlink" xfId="4251" builtinId="9" hidden="1"/>
    <cellStyle name="Followed Hyperlink" xfId="4252" builtinId="9" hidden="1"/>
    <cellStyle name="Followed Hyperlink" xfId="4253" builtinId="9" hidden="1"/>
    <cellStyle name="Followed Hyperlink" xfId="4254" builtinId="9" hidden="1"/>
    <cellStyle name="Followed Hyperlink" xfId="4255" builtinId="9" hidden="1"/>
    <cellStyle name="Followed Hyperlink" xfId="4256" builtinId="9" hidden="1"/>
    <cellStyle name="Followed Hyperlink" xfId="4257" builtinId="9" hidden="1"/>
    <cellStyle name="Followed Hyperlink" xfId="4258" builtinId="9" hidden="1"/>
    <cellStyle name="Followed Hyperlink" xfId="4259" builtinId="9" hidden="1"/>
    <cellStyle name="Followed Hyperlink" xfId="4260" builtinId="9" hidden="1"/>
    <cellStyle name="Followed Hyperlink" xfId="4261" builtinId="9" hidden="1"/>
    <cellStyle name="Followed Hyperlink" xfId="4262" builtinId="9" hidden="1"/>
    <cellStyle name="Followed Hyperlink" xfId="4263" builtinId="9" hidden="1"/>
    <cellStyle name="Followed Hyperlink" xfId="4264" builtinId="9" hidden="1"/>
    <cellStyle name="Followed Hyperlink" xfId="4265" builtinId="9" hidden="1"/>
    <cellStyle name="Followed Hyperlink" xfId="4266" builtinId="9" hidden="1"/>
    <cellStyle name="Followed Hyperlink" xfId="4267" builtinId="9" hidden="1"/>
    <cellStyle name="Followed Hyperlink" xfId="4268" builtinId="9" hidden="1"/>
    <cellStyle name="Followed Hyperlink" xfId="4269" builtinId="9" hidden="1"/>
    <cellStyle name="Followed Hyperlink" xfId="4270" builtinId="9" hidden="1"/>
    <cellStyle name="Followed Hyperlink" xfId="4271" builtinId="9" hidden="1"/>
    <cellStyle name="Followed Hyperlink" xfId="4272" builtinId="9" hidden="1"/>
    <cellStyle name="Followed Hyperlink" xfId="4273" builtinId="9" hidden="1"/>
    <cellStyle name="Followed Hyperlink" xfId="4274" builtinId="9" hidden="1"/>
    <cellStyle name="Followed Hyperlink" xfId="4275" builtinId="9" hidden="1"/>
    <cellStyle name="Followed Hyperlink" xfId="4276" builtinId="9" hidden="1"/>
    <cellStyle name="Followed Hyperlink" xfId="4277" builtinId="9" hidden="1"/>
    <cellStyle name="Followed Hyperlink" xfId="4278" builtinId="9" hidden="1"/>
    <cellStyle name="Followed Hyperlink" xfId="4279" builtinId="9" hidden="1"/>
    <cellStyle name="Followed Hyperlink" xfId="4280" builtinId="9" hidden="1"/>
    <cellStyle name="Followed Hyperlink" xfId="4281" builtinId="9" hidden="1"/>
    <cellStyle name="Followed Hyperlink" xfId="4282" builtinId="9" hidden="1"/>
    <cellStyle name="Followed Hyperlink" xfId="4283" builtinId="9" hidden="1"/>
    <cellStyle name="Followed Hyperlink" xfId="4284" builtinId="9" hidden="1"/>
    <cellStyle name="Followed Hyperlink" xfId="4285" builtinId="9" hidden="1"/>
    <cellStyle name="Followed Hyperlink" xfId="4286" builtinId="9" hidden="1"/>
    <cellStyle name="Followed Hyperlink" xfId="4287" builtinId="9" hidden="1"/>
    <cellStyle name="Followed Hyperlink" xfId="4288" builtinId="9" hidden="1"/>
    <cellStyle name="Followed Hyperlink" xfId="4289" builtinId="9" hidden="1"/>
    <cellStyle name="Followed Hyperlink" xfId="4290" builtinId="9" hidden="1"/>
    <cellStyle name="Followed Hyperlink" xfId="4291" builtinId="9" hidden="1"/>
    <cellStyle name="Followed Hyperlink" xfId="4292" builtinId="9" hidden="1"/>
    <cellStyle name="Followed Hyperlink" xfId="4293" builtinId="9" hidden="1"/>
    <cellStyle name="Followed Hyperlink" xfId="4294" builtinId="9" hidden="1"/>
    <cellStyle name="Followed Hyperlink" xfId="4295" builtinId="9" hidden="1"/>
    <cellStyle name="Followed Hyperlink" xfId="4296" builtinId="9" hidden="1"/>
    <cellStyle name="Followed Hyperlink" xfId="4297" builtinId="9" hidden="1"/>
    <cellStyle name="Followed Hyperlink" xfId="4298" builtinId="9" hidden="1"/>
    <cellStyle name="Followed Hyperlink" xfId="4299" builtinId="9" hidden="1"/>
    <cellStyle name="Followed Hyperlink" xfId="4300" builtinId="9" hidden="1"/>
    <cellStyle name="Followed Hyperlink" xfId="4301" builtinId="9" hidden="1"/>
    <cellStyle name="Followed Hyperlink" xfId="4302" builtinId="9" hidden="1"/>
    <cellStyle name="Followed Hyperlink" xfId="4303" builtinId="9" hidden="1"/>
    <cellStyle name="Followed Hyperlink" xfId="4304" builtinId="9" hidden="1"/>
    <cellStyle name="Followed Hyperlink" xfId="4305" builtinId="9" hidden="1"/>
    <cellStyle name="Followed Hyperlink" xfId="4306" builtinId="9" hidden="1"/>
    <cellStyle name="Followed Hyperlink" xfId="4307" builtinId="9" hidden="1"/>
    <cellStyle name="Followed Hyperlink" xfId="4308" builtinId="9" hidden="1"/>
    <cellStyle name="Followed Hyperlink" xfId="4309" builtinId="9" hidden="1"/>
    <cellStyle name="Followed Hyperlink" xfId="4310" builtinId="9" hidden="1"/>
    <cellStyle name="Followed Hyperlink" xfId="4311" builtinId="9" hidden="1"/>
    <cellStyle name="Followed Hyperlink" xfId="4312" builtinId="9" hidden="1"/>
    <cellStyle name="Followed Hyperlink" xfId="4313" builtinId="9" hidden="1"/>
    <cellStyle name="Followed Hyperlink" xfId="4314" builtinId="9" hidden="1"/>
    <cellStyle name="Followed Hyperlink" xfId="4315" builtinId="9" hidden="1"/>
    <cellStyle name="Followed Hyperlink" xfId="4316" builtinId="9" hidden="1"/>
    <cellStyle name="Followed Hyperlink" xfId="4317" builtinId="9" hidden="1"/>
    <cellStyle name="Followed Hyperlink" xfId="4318" builtinId="9" hidden="1"/>
    <cellStyle name="Followed Hyperlink" xfId="4319" builtinId="9" hidden="1"/>
    <cellStyle name="Followed Hyperlink" xfId="4320" builtinId="9" hidden="1"/>
    <cellStyle name="Followed Hyperlink" xfId="4321" builtinId="9" hidden="1"/>
    <cellStyle name="Followed Hyperlink" xfId="4322" builtinId="9" hidden="1"/>
    <cellStyle name="Followed Hyperlink" xfId="4323" builtinId="9" hidden="1"/>
    <cellStyle name="Followed Hyperlink" xfId="4324" builtinId="9" hidden="1"/>
    <cellStyle name="Followed Hyperlink" xfId="4325" builtinId="9" hidden="1"/>
    <cellStyle name="Followed Hyperlink" xfId="4326" builtinId="9" hidden="1"/>
    <cellStyle name="Followed Hyperlink" xfId="4327" builtinId="9" hidden="1"/>
    <cellStyle name="Followed Hyperlink" xfId="4329" builtinId="9" hidden="1"/>
    <cellStyle name="Followed Hyperlink" xfId="3944" builtinId="9" hidden="1"/>
    <cellStyle name="Followed Hyperlink" xfId="4328" builtinId="9" hidden="1"/>
    <cellStyle name="Followed Hyperlink" xfId="3946" builtinId="9" hidden="1"/>
    <cellStyle name="Followed Hyperlink" xfId="3945" builtinId="9" hidden="1"/>
    <cellStyle name="Followed Hyperlink" xfId="4332" builtinId="9" hidden="1"/>
    <cellStyle name="Followed Hyperlink" xfId="4333" builtinId="9" hidden="1"/>
    <cellStyle name="Followed Hyperlink" xfId="4334" builtinId="9" hidden="1"/>
    <cellStyle name="Followed Hyperlink" xfId="4335" builtinId="9" hidden="1"/>
    <cellStyle name="Followed Hyperlink" xfId="4336" builtinId="9" hidden="1"/>
    <cellStyle name="Followed Hyperlink" xfId="4330" builtinId="9" hidden="1"/>
    <cellStyle name="Followed Hyperlink" xfId="4338" builtinId="9" hidden="1"/>
    <cellStyle name="Followed Hyperlink" xfId="4339" builtinId="9" hidden="1"/>
    <cellStyle name="Followed Hyperlink" xfId="4340" builtinId="9" hidden="1"/>
    <cellStyle name="Followed Hyperlink" xfId="4341" builtinId="9" hidden="1"/>
    <cellStyle name="Followed Hyperlink" xfId="4337" builtinId="9" hidden="1"/>
    <cellStyle name="Followed Hyperlink" xfId="4343" builtinId="9" hidden="1"/>
    <cellStyle name="Followed Hyperlink" xfId="4344" builtinId="9" hidden="1"/>
    <cellStyle name="Followed Hyperlink" xfId="4345" builtinId="9" hidden="1"/>
    <cellStyle name="Followed Hyperlink" xfId="4346" builtinId="9" hidden="1"/>
    <cellStyle name="Followed Hyperlink" xfId="4342" builtinId="9" hidden="1"/>
    <cellStyle name="Followed Hyperlink" xfId="4348" builtinId="9" hidden="1"/>
    <cellStyle name="Followed Hyperlink" xfId="4349" builtinId="9" hidden="1"/>
    <cellStyle name="Followed Hyperlink" xfId="4350" builtinId="9" hidden="1"/>
    <cellStyle name="Followed Hyperlink" xfId="4351" builtinId="9" hidden="1"/>
    <cellStyle name="Followed Hyperlink" xfId="4347" builtinId="9" hidden="1"/>
    <cellStyle name="Followed Hyperlink" xfId="4353" builtinId="9" hidden="1"/>
    <cellStyle name="Followed Hyperlink" xfId="4354" builtinId="9" hidden="1"/>
    <cellStyle name="Followed Hyperlink" xfId="4355" builtinId="9" hidden="1"/>
    <cellStyle name="Followed Hyperlink" xfId="4356" builtinId="9" hidden="1"/>
    <cellStyle name="Followed Hyperlink" xfId="4352" builtinId="9" hidden="1"/>
    <cellStyle name="Followed Hyperlink" xfId="4358" builtinId="9" hidden="1"/>
    <cellStyle name="Followed Hyperlink" xfId="4359" builtinId="9" hidden="1"/>
    <cellStyle name="Followed Hyperlink" xfId="4360" builtinId="9" hidden="1"/>
    <cellStyle name="Followed Hyperlink" xfId="4361" builtinId="9" hidden="1"/>
    <cellStyle name="Followed Hyperlink" xfId="4357" builtinId="9" hidden="1"/>
    <cellStyle name="Followed Hyperlink" xfId="4363" builtinId="9" hidden="1"/>
    <cellStyle name="Followed Hyperlink" xfId="4364" builtinId="9" hidden="1"/>
    <cellStyle name="Followed Hyperlink" xfId="4365" builtinId="9" hidden="1"/>
    <cellStyle name="Followed Hyperlink" xfId="4366" builtinId="9" hidden="1"/>
    <cellStyle name="Followed Hyperlink" xfId="4362" builtinId="9" hidden="1"/>
    <cellStyle name="Followed Hyperlink" xfId="4367" builtinId="9" hidden="1"/>
    <cellStyle name="Followed Hyperlink" xfId="4368" builtinId="9" hidden="1"/>
    <cellStyle name="Followed Hyperlink" xfId="4369" builtinId="9" hidden="1"/>
    <cellStyle name="Followed Hyperlink" xfId="4370" builtinId="9" hidden="1"/>
    <cellStyle name="Followed Hyperlink" xfId="4371" builtinId="9" hidden="1"/>
    <cellStyle name="Followed Hyperlink" xfId="4372" builtinId="9" hidden="1"/>
    <cellStyle name="Followed Hyperlink" xfId="4373" builtinId="9" hidden="1"/>
    <cellStyle name="Followed Hyperlink" xfId="4374" builtinId="9" hidden="1"/>
    <cellStyle name="Followed Hyperlink" xfId="4375" builtinId="9" hidden="1"/>
    <cellStyle name="Followed Hyperlink" xfId="4331" builtinId="9" hidden="1"/>
    <cellStyle name="Followed Hyperlink" xfId="4377" builtinId="9" hidden="1"/>
    <cellStyle name="Followed Hyperlink" xfId="4378" builtinId="9" hidden="1"/>
    <cellStyle name="Followed Hyperlink" xfId="4379" builtinId="9" hidden="1"/>
    <cellStyle name="Followed Hyperlink" xfId="4380" builtinId="9" hidden="1"/>
    <cellStyle name="Followed Hyperlink" xfId="4376" builtinId="9" hidden="1"/>
    <cellStyle name="Followed Hyperlink" xfId="4381" builtinId="9" hidden="1"/>
    <cellStyle name="Followed Hyperlink" xfId="4382" builtinId="9" hidden="1"/>
    <cellStyle name="Followed Hyperlink" xfId="4383" builtinId="9" hidden="1"/>
    <cellStyle name="Followed Hyperlink" xfId="4384" builtinId="9" hidden="1"/>
    <cellStyle name="Followed Hyperlink" xfId="4393" builtinId="9" hidden="1"/>
    <cellStyle name="Followed Hyperlink" xfId="4386" builtinId="9" hidden="1"/>
    <cellStyle name="Followed Hyperlink" xfId="4390" builtinId="9" hidden="1"/>
    <cellStyle name="Followed Hyperlink" xfId="4397" builtinId="9" hidden="1"/>
    <cellStyle name="Followed Hyperlink" xfId="4387" builtinId="9" hidden="1"/>
    <cellStyle name="Followed Hyperlink" xfId="4398" builtinId="9" hidden="1"/>
    <cellStyle name="Followed Hyperlink" xfId="4391" builtinId="9" hidden="1"/>
    <cellStyle name="Followed Hyperlink" xfId="4392" builtinId="9" hidden="1"/>
    <cellStyle name="Followed Hyperlink" xfId="4394" builtinId="9" hidden="1"/>
    <cellStyle name="Followed Hyperlink" xfId="4388" builtinId="9" hidden="1"/>
    <cellStyle name="Followed Hyperlink" xfId="4385" builtinId="9" hidden="1"/>
    <cellStyle name="Followed Hyperlink" xfId="4396" builtinId="9" hidden="1"/>
    <cellStyle name="Followed Hyperlink" xfId="4399" builtinId="9" hidden="1"/>
    <cellStyle name="Followed Hyperlink" xfId="4400" builtinId="9" hidden="1"/>
    <cellStyle name="Followed Hyperlink" xfId="4401" builtinId="9" hidden="1"/>
    <cellStyle name="Followed Hyperlink" xfId="4402" builtinId="9" hidden="1"/>
    <cellStyle name="Followed Hyperlink" xfId="4404" builtinId="9" hidden="1"/>
    <cellStyle name="Followed Hyperlink" xfId="4405" builtinId="9" hidden="1"/>
    <cellStyle name="Followed Hyperlink" xfId="4406" builtinId="9" hidden="1"/>
    <cellStyle name="Followed Hyperlink" xfId="4407" builtinId="9" hidden="1"/>
    <cellStyle name="Followed Hyperlink" xfId="4408" builtinId="9" hidden="1"/>
    <cellStyle name="Followed Hyperlink" xfId="4409" builtinId="9" hidden="1"/>
    <cellStyle name="Followed Hyperlink" xfId="4395" builtinId="9" hidden="1"/>
    <cellStyle name="Followed Hyperlink" xfId="4410" builtinId="9" hidden="1"/>
    <cellStyle name="Followed Hyperlink" xfId="4411" builtinId="9" hidden="1"/>
    <cellStyle name="Followed Hyperlink" xfId="4412" builtinId="9" hidden="1"/>
    <cellStyle name="Followed Hyperlink" xfId="4413" builtinId="9" hidden="1"/>
    <cellStyle name="Followed Hyperlink" xfId="4415" builtinId="9" hidden="1"/>
    <cellStyle name="Followed Hyperlink" xfId="4416" builtinId="9" hidden="1"/>
    <cellStyle name="Followed Hyperlink" xfId="4417" builtinId="9" hidden="1"/>
    <cellStyle name="Followed Hyperlink" xfId="4418" builtinId="9" hidden="1"/>
    <cellStyle name="Followed Hyperlink" xfId="4419" builtinId="9" hidden="1"/>
    <cellStyle name="Followed Hyperlink" xfId="4420" builtinId="9" hidden="1"/>
    <cellStyle name="Followed Hyperlink" xfId="4403" builtinId="9" hidden="1"/>
    <cellStyle name="Followed Hyperlink" xfId="4421" builtinId="9" hidden="1"/>
    <cellStyle name="Followed Hyperlink" xfId="4422" builtinId="9" hidden="1"/>
    <cellStyle name="Followed Hyperlink" xfId="4423" builtinId="9" hidden="1"/>
    <cellStyle name="Followed Hyperlink" xfId="4424" builtinId="9" hidden="1"/>
    <cellStyle name="Followed Hyperlink" xfId="4426" builtinId="9" hidden="1"/>
    <cellStyle name="Followed Hyperlink" xfId="4427" builtinId="9" hidden="1"/>
    <cellStyle name="Followed Hyperlink" xfId="4428" builtinId="9" hidden="1"/>
    <cellStyle name="Followed Hyperlink" xfId="4429" builtinId="9" hidden="1"/>
    <cellStyle name="Followed Hyperlink" xfId="4430" builtinId="9" hidden="1"/>
    <cellStyle name="Followed Hyperlink" xfId="4431" builtinId="9" hidden="1"/>
    <cellStyle name="Followed Hyperlink" xfId="4414" builtinId="9" hidden="1"/>
    <cellStyle name="Followed Hyperlink" xfId="4432" builtinId="9" hidden="1"/>
    <cellStyle name="Followed Hyperlink" xfId="4433" builtinId="9" hidden="1"/>
    <cellStyle name="Followed Hyperlink" xfId="4434" builtinId="9" hidden="1"/>
    <cellStyle name="Followed Hyperlink" xfId="4435" builtinId="9" hidden="1"/>
    <cellStyle name="Followed Hyperlink" xfId="4437" builtinId="9" hidden="1"/>
    <cellStyle name="Followed Hyperlink" xfId="4438" builtinId="9" hidden="1"/>
    <cellStyle name="Followed Hyperlink" xfId="4439" builtinId="9" hidden="1"/>
    <cellStyle name="Followed Hyperlink" xfId="4440" builtinId="9" hidden="1"/>
    <cellStyle name="Followed Hyperlink" xfId="4441" builtinId="9" hidden="1"/>
    <cellStyle name="Followed Hyperlink" xfId="4442" builtinId="9" hidden="1"/>
    <cellStyle name="Followed Hyperlink" xfId="4425" builtinId="9" hidden="1"/>
    <cellStyle name="Followed Hyperlink" xfId="4443" builtinId="9" hidden="1"/>
    <cellStyle name="Followed Hyperlink" xfId="4444" builtinId="9" hidden="1"/>
    <cellStyle name="Followed Hyperlink" xfId="4445" builtinId="9" hidden="1"/>
    <cellStyle name="Followed Hyperlink" xfId="4446" builtinId="9" hidden="1"/>
    <cellStyle name="Followed Hyperlink" xfId="4448" builtinId="9" hidden="1"/>
    <cellStyle name="Followed Hyperlink" xfId="4449" builtinId="9" hidden="1"/>
    <cellStyle name="Followed Hyperlink" xfId="4450" builtinId="9" hidden="1"/>
    <cellStyle name="Followed Hyperlink" xfId="4451" builtinId="9" hidden="1"/>
    <cellStyle name="Followed Hyperlink" xfId="4452" builtinId="9" hidden="1"/>
    <cellStyle name="Followed Hyperlink" xfId="4453" builtinId="9" hidden="1"/>
    <cellStyle name="Followed Hyperlink" xfId="4436" builtinId="9" hidden="1"/>
    <cellStyle name="Followed Hyperlink" xfId="4454" builtinId="9" hidden="1"/>
    <cellStyle name="Followed Hyperlink" xfId="4455" builtinId="9" hidden="1"/>
    <cellStyle name="Followed Hyperlink" xfId="4456" builtinId="9" hidden="1"/>
    <cellStyle name="Followed Hyperlink" xfId="4457" builtinId="9" hidden="1"/>
    <cellStyle name="Followed Hyperlink" xfId="4458" builtinId="9" hidden="1"/>
    <cellStyle name="Followed Hyperlink" xfId="4459" builtinId="9" hidden="1"/>
    <cellStyle name="Followed Hyperlink" xfId="4460" builtinId="9" hidden="1"/>
    <cellStyle name="Followed Hyperlink" xfId="4461" builtinId="9" hidden="1"/>
    <cellStyle name="Followed Hyperlink" xfId="4462" builtinId="9" hidden="1"/>
    <cellStyle name="Followed Hyperlink" xfId="4463" builtinId="9" hidden="1"/>
    <cellStyle name="Followed Hyperlink" xfId="4447" builtinId="9" hidden="1"/>
    <cellStyle name="Followed Hyperlink" xfId="4464" builtinId="9" hidden="1"/>
    <cellStyle name="Followed Hyperlink" xfId="4465" builtinId="9" hidden="1"/>
    <cellStyle name="Followed Hyperlink" xfId="4466" builtinId="9" hidden="1"/>
    <cellStyle name="Followed Hyperlink" xfId="4467" builtinId="9" hidden="1"/>
    <cellStyle name="Followed Hyperlink" xfId="4468" builtinId="9" hidden="1"/>
    <cellStyle name="Followed Hyperlink" xfId="4469" builtinId="9" hidden="1"/>
    <cellStyle name="Followed Hyperlink" xfId="4470" builtinId="9" hidden="1"/>
    <cellStyle name="Followed Hyperlink" xfId="4471" builtinId="9" hidden="1"/>
    <cellStyle name="Followed Hyperlink" xfId="4472" builtinId="9" hidden="1"/>
    <cellStyle name="Followed Hyperlink" xfId="4473" builtinId="9" hidden="1"/>
    <cellStyle name="Followed Hyperlink" xfId="4474" builtinId="9" hidden="1"/>
    <cellStyle name="Followed Hyperlink" xfId="4475" builtinId="9" hidden="1"/>
    <cellStyle name="Followed Hyperlink" xfId="4476" builtinId="9" hidden="1"/>
    <cellStyle name="Followed Hyperlink" xfId="4477" builtinId="9" hidden="1"/>
    <cellStyle name="Followed Hyperlink" xfId="4478" builtinId="9" hidden="1"/>
    <cellStyle name="Followed Hyperlink" xfId="4479" builtinId="9" hidden="1"/>
    <cellStyle name="Followed Hyperlink" xfId="4480" builtinId="9" hidden="1"/>
    <cellStyle name="Followed Hyperlink" xfId="4481" builtinId="9" hidden="1"/>
    <cellStyle name="Followed Hyperlink" xfId="4482" builtinId="9" hidden="1"/>
    <cellStyle name="Followed Hyperlink" xfId="4483" builtinId="9" hidden="1"/>
    <cellStyle name="Followed Hyperlink" xfId="4484" builtinId="9" hidden="1"/>
    <cellStyle name="Followed Hyperlink" xfId="4485" builtinId="9" hidden="1"/>
    <cellStyle name="Followed Hyperlink" xfId="4486" builtinId="9" hidden="1"/>
    <cellStyle name="Followed Hyperlink" xfId="4487" builtinId="9" hidden="1"/>
    <cellStyle name="Followed Hyperlink" xfId="4488" builtinId="9" hidden="1"/>
    <cellStyle name="Followed Hyperlink" xfId="4489" builtinId="9" hidden="1"/>
    <cellStyle name="Followed Hyperlink" xfId="4491" builtinId="9" hidden="1"/>
    <cellStyle name="Followed Hyperlink" xfId="4492" builtinId="9" hidden="1"/>
    <cellStyle name="Followed Hyperlink" xfId="4493" builtinId="9" hidden="1"/>
    <cellStyle name="Followed Hyperlink" xfId="4494" builtinId="9" hidden="1"/>
    <cellStyle name="Followed Hyperlink" xfId="4495" builtinId="9" hidden="1"/>
    <cellStyle name="Followed Hyperlink" xfId="4496" builtinId="9" hidden="1"/>
    <cellStyle name="Followed Hyperlink" xfId="4389" builtinId="9" hidden="1"/>
    <cellStyle name="Followed Hyperlink" xfId="4497" builtinId="9" hidden="1"/>
    <cellStyle name="Followed Hyperlink" xfId="4498" builtinId="9" hidden="1"/>
    <cellStyle name="Followed Hyperlink" xfId="4499" builtinId="9" hidden="1"/>
    <cellStyle name="Followed Hyperlink" xfId="4500" builtinId="9" hidden="1"/>
    <cellStyle name="Followed Hyperlink" xfId="4502" builtinId="9" hidden="1"/>
    <cellStyle name="Followed Hyperlink" xfId="4503" builtinId="9" hidden="1"/>
    <cellStyle name="Followed Hyperlink" xfId="4504" builtinId="9" hidden="1"/>
    <cellStyle name="Followed Hyperlink" xfId="4505" builtinId="9" hidden="1"/>
    <cellStyle name="Followed Hyperlink" xfId="4506" builtinId="9" hidden="1"/>
    <cellStyle name="Followed Hyperlink" xfId="4507" builtinId="9" hidden="1"/>
    <cellStyle name="Followed Hyperlink" xfId="4490" builtinId="9" hidden="1"/>
    <cellStyle name="Followed Hyperlink" xfId="4508" builtinId="9" hidden="1"/>
    <cellStyle name="Followed Hyperlink" xfId="4509" builtinId="9" hidden="1"/>
    <cellStyle name="Followed Hyperlink" xfId="4510" builtinId="9" hidden="1"/>
    <cellStyle name="Followed Hyperlink" xfId="4511" builtinId="9" hidden="1"/>
    <cellStyle name="Followed Hyperlink" xfId="4512" builtinId="9" hidden="1"/>
    <cellStyle name="Followed Hyperlink" xfId="4513" builtinId="9" hidden="1"/>
    <cellStyle name="Followed Hyperlink" xfId="4514" builtinId="9" hidden="1"/>
    <cellStyle name="Followed Hyperlink" xfId="4515" builtinId="9" hidden="1"/>
    <cellStyle name="Followed Hyperlink" xfId="4516" builtinId="9" hidden="1"/>
    <cellStyle name="Followed Hyperlink" xfId="4517" builtinId="9" hidden="1"/>
    <cellStyle name="Followed Hyperlink" xfId="4501" builtinId="9" hidden="1"/>
    <cellStyle name="Followed Hyperlink" xfId="4518" builtinId="9" hidden="1"/>
    <cellStyle name="Followed Hyperlink" xfId="4519" builtinId="9" hidden="1"/>
    <cellStyle name="Followed Hyperlink" xfId="4520" builtinId="9" hidden="1"/>
    <cellStyle name="Followed Hyperlink" xfId="4521" builtinId="9" hidden="1"/>
    <cellStyle name="Followed Hyperlink" xfId="4522" builtinId="9" hidden="1"/>
    <cellStyle name="Followed Hyperlink" xfId="4523" builtinId="9" hidden="1"/>
    <cellStyle name="Followed Hyperlink" xfId="4524" builtinId="9" hidden="1"/>
    <cellStyle name="Followed Hyperlink" xfId="4525" builtinId="9" hidden="1"/>
    <cellStyle name="Followed Hyperlink" xfId="4526" builtinId="9" hidden="1"/>
    <cellStyle name="Followed Hyperlink" xfId="4527" builtinId="9" hidden="1"/>
    <cellStyle name="Followed Hyperlink" xfId="4528" builtinId="9" hidden="1"/>
    <cellStyle name="Followed Hyperlink" xfId="4529" builtinId="9" hidden="1"/>
    <cellStyle name="Followed Hyperlink" xfId="4530" builtinId="9" hidden="1"/>
    <cellStyle name="Followed Hyperlink" xfId="4531" builtinId="9" hidden="1"/>
    <cellStyle name="Followed Hyperlink" xfId="4532" builtinId="9" hidden="1"/>
    <cellStyle name="Followed Hyperlink" xfId="4533" builtinId="9" hidden="1"/>
    <cellStyle name="Followed Hyperlink" xfId="4534" builtinId="9" hidden="1"/>
    <cellStyle name="Followed Hyperlink" xfId="4535" builtinId="9" hidden="1"/>
    <cellStyle name="Followed Hyperlink" xfId="4536" builtinId="9" hidden="1"/>
    <cellStyle name="Followed Hyperlink" xfId="4537" builtinId="9" hidden="1"/>
    <cellStyle name="Followed Hyperlink" xfId="4538" builtinId="9" hidden="1"/>
    <cellStyle name="Followed Hyperlink" xfId="4539" builtinId="9" hidden="1"/>
    <cellStyle name="Followed Hyperlink" xfId="4540" builtinId="9" hidden="1"/>
    <cellStyle name="Followed Hyperlink" xfId="4541" builtinId="9" hidden="1"/>
    <cellStyle name="Followed Hyperlink" xfId="4542" builtinId="9" hidden="1"/>
    <cellStyle name="Followed Hyperlink" xfId="4543" builtinId="9" hidden="1"/>
    <cellStyle name="Followed Hyperlink" xfId="4544" builtinId="9" hidden="1"/>
    <cellStyle name="Followed Hyperlink" xfId="4545" builtinId="9" hidden="1"/>
    <cellStyle name="Followed Hyperlink" xfId="4546" builtinId="9" hidden="1"/>
    <cellStyle name="Followed Hyperlink" xfId="4547" builtinId="9" hidden="1"/>
    <cellStyle name="Followed Hyperlink" xfId="4548" builtinId="9" hidden="1"/>
    <cellStyle name="Followed Hyperlink" xfId="4549" builtinId="9" hidden="1"/>
    <cellStyle name="Followed Hyperlink" xfId="4550" builtinId="9" hidden="1"/>
    <cellStyle name="Followed Hyperlink" xfId="4551" builtinId="9" hidden="1"/>
    <cellStyle name="Followed Hyperlink" xfId="4552" builtinId="9" hidden="1"/>
    <cellStyle name="Followed Hyperlink" xfId="4553" builtinId="9" hidden="1"/>
    <cellStyle name="Followed Hyperlink" xfId="4554" builtinId="9" hidden="1"/>
    <cellStyle name="Followed Hyperlink" xfId="4555" builtinId="9" hidden="1"/>
    <cellStyle name="Followed Hyperlink" xfId="4556" builtinId="9" hidden="1"/>
    <cellStyle name="Followed Hyperlink" xfId="4557" builtinId="9" hidden="1"/>
    <cellStyle name="Followed Hyperlink" xfId="4558" builtinId="9" hidden="1"/>
    <cellStyle name="Followed Hyperlink" xfId="4559" builtinId="9" hidden="1"/>
    <cellStyle name="Followed Hyperlink" xfId="4560" builtinId="9" hidden="1"/>
    <cellStyle name="Followed Hyperlink" xfId="4561" builtinId="9" hidden="1"/>
    <cellStyle name="Followed Hyperlink" xfId="4562" builtinId="9" hidden="1"/>
    <cellStyle name="Followed Hyperlink" xfId="4563" builtinId="9" hidden="1"/>
    <cellStyle name="Followed Hyperlink" xfId="4564" builtinId="9" hidden="1"/>
    <cellStyle name="Followed Hyperlink" xfId="4565" builtinId="9" hidden="1"/>
    <cellStyle name="Followed Hyperlink" xfId="4566" builtinId="9" hidden="1"/>
    <cellStyle name="Followed Hyperlink" xfId="4567" builtinId="9" hidden="1"/>
    <cellStyle name="Followed Hyperlink" xfId="4568" builtinId="9" hidden="1"/>
    <cellStyle name="Followed Hyperlink" xfId="4569" builtinId="9" hidden="1"/>
    <cellStyle name="Followed Hyperlink" xfId="4570" builtinId="9" hidden="1"/>
    <cellStyle name="Followed Hyperlink" xfId="4571" builtinId="9" hidden="1"/>
    <cellStyle name="Followed Hyperlink" xfId="4572" builtinId="9" hidden="1"/>
    <cellStyle name="Followed Hyperlink" xfId="4573" builtinId="9" hidden="1"/>
    <cellStyle name="Followed Hyperlink" xfId="4574" builtinId="9" hidden="1"/>
    <cellStyle name="Followed Hyperlink" xfId="4575" builtinId="9" hidden="1"/>
    <cellStyle name="Followed Hyperlink" xfId="4576" builtinId="9" hidden="1"/>
    <cellStyle name="Followed Hyperlink" xfId="4577" builtinId="9" hidden="1"/>
    <cellStyle name="Followed Hyperlink" xfId="4578" builtinId="9" hidden="1"/>
    <cellStyle name="Followed Hyperlink" xfId="4579" builtinId="9" hidden="1"/>
    <cellStyle name="Followed Hyperlink" xfId="4580" builtinId="9" hidden="1"/>
    <cellStyle name="Followed Hyperlink" xfId="4581" builtinId="9" hidden="1"/>
    <cellStyle name="Followed Hyperlink" xfId="4582" builtinId="9" hidden="1"/>
    <cellStyle name="Followed Hyperlink" xfId="4583" builtinId="9" hidden="1"/>
    <cellStyle name="Followed Hyperlink" xfId="4584" builtinId="9" hidden="1"/>
    <cellStyle name="Followed Hyperlink" xfId="4585" builtinId="9" hidden="1"/>
    <cellStyle name="Followed Hyperlink" xfId="4586" builtinId="9" hidden="1"/>
    <cellStyle name="Followed Hyperlink" xfId="4587" builtinId="9" hidden="1"/>
    <cellStyle name="Followed Hyperlink" xfId="4588" builtinId="9" hidden="1"/>
    <cellStyle name="Followed Hyperlink" xfId="4589" builtinId="9" hidden="1"/>
    <cellStyle name="Followed Hyperlink" xfId="4590" builtinId="9" hidden="1"/>
    <cellStyle name="Followed Hyperlink" xfId="4591" builtinId="9" hidden="1"/>
    <cellStyle name="Followed Hyperlink" xfId="4592" builtinId="9" hidden="1"/>
    <cellStyle name="Followed Hyperlink" xfId="4593" builtinId="9" hidden="1"/>
    <cellStyle name="Followed Hyperlink" xfId="4594" builtinId="9" hidden="1"/>
    <cellStyle name="Followed Hyperlink" xfId="4595" builtinId="9" hidden="1"/>
    <cellStyle name="Followed Hyperlink" xfId="4596" builtinId="9" hidden="1"/>
    <cellStyle name="Followed Hyperlink" xfId="4597" builtinId="9" hidden="1"/>
    <cellStyle name="Followed Hyperlink" xfId="4598" builtinId="9" hidden="1"/>
    <cellStyle name="Followed Hyperlink" xfId="4599" builtinId="9" hidden="1"/>
    <cellStyle name="Followed Hyperlink" xfId="4600" builtinId="9" hidden="1"/>
    <cellStyle name="Followed Hyperlink" xfId="4601" builtinId="9" hidden="1"/>
    <cellStyle name="Followed Hyperlink" xfId="4602" builtinId="9" hidden="1"/>
    <cellStyle name="Followed Hyperlink" xfId="4603" builtinId="9" hidden="1"/>
    <cellStyle name="Followed Hyperlink" xfId="4604" builtinId="9" hidden="1"/>
    <cellStyle name="Followed Hyperlink" xfId="4605" builtinId="9" hidden="1"/>
    <cellStyle name="Followed Hyperlink" xfId="4606" builtinId="9" hidden="1"/>
    <cellStyle name="Followed Hyperlink" xfId="4607" builtinId="9" hidden="1"/>
    <cellStyle name="Followed Hyperlink" xfId="4608" builtinId="9" hidden="1"/>
    <cellStyle name="Followed Hyperlink" xfId="4609" builtinId="9" hidden="1"/>
    <cellStyle name="Followed Hyperlink" xfId="4610" builtinId="9" hidden="1"/>
    <cellStyle name="Followed Hyperlink" xfId="4611" builtinId="9" hidden="1"/>
    <cellStyle name="Followed Hyperlink" xfId="4612" builtinId="9" hidden="1"/>
    <cellStyle name="Followed Hyperlink" xfId="4613" builtinId="9" hidden="1"/>
    <cellStyle name="Followed Hyperlink" xfId="4614" builtinId="9" hidden="1"/>
    <cellStyle name="Followed Hyperlink" xfId="4615" builtinId="9" hidden="1"/>
    <cellStyle name="Followed Hyperlink" xfId="4616" builtinId="9" hidden="1"/>
    <cellStyle name="Followed Hyperlink" xfId="4617" builtinId="9" hidden="1"/>
    <cellStyle name="Followed Hyperlink" xfId="4618" builtinId="9" hidden="1"/>
    <cellStyle name="Followed Hyperlink" xfId="4619" builtinId="9" hidden="1"/>
    <cellStyle name="Followed Hyperlink" xfId="4620" builtinId="9" hidden="1"/>
    <cellStyle name="Followed Hyperlink" xfId="4621" builtinId="9" hidden="1"/>
    <cellStyle name="Followed Hyperlink" xfId="4622" builtinId="9" hidden="1"/>
    <cellStyle name="Followed Hyperlink" xfId="4623" builtinId="9" hidden="1"/>
    <cellStyle name="Followed Hyperlink" xfId="4624" builtinId="9" hidden="1"/>
    <cellStyle name="Followed Hyperlink" xfId="4625" builtinId="9" hidden="1"/>
    <cellStyle name="Followed Hyperlink" xfId="4626" builtinId="9" hidden="1"/>
    <cellStyle name="Followed Hyperlink" xfId="4627" builtinId="9" hidden="1"/>
    <cellStyle name="Followed Hyperlink" xfId="4628" builtinId="9" hidden="1"/>
    <cellStyle name="Followed Hyperlink" xfId="4629" builtinId="9" hidden="1"/>
    <cellStyle name="Followed Hyperlink" xfId="4630" builtinId="9" hidden="1"/>
    <cellStyle name="Followed Hyperlink" xfId="4631" builtinId="9" hidden="1"/>
    <cellStyle name="Followed Hyperlink" xfId="4632" builtinId="9" hidden="1"/>
    <cellStyle name="Followed Hyperlink" xfId="4633" builtinId="9" hidden="1"/>
    <cellStyle name="Followed Hyperlink" xfId="4634" builtinId="9" hidden="1"/>
    <cellStyle name="Followed Hyperlink" xfId="4635" builtinId="9" hidden="1"/>
    <cellStyle name="Followed Hyperlink" xfId="4636" builtinId="9" hidden="1"/>
    <cellStyle name="Followed Hyperlink" xfId="4637" builtinId="9" hidden="1"/>
    <cellStyle name="Followed Hyperlink" xfId="4638" builtinId="9" hidden="1"/>
    <cellStyle name="Followed Hyperlink" xfId="4639" builtinId="9" hidden="1"/>
    <cellStyle name="Followed Hyperlink" xfId="4640" builtinId="9" hidden="1"/>
    <cellStyle name="Followed Hyperlink" xfId="4641" builtinId="9" hidden="1"/>
    <cellStyle name="Followed Hyperlink" xfId="4642" builtinId="9" hidden="1"/>
    <cellStyle name="Followed Hyperlink" xfId="4643" builtinId="9" hidden="1"/>
    <cellStyle name="Followed Hyperlink" xfId="4644" builtinId="9" hidden="1"/>
    <cellStyle name="Followed Hyperlink" xfId="4645" builtinId="9" hidden="1"/>
    <cellStyle name="Followed Hyperlink" xfId="4646" builtinId="9" hidden="1"/>
    <cellStyle name="Followed Hyperlink" xfId="4647" builtinId="9" hidden="1"/>
    <cellStyle name="Followed Hyperlink" xfId="4648" builtinId="9" hidden="1"/>
    <cellStyle name="Followed Hyperlink" xfId="4649" builtinId="9" hidden="1"/>
    <cellStyle name="Followed Hyperlink" xfId="4650" builtinId="9" hidden="1"/>
    <cellStyle name="Followed Hyperlink" xfId="4651" builtinId="9" hidden="1"/>
    <cellStyle name="Followed Hyperlink" xfId="4652" builtinId="9" hidden="1"/>
    <cellStyle name="Followed Hyperlink" xfId="4653" builtinId="9" hidden="1"/>
    <cellStyle name="Followed Hyperlink" xfId="4654" builtinId="9" hidden="1"/>
    <cellStyle name="Followed Hyperlink" xfId="4655" builtinId="9" hidden="1"/>
    <cellStyle name="Followed Hyperlink" xfId="4656" builtinId="9" hidden="1"/>
    <cellStyle name="Followed Hyperlink" xfId="4657" builtinId="9" hidden="1"/>
    <cellStyle name="Followed Hyperlink" xfId="4658" builtinId="9" hidden="1"/>
    <cellStyle name="Followed Hyperlink" xfId="4659" builtinId="9" hidden="1"/>
    <cellStyle name="Followed Hyperlink" xfId="4660" builtinId="9" hidden="1"/>
    <cellStyle name="Followed Hyperlink" xfId="4661" builtinId="9" hidden="1"/>
    <cellStyle name="Followed Hyperlink" xfId="4662" builtinId="9" hidden="1"/>
    <cellStyle name="Followed Hyperlink" xfId="4663" builtinId="9" hidden="1"/>
    <cellStyle name="Followed Hyperlink" xfId="4664" builtinId="9" hidden="1"/>
    <cellStyle name="Followed Hyperlink" xfId="4665" builtinId="9" hidden="1"/>
    <cellStyle name="Followed Hyperlink" xfId="4666" builtinId="9" hidden="1"/>
    <cellStyle name="Followed Hyperlink" xfId="4667" builtinId="9" hidden="1"/>
    <cellStyle name="Followed Hyperlink" xfId="4668" builtinId="9" hidden="1"/>
    <cellStyle name="Followed Hyperlink" xfId="4669" builtinId="9" hidden="1"/>
    <cellStyle name="Followed Hyperlink" xfId="4670" builtinId="9" hidden="1"/>
    <cellStyle name="Followed Hyperlink" xfId="4671" builtinId="9" hidden="1"/>
    <cellStyle name="Followed Hyperlink" xfId="4672" builtinId="9" hidden="1"/>
    <cellStyle name="Followed Hyperlink" xfId="4673" builtinId="9" hidden="1"/>
    <cellStyle name="Followed Hyperlink" xfId="4674" builtinId="9" hidden="1"/>
    <cellStyle name="Followed Hyperlink" xfId="4675" builtinId="9" hidden="1"/>
    <cellStyle name="Followed Hyperlink" xfId="4676" builtinId="9" hidden="1"/>
    <cellStyle name="Followed Hyperlink" xfId="4677" builtinId="9" hidden="1"/>
    <cellStyle name="Followed Hyperlink" xfId="4678" builtinId="9" hidden="1"/>
    <cellStyle name="Followed Hyperlink" xfId="4679" builtinId="9" hidden="1"/>
    <cellStyle name="Followed Hyperlink" xfId="4680" builtinId="9" hidden="1"/>
    <cellStyle name="Followed Hyperlink" xfId="4681" builtinId="9" hidden="1"/>
    <cellStyle name="Followed Hyperlink" xfId="4682" builtinId="9" hidden="1"/>
    <cellStyle name="Followed Hyperlink" xfId="4683" builtinId="9" hidden="1"/>
    <cellStyle name="Followed Hyperlink" xfId="4684" builtinId="9" hidden="1"/>
    <cellStyle name="Followed Hyperlink" xfId="4685" builtinId="9" hidden="1"/>
    <cellStyle name="Followed Hyperlink" xfId="4686" builtinId="9" hidden="1"/>
    <cellStyle name="Followed Hyperlink" xfId="4687" builtinId="9" hidden="1"/>
    <cellStyle name="Followed Hyperlink" xfId="4688" builtinId="9" hidden="1"/>
    <cellStyle name="Followed Hyperlink" xfId="4689" builtinId="9" hidden="1"/>
    <cellStyle name="Followed Hyperlink" xfId="4690" builtinId="9" hidden="1"/>
    <cellStyle name="Followed Hyperlink" xfId="4691" builtinId="9" hidden="1"/>
    <cellStyle name="Followed Hyperlink" xfId="4692" builtinId="9" hidden="1"/>
    <cellStyle name="Followed Hyperlink" xfId="4693" builtinId="9" hidden="1"/>
    <cellStyle name="Followed Hyperlink" xfId="4694" builtinId="9" hidden="1"/>
    <cellStyle name="Followed Hyperlink" xfId="4695" builtinId="9" hidden="1"/>
    <cellStyle name="Followed Hyperlink" xfId="4696" builtinId="9" hidden="1"/>
    <cellStyle name="Followed Hyperlink" xfId="4697" builtinId="9" hidden="1"/>
    <cellStyle name="Followed Hyperlink" xfId="4698" builtinId="9" hidden="1"/>
    <cellStyle name="Followed Hyperlink" xfId="4699" builtinId="9" hidden="1"/>
    <cellStyle name="Followed Hyperlink" xfId="4700" builtinId="9" hidden="1"/>
    <cellStyle name="Followed Hyperlink" xfId="4701" builtinId="9" hidden="1"/>
    <cellStyle name="Followed Hyperlink" xfId="4702" builtinId="9" hidden="1"/>
    <cellStyle name="Followed Hyperlink" xfId="4703" builtinId="9" hidden="1"/>
    <cellStyle name="Followed Hyperlink" xfId="867" builtinId="9" hidden="1"/>
    <cellStyle name="Followed Hyperlink" xfId="3952" builtinId="9" hidden="1"/>
    <cellStyle name="Followed Hyperlink" xfId="878" builtinId="9" hidden="1"/>
    <cellStyle name="Followed Hyperlink" xfId="2413" builtinId="9" hidden="1"/>
    <cellStyle name="Followed Hyperlink" xfId="861" builtinId="9" hidden="1"/>
    <cellStyle name="Followed Hyperlink" xfId="3947" builtinId="9" hidden="1"/>
    <cellStyle name="Followed Hyperlink" xfId="879" builtinId="9" hidden="1"/>
    <cellStyle name="Followed Hyperlink" xfId="858" builtinId="9" hidden="1"/>
    <cellStyle name="Followed Hyperlink" xfId="2425" builtinId="9" hidden="1"/>
    <cellStyle name="Followed Hyperlink" xfId="891" builtinId="9" hidden="1"/>
    <cellStyle name="Followed Hyperlink" xfId="1645" builtinId="9" hidden="1"/>
    <cellStyle name="Followed Hyperlink" xfId="4705" builtinId="9" hidden="1"/>
    <cellStyle name="Followed Hyperlink" xfId="4712" builtinId="9" hidden="1"/>
    <cellStyle name="Followed Hyperlink" xfId="4713" builtinId="9" hidden="1"/>
    <cellStyle name="Followed Hyperlink" xfId="4710" builtinId="9" hidden="1"/>
    <cellStyle name="Followed Hyperlink" xfId="4711" builtinId="9" hidden="1"/>
    <cellStyle name="Followed Hyperlink" xfId="4718" builtinId="9" hidden="1"/>
    <cellStyle name="Followed Hyperlink" xfId="4719" builtinId="9" hidden="1"/>
    <cellStyle name="Followed Hyperlink" xfId="4720" builtinId="9" hidden="1"/>
    <cellStyle name="Followed Hyperlink" xfId="4721" builtinId="9" hidden="1"/>
    <cellStyle name="Followed Hyperlink" xfId="4722" builtinId="9" hidden="1"/>
    <cellStyle name="Followed Hyperlink" xfId="4716" builtinId="9" hidden="1"/>
    <cellStyle name="Followed Hyperlink" xfId="4724" builtinId="9" hidden="1"/>
    <cellStyle name="Followed Hyperlink" xfId="4725" builtinId="9" hidden="1"/>
    <cellStyle name="Followed Hyperlink" xfId="4726" builtinId="9" hidden="1"/>
    <cellStyle name="Followed Hyperlink" xfId="4727" builtinId="9" hidden="1"/>
    <cellStyle name="Followed Hyperlink" xfId="4723" builtinId="9" hidden="1"/>
    <cellStyle name="Followed Hyperlink" xfId="4729" builtinId="9" hidden="1"/>
    <cellStyle name="Followed Hyperlink" xfId="4730" builtinId="9" hidden="1"/>
    <cellStyle name="Followed Hyperlink" xfId="4731" builtinId="9" hidden="1"/>
    <cellStyle name="Followed Hyperlink" xfId="4732" builtinId="9" hidden="1"/>
    <cellStyle name="Followed Hyperlink" xfId="4728" builtinId="9" hidden="1"/>
    <cellStyle name="Followed Hyperlink" xfId="4734" builtinId="9" hidden="1"/>
    <cellStyle name="Followed Hyperlink" xfId="4735" builtinId="9" hidden="1"/>
    <cellStyle name="Followed Hyperlink" xfId="4736" builtinId="9" hidden="1"/>
    <cellStyle name="Followed Hyperlink" xfId="4737" builtinId="9" hidden="1"/>
    <cellStyle name="Followed Hyperlink" xfId="4733" builtinId="9" hidden="1"/>
    <cellStyle name="Followed Hyperlink" xfId="4739" builtinId="9" hidden="1"/>
    <cellStyle name="Followed Hyperlink" xfId="4740" builtinId="9" hidden="1"/>
    <cellStyle name="Followed Hyperlink" xfId="4741" builtinId="9" hidden="1"/>
    <cellStyle name="Followed Hyperlink" xfId="4742" builtinId="9" hidden="1"/>
    <cellStyle name="Followed Hyperlink" xfId="4738" builtinId="9" hidden="1"/>
    <cellStyle name="Followed Hyperlink" xfId="4744" builtinId="9" hidden="1"/>
    <cellStyle name="Followed Hyperlink" xfId="4745" builtinId="9" hidden="1"/>
    <cellStyle name="Followed Hyperlink" xfId="4746" builtinId="9" hidden="1"/>
    <cellStyle name="Followed Hyperlink" xfId="4747" builtinId="9" hidden="1"/>
    <cellStyle name="Followed Hyperlink" xfId="4743" builtinId="9" hidden="1"/>
    <cellStyle name="Followed Hyperlink" xfId="4749" builtinId="9" hidden="1"/>
    <cellStyle name="Followed Hyperlink" xfId="4750" builtinId="9" hidden="1"/>
    <cellStyle name="Followed Hyperlink" xfId="4751" builtinId="9" hidden="1"/>
    <cellStyle name="Followed Hyperlink" xfId="4752" builtinId="9" hidden="1"/>
    <cellStyle name="Followed Hyperlink" xfId="4748" builtinId="9" hidden="1"/>
    <cellStyle name="Followed Hyperlink" xfId="4753" builtinId="9" hidden="1"/>
    <cellStyle name="Followed Hyperlink" xfId="4754" builtinId="9" hidden="1"/>
    <cellStyle name="Followed Hyperlink" xfId="4755" builtinId="9" hidden="1"/>
    <cellStyle name="Followed Hyperlink" xfId="4756" builtinId="9" hidden="1"/>
    <cellStyle name="Followed Hyperlink" xfId="4757" builtinId="9" hidden="1"/>
    <cellStyle name="Followed Hyperlink" xfId="4758" builtinId="9" hidden="1"/>
    <cellStyle name="Followed Hyperlink" xfId="4759" builtinId="9" hidden="1"/>
    <cellStyle name="Followed Hyperlink" xfId="4760" builtinId="9" hidden="1"/>
    <cellStyle name="Followed Hyperlink" xfId="4761" builtinId="9" hidden="1"/>
    <cellStyle name="Followed Hyperlink" xfId="4717" builtinId="9" hidden="1"/>
    <cellStyle name="Followed Hyperlink" xfId="4763" builtinId="9" hidden="1"/>
    <cellStyle name="Followed Hyperlink" xfId="4764" builtinId="9" hidden="1"/>
    <cellStyle name="Followed Hyperlink" xfId="4765" builtinId="9" hidden="1"/>
    <cellStyle name="Followed Hyperlink" xfId="4766" builtinId="9" hidden="1"/>
    <cellStyle name="Followed Hyperlink" xfId="4762" builtinId="9" hidden="1"/>
    <cellStyle name="Followed Hyperlink" xfId="4767" builtinId="9" hidden="1"/>
    <cellStyle name="Followed Hyperlink" xfId="4768" builtinId="9" hidden="1"/>
    <cellStyle name="Followed Hyperlink" xfId="4769" builtinId="9" hidden="1"/>
    <cellStyle name="Followed Hyperlink" xfId="4770" builtinId="9" hidden="1"/>
    <cellStyle name="Followed Hyperlink" xfId="4779" builtinId="9" hidden="1"/>
    <cellStyle name="Followed Hyperlink" xfId="4772" builtinId="9" hidden="1"/>
    <cellStyle name="Followed Hyperlink" xfId="4776" builtinId="9" hidden="1"/>
    <cellStyle name="Followed Hyperlink" xfId="4783" builtinId="9" hidden="1"/>
    <cellStyle name="Followed Hyperlink" xfId="4773" builtinId="9" hidden="1"/>
    <cellStyle name="Followed Hyperlink" xfId="4784" builtinId="9" hidden="1"/>
    <cellStyle name="Followed Hyperlink" xfId="4777" builtinId="9" hidden="1"/>
    <cellStyle name="Followed Hyperlink" xfId="4778" builtinId="9" hidden="1"/>
    <cellStyle name="Followed Hyperlink" xfId="4780" builtinId="9" hidden="1"/>
    <cellStyle name="Followed Hyperlink" xfId="4774" builtinId="9" hidden="1"/>
    <cellStyle name="Followed Hyperlink" xfId="4771" builtinId="9" hidden="1"/>
    <cellStyle name="Followed Hyperlink" xfId="4782" builtinId="9" hidden="1"/>
    <cellStyle name="Followed Hyperlink" xfId="4785" builtinId="9" hidden="1"/>
    <cellStyle name="Followed Hyperlink" xfId="4786" builtinId="9" hidden="1"/>
    <cellStyle name="Followed Hyperlink" xfId="4787" builtinId="9" hidden="1"/>
    <cellStyle name="Followed Hyperlink" xfId="4788" builtinId="9" hidden="1"/>
    <cellStyle name="Followed Hyperlink" xfId="4790" builtinId="9" hidden="1"/>
    <cellStyle name="Followed Hyperlink" xfId="4791" builtinId="9" hidden="1"/>
    <cellStyle name="Followed Hyperlink" xfId="4792" builtinId="9" hidden="1"/>
    <cellStyle name="Followed Hyperlink" xfId="4793" builtinId="9" hidden="1"/>
    <cellStyle name="Followed Hyperlink" xfId="4794" builtinId="9" hidden="1"/>
    <cellStyle name="Followed Hyperlink" xfId="4795" builtinId="9" hidden="1"/>
    <cellStyle name="Followed Hyperlink" xfId="4781" builtinId="9" hidden="1"/>
    <cellStyle name="Followed Hyperlink" xfId="4796" builtinId="9" hidden="1"/>
    <cellStyle name="Followed Hyperlink" xfId="4797" builtinId="9" hidden="1"/>
    <cellStyle name="Followed Hyperlink" xfId="4798" builtinId="9" hidden="1"/>
    <cellStyle name="Followed Hyperlink" xfId="4799" builtinId="9" hidden="1"/>
    <cellStyle name="Followed Hyperlink" xfId="4801" builtinId="9" hidden="1"/>
    <cellStyle name="Followed Hyperlink" xfId="4802" builtinId="9" hidden="1"/>
    <cellStyle name="Followed Hyperlink" xfId="4803" builtinId="9" hidden="1"/>
    <cellStyle name="Followed Hyperlink" xfId="4804" builtinId="9" hidden="1"/>
    <cellStyle name="Followed Hyperlink" xfId="4805" builtinId="9" hidden="1"/>
    <cellStyle name="Followed Hyperlink" xfId="4806" builtinId="9" hidden="1"/>
    <cellStyle name="Followed Hyperlink" xfId="4789" builtinId="9" hidden="1"/>
    <cellStyle name="Followed Hyperlink" xfId="4807" builtinId="9" hidden="1"/>
    <cellStyle name="Followed Hyperlink" xfId="4808" builtinId="9" hidden="1"/>
    <cellStyle name="Followed Hyperlink" xfId="4809" builtinId="9" hidden="1"/>
    <cellStyle name="Followed Hyperlink" xfId="4810" builtinId="9" hidden="1"/>
    <cellStyle name="Followed Hyperlink" xfId="4812" builtinId="9" hidden="1"/>
    <cellStyle name="Followed Hyperlink" xfId="4813" builtinId="9" hidden="1"/>
    <cellStyle name="Followed Hyperlink" xfId="4814" builtinId="9" hidden="1"/>
    <cellStyle name="Followed Hyperlink" xfId="4815" builtinId="9" hidden="1"/>
    <cellStyle name="Followed Hyperlink" xfId="4816" builtinId="9" hidden="1"/>
    <cellStyle name="Followed Hyperlink" xfId="4817" builtinId="9" hidden="1"/>
    <cellStyle name="Followed Hyperlink" xfId="4800" builtinId="9" hidden="1"/>
    <cellStyle name="Followed Hyperlink" xfId="4818" builtinId="9" hidden="1"/>
    <cellStyle name="Followed Hyperlink" xfId="4819" builtinId="9" hidden="1"/>
    <cellStyle name="Followed Hyperlink" xfId="4820" builtinId="9" hidden="1"/>
    <cellStyle name="Followed Hyperlink" xfId="4821" builtinId="9" hidden="1"/>
    <cellStyle name="Followed Hyperlink" xfId="4823" builtinId="9" hidden="1"/>
    <cellStyle name="Followed Hyperlink" xfId="4824" builtinId="9" hidden="1"/>
    <cellStyle name="Followed Hyperlink" xfId="4825" builtinId="9" hidden="1"/>
    <cellStyle name="Followed Hyperlink" xfId="4826" builtinId="9" hidden="1"/>
    <cellStyle name="Followed Hyperlink" xfId="4827" builtinId="9" hidden="1"/>
    <cellStyle name="Followed Hyperlink" xfId="4828" builtinId="9" hidden="1"/>
    <cellStyle name="Followed Hyperlink" xfId="4811" builtinId="9" hidden="1"/>
    <cellStyle name="Followed Hyperlink" xfId="4829" builtinId="9" hidden="1"/>
    <cellStyle name="Followed Hyperlink" xfId="4830" builtinId="9" hidden="1"/>
    <cellStyle name="Followed Hyperlink" xfId="4831" builtinId="9" hidden="1"/>
    <cellStyle name="Followed Hyperlink" xfId="4832" builtinId="9" hidden="1"/>
    <cellStyle name="Followed Hyperlink" xfId="4834" builtinId="9" hidden="1"/>
    <cellStyle name="Followed Hyperlink" xfId="4835" builtinId="9" hidden="1"/>
    <cellStyle name="Followed Hyperlink" xfId="4836" builtinId="9" hidden="1"/>
    <cellStyle name="Followed Hyperlink" xfId="4837" builtinId="9" hidden="1"/>
    <cellStyle name="Followed Hyperlink" xfId="4838" builtinId="9" hidden="1"/>
    <cellStyle name="Followed Hyperlink" xfId="4839" builtinId="9" hidden="1"/>
    <cellStyle name="Followed Hyperlink" xfId="4822" builtinId="9" hidden="1"/>
    <cellStyle name="Followed Hyperlink" xfId="4840" builtinId="9" hidden="1"/>
    <cellStyle name="Followed Hyperlink" xfId="4841" builtinId="9" hidden="1"/>
    <cellStyle name="Followed Hyperlink" xfId="4842" builtinId="9" hidden="1"/>
    <cellStyle name="Followed Hyperlink" xfId="4843" builtinId="9" hidden="1"/>
    <cellStyle name="Followed Hyperlink" xfId="4844" builtinId="9" hidden="1"/>
    <cellStyle name="Followed Hyperlink" xfId="4845" builtinId="9" hidden="1"/>
    <cellStyle name="Followed Hyperlink" xfId="4846" builtinId="9" hidden="1"/>
    <cellStyle name="Followed Hyperlink" xfId="4847" builtinId="9" hidden="1"/>
    <cellStyle name="Followed Hyperlink" xfId="4848" builtinId="9" hidden="1"/>
    <cellStyle name="Followed Hyperlink" xfId="4849" builtinId="9" hidden="1"/>
    <cellStyle name="Followed Hyperlink" xfId="4833" builtinId="9" hidden="1"/>
    <cellStyle name="Followed Hyperlink" xfId="4850" builtinId="9" hidden="1"/>
    <cellStyle name="Followed Hyperlink" xfId="4851" builtinId="9" hidden="1"/>
    <cellStyle name="Followed Hyperlink" xfId="4852" builtinId="9" hidden="1"/>
    <cellStyle name="Followed Hyperlink" xfId="4853" builtinId="9" hidden="1"/>
    <cellStyle name="Followed Hyperlink" xfId="4854" builtinId="9" hidden="1"/>
    <cellStyle name="Followed Hyperlink" xfId="4855" builtinId="9" hidden="1"/>
    <cellStyle name="Followed Hyperlink" xfId="4856" builtinId="9" hidden="1"/>
    <cellStyle name="Followed Hyperlink" xfId="4857" builtinId="9" hidden="1"/>
    <cellStyle name="Followed Hyperlink" xfId="4858" builtinId="9" hidden="1"/>
    <cellStyle name="Followed Hyperlink" xfId="4859" builtinId="9" hidden="1"/>
    <cellStyle name="Followed Hyperlink" xfId="4860" builtinId="9" hidden="1"/>
    <cellStyle name="Followed Hyperlink" xfId="4861" builtinId="9" hidden="1"/>
    <cellStyle name="Followed Hyperlink" xfId="4862" builtinId="9" hidden="1"/>
    <cellStyle name="Followed Hyperlink" xfId="4863" builtinId="9" hidden="1"/>
    <cellStyle name="Followed Hyperlink" xfId="4864" builtinId="9" hidden="1"/>
    <cellStyle name="Followed Hyperlink" xfId="4865" builtinId="9" hidden="1"/>
    <cellStyle name="Followed Hyperlink" xfId="4866" builtinId="9" hidden="1"/>
    <cellStyle name="Followed Hyperlink" xfId="4867" builtinId="9" hidden="1"/>
    <cellStyle name="Followed Hyperlink" xfId="4868" builtinId="9" hidden="1"/>
    <cellStyle name="Followed Hyperlink" xfId="4869" builtinId="9" hidden="1"/>
    <cellStyle name="Followed Hyperlink" xfId="4870" builtinId="9" hidden="1"/>
    <cellStyle name="Followed Hyperlink" xfId="4871" builtinId="9" hidden="1"/>
    <cellStyle name="Followed Hyperlink" xfId="4872" builtinId="9" hidden="1"/>
    <cellStyle name="Followed Hyperlink" xfId="4873" builtinId="9" hidden="1"/>
    <cellStyle name="Followed Hyperlink" xfId="4874" builtinId="9" hidden="1"/>
    <cellStyle name="Followed Hyperlink" xfId="4875" builtinId="9" hidden="1"/>
    <cellStyle name="Followed Hyperlink" xfId="4877" builtinId="9" hidden="1"/>
    <cellStyle name="Followed Hyperlink" xfId="4878" builtinId="9" hidden="1"/>
    <cellStyle name="Followed Hyperlink" xfId="4879" builtinId="9" hidden="1"/>
    <cellStyle name="Followed Hyperlink" xfId="4880" builtinId="9" hidden="1"/>
    <cellStyle name="Followed Hyperlink" xfId="4881" builtinId="9" hidden="1"/>
    <cellStyle name="Followed Hyperlink" xfId="4882" builtinId="9" hidden="1"/>
    <cellStyle name="Followed Hyperlink" xfId="4775" builtinId="9" hidden="1"/>
    <cellStyle name="Followed Hyperlink" xfId="4883" builtinId="9" hidden="1"/>
    <cellStyle name="Followed Hyperlink" xfId="4884" builtinId="9" hidden="1"/>
    <cellStyle name="Followed Hyperlink" xfId="4885" builtinId="9" hidden="1"/>
    <cellStyle name="Followed Hyperlink" xfId="4886" builtinId="9" hidden="1"/>
    <cellStyle name="Followed Hyperlink" xfId="4888" builtinId="9" hidden="1"/>
    <cellStyle name="Followed Hyperlink" xfId="4889" builtinId="9" hidden="1"/>
    <cellStyle name="Followed Hyperlink" xfId="4890" builtinId="9" hidden="1"/>
    <cellStyle name="Followed Hyperlink" xfId="4891" builtinId="9" hidden="1"/>
    <cellStyle name="Followed Hyperlink" xfId="4892" builtinId="9" hidden="1"/>
    <cellStyle name="Followed Hyperlink" xfId="4893" builtinId="9" hidden="1"/>
    <cellStyle name="Followed Hyperlink" xfId="4876" builtinId="9" hidden="1"/>
    <cellStyle name="Followed Hyperlink" xfId="4894" builtinId="9" hidden="1"/>
    <cellStyle name="Followed Hyperlink" xfId="4895" builtinId="9" hidden="1"/>
    <cellStyle name="Followed Hyperlink" xfId="4896" builtinId="9" hidden="1"/>
    <cellStyle name="Followed Hyperlink" xfId="4897" builtinId="9" hidden="1"/>
    <cellStyle name="Followed Hyperlink" xfId="4898" builtinId="9" hidden="1"/>
    <cellStyle name="Followed Hyperlink" xfId="4899" builtinId="9" hidden="1"/>
    <cellStyle name="Followed Hyperlink" xfId="4900" builtinId="9" hidden="1"/>
    <cellStyle name="Followed Hyperlink" xfId="4901" builtinId="9" hidden="1"/>
    <cellStyle name="Followed Hyperlink" xfId="4902" builtinId="9" hidden="1"/>
    <cellStyle name="Followed Hyperlink" xfId="4903" builtinId="9" hidden="1"/>
    <cellStyle name="Followed Hyperlink" xfId="4887" builtinId="9" hidden="1"/>
    <cellStyle name="Followed Hyperlink" xfId="4904" builtinId="9" hidden="1"/>
    <cellStyle name="Followed Hyperlink" xfId="4905" builtinId="9" hidden="1"/>
    <cellStyle name="Followed Hyperlink" xfId="4906" builtinId="9" hidden="1"/>
    <cellStyle name="Followed Hyperlink" xfId="4907" builtinId="9" hidden="1"/>
    <cellStyle name="Followed Hyperlink" xfId="4908" builtinId="9" hidden="1"/>
    <cellStyle name="Followed Hyperlink" xfId="4909" builtinId="9" hidden="1"/>
    <cellStyle name="Followed Hyperlink" xfId="4910" builtinId="9" hidden="1"/>
    <cellStyle name="Followed Hyperlink" xfId="4911" builtinId="9" hidden="1"/>
    <cellStyle name="Followed Hyperlink" xfId="4912" builtinId="9" hidden="1"/>
    <cellStyle name="Followed Hyperlink" xfId="4913" builtinId="9" hidden="1"/>
    <cellStyle name="Followed Hyperlink" xfId="4914" builtinId="9" hidden="1"/>
    <cellStyle name="Followed Hyperlink" xfId="4915" builtinId="9" hidden="1"/>
    <cellStyle name="Followed Hyperlink" xfId="4916" builtinId="9" hidden="1"/>
    <cellStyle name="Followed Hyperlink" xfId="4917" builtinId="9" hidden="1"/>
    <cellStyle name="Followed Hyperlink" xfId="4918" builtinId="9" hidden="1"/>
    <cellStyle name="Followed Hyperlink" xfId="4919" builtinId="9" hidden="1"/>
    <cellStyle name="Followed Hyperlink" xfId="4920" builtinId="9" hidden="1"/>
    <cellStyle name="Followed Hyperlink" xfId="4921" builtinId="9" hidden="1"/>
    <cellStyle name="Followed Hyperlink" xfId="4922" builtinId="9" hidden="1"/>
    <cellStyle name="Followed Hyperlink" xfId="4923" builtinId="9" hidden="1"/>
    <cellStyle name="Followed Hyperlink" xfId="4924" builtinId="9" hidden="1"/>
    <cellStyle name="Followed Hyperlink" xfId="4925" builtinId="9" hidden="1"/>
    <cellStyle name="Followed Hyperlink" xfId="4926" builtinId="9" hidden="1"/>
    <cellStyle name="Followed Hyperlink" xfId="4927" builtinId="9" hidden="1"/>
    <cellStyle name="Followed Hyperlink" xfId="4928" builtinId="9" hidden="1"/>
    <cellStyle name="Followed Hyperlink" xfId="4929" builtinId="9" hidden="1"/>
    <cellStyle name="Followed Hyperlink" xfId="4930" builtinId="9" hidden="1"/>
    <cellStyle name="Followed Hyperlink" xfId="4931" builtinId="9" hidden="1"/>
    <cellStyle name="Followed Hyperlink" xfId="4932" builtinId="9" hidden="1"/>
    <cellStyle name="Followed Hyperlink" xfId="4933" builtinId="9" hidden="1"/>
    <cellStyle name="Followed Hyperlink" xfId="4934" builtinId="9" hidden="1"/>
    <cellStyle name="Followed Hyperlink" xfId="4935" builtinId="9" hidden="1"/>
    <cellStyle name="Followed Hyperlink" xfId="4936" builtinId="9" hidden="1"/>
    <cellStyle name="Followed Hyperlink" xfId="4937" builtinId="9" hidden="1"/>
    <cellStyle name="Followed Hyperlink" xfId="4938" builtinId="9" hidden="1"/>
    <cellStyle name="Followed Hyperlink" xfId="4939" builtinId="9" hidden="1"/>
    <cellStyle name="Followed Hyperlink" xfId="4940" builtinId="9" hidden="1"/>
    <cellStyle name="Followed Hyperlink" xfId="4941" builtinId="9" hidden="1"/>
    <cellStyle name="Followed Hyperlink" xfId="4942" builtinId="9" hidden="1"/>
    <cellStyle name="Followed Hyperlink" xfId="4943" builtinId="9" hidden="1"/>
    <cellStyle name="Followed Hyperlink" xfId="4944" builtinId="9" hidden="1"/>
    <cellStyle name="Followed Hyperlink" xfId="4945" builtinId="9" hidden="1"/>
    <cellStyle name="Followed Hyperlink" xfId="4946" builtinId="9" hidden="1"/>
    <cellStyle name="Followed Hyperlink" xfId="4947" builtinId="9" hidden="1"/>
    <cellStyle name="Followed Hyperlink" xfId="4948" builtinId="9" hidden="1"/>
    <cellStyle name="Followed Hyperlink" xfId="4949" builtinId="9" hidden="1"/>
    <cellStyle name="Followed Hyperlink" xfId="4950" builtinId="9" hidden="1"/>
    <cellStyle name="Followed Hyperlink" xfId="4951" builtinId="9" hidden="1"/>
    <cellStyle name="Followed Hyperlink" xfId="4952" builtinId="9" hidden="1"/>
    <cellStyle name="Followed Hyperlink" xfId="4953" builtinId="9" hidden="1"/>
    <cellStyle name="Followed Hyperlink" xfId="4954" builtinId="9" hidden="1"/>
    <cellStyle name="Followed Hyperlink" xfId="4955" builtinId="9" hidden="1"/>
    <cellStyle name="Followed Hyperlink" xfId="4956" builtinId="9" hidden="1"/>
    <cellStyle name="Followed Hyperlink" xfId="4957" builtinId="9" hidden="1"/>
    <cellStyle name="Followed Hyperlink" xfId="4958" builtinId="9" hidden="1"/>
    <cellStyle name="Followed Hyperlink" xfId="4959" builtinId="9" hidden="1"/>
    <cellStyle name="Followed Hyperlink" xfId="4960" builtinId="9" hidden="1"/>
    <cellStyle name="Followed Hyperlink" xfId="4961" builtinId="9" hidden="1"/>
    <cellStyle name="Followed Hyperlink" xfId="4962" builtinId="9" hidden="1"/>
    <cellStyle name="Followed Hyperlink" xfId="4963" builtinId="9" hidden="1"/>
    <cellStyle name="Followed Hyperlink" xfId="4964" builtinId="9" hidden="1"/>
    <cellStyle name="Followed Hyperlink" xfId="4965" builtinId="9" hidden="1"/>
    <cellStyle name="Followed Hyperlink" xfId="4966" builtinId="9" hidden="1"/>
    <cellStyle name="Followed Hyperlink" xfId="4967" builtinId="9" hidden="1"/>
    <cellStyle name="Followed Hyperlink" xfId="4968" builtinId="9" hidden="1"/>
    <cellStyle name="Followed Hyperlink" xfId="4969" builtinId="9" hidden="1"/>
    <cellStyle name="Followed Hyperlink" xfId="4970" builtinId="9" hidden="1"/>
    <cellStyle name="Followed Hyperlink" xfId="4971" builtinId="9" hidden="1"/>
    <cellStyle name="Followed Hyperlink" xfId="4972" builtinId="9" hidden="1"/>
    <cellStyle name="Followed Hyperlink" xfId="4973" builtinId="9" hidden="1"/>
    <cellStyle name="Followed Hyperlink" xfId="4974" builtinId="9" hidden="1"/>
    <cellStyle name="Followed Hyperlink" xfId="4975" builtinId="9" hidden="1"/>
    <cellStyle name="Followed Hyperlink" xfId="4976" builtinId="9" hidden="1"/>
    <cellStyle name="Followed Hyperlink" xfId="4977" builtinId="9" hidden="1"/>
    <cellStyle name="Followed Hyperlink" xfId="4978" builtinId="9" hidden="1"/>
    <cellStyle name="Followed Hyperlink" xfId="4979" builtinId="9" hidden="1"/>
    <cellStyle name="Followed Hyperlink" xfId="4980" builtinId="9" hidden="1"/>
    <cellStyle name="Followed Hyperlink" xfId="4981" builtinId="9" hidden="1"/>
    <cellStyle name="Followed Hyperlink" xfId="4982" builtinId="9" hidden="1"/>
    <cellStyle name="Followed Hyperlink" xfId="4983" builtinId="9" hidden="1"/>
    <cellStyle name="Followed Hyperlink" xfId="4984" builtinId="9" hidden="1"/>
    <cellStyle name="Followed Hyperlink" xfId="4985" builtinId="9" hidden="1"/>
    <cellStyle name="Followed Hyperlink" xfId="4986" builtinId="9" hidden="1"/>
    <cellStyle name="Followed Hyperlink" xfId="4987" builtinId="9" hidden="1"/>
    <cellStyle name="Followed Hyperlink" xfId="4988" builtinId="9" hidden="1"/>
    <cellStyle name="Followed Hyperlink" xfId="4989" builtinId="9" hidden="1"/>
    <cellStyle name="Followed Hyperlink" xfId="4990" builtinId="9" hidden="1"/>
    <cellStyle name="Followed Hyperlink" xfId="4991" builtinId="9" hidden="1"/>
    <cellStyle name="Followed Hyperlink" xfId="4992" builtinId="9" hidden="1"/>
    <cellStyle name="Followed Hyperlink" xfId="4993" builtinId="9" hidden="1"/>
    <cellStyle name="Followed Hyperlink" xfId="4994" builtinId="9" hidden="1"/>
    <cellStyle name="Followed Hyperlink" xfId="4995" builtinId="9" hidden="1"/>
    <cellStyle name="Followed Hyperlink" xfId="4996" builtinId="9" hidden="1"/>
    <cellStyle name="Followed Hyperlink" xfId="4997" builtinId="9" hidden="1"/>
    <cellStyle name="Followed Hyperlink" xfId="4998" builtinId="9" hidden="1"/>
    <cellStyle name="Followed Hyperlink" xfId="4999" builtinId="9" hidden="1"/>
    <cellStyle name="Followed Hyperlink" xfId="5000" builtinId="9" hidden="1"/>
    <cellStyle name="Followed Hyperlink" xfId="5001" builtinId="9" hidden="1"/>
    <cellStyle name="Followed Hyperlink" xfId="5002" builtinId="9" hidden="1"/>
    <cellStyle name="Followed Hyperlink" xfId="5003" builtinId="9" hidden="1"/>
    <cellStyle name="Followed Hyperlink" xfId="5004" builtinId="9" hidden="1"/>
    <cellStyle name="Followed Hyperlink" xfId="5005" builtinId="9" hidden="1"/>
    <cellStyle name="Followed Hyperlink" xfId="5006" builtinId="9" hidden="1"/>
    <cellStyle name="Followed Hyperlink" xfId="5007" builtinId="9" hidden="1"/>
    <cellStyle name="Followed Hyperlink" xfId="5008" builtinId="9" hidden="1"/>
    <cellStyle name="Followed Hyperlink" xfId="5009" builtinId="9" hidden="1"/>
    <cellStyle name="Followed Hyperlink" xfId="5010" builtinId="9" hidden="1"/>
    <cellStyle name="Followed Hyperlink" xfId="5011" builtinId="9" hidden="1"/>
    <cellStyle name="Followed Hyperlink" xfId="5012" builtinId="9" hidden="1"/>
    <cellStyle name="Followed Hyperlink" xfId="5013" builtinId="9" hidden="1"/>
    <cellStyle name="Followed Hyperlink" xfId="5014" builtinId="9" hidden="1"/>
    <cellStyle name="Followed Hyperlink" xfId="5015" builtinId="9" hidden="1"/>
    <cellStyle name="Followed Hyperlink" xfId="5016" builtinId="9" hidden="1"/>
    <cellStyle name="Followed Hyperlink" xfId="5017" builtinId="9" hidden="1"/>
    <cellStyle name="Followed Hyperlink" xfId="5018" builtinId="9" hidden="1"/>
    <cellStyle name="Followed Hyperlink" xfId="5019" builtinId="9" hidden="1"/>
    <cellStyle name="Followed Hyperlink" xfId="5020" builtinId="9" hidden="1"/>
    <cellStyle name="Followed Hyperlink" xfId="5021" builtinId="9" hidden="1"/>
    <cellStyle name="Followed Hyperlink" xfId="5022" builtinId="9" hidden="1"/>
    <cellStyle name="Followed Hyperlink" xfId="5023" builtinId="9" hidden="1"/>
    <cellStyle name="Followed Hyperlink" xfId="5024" builtinId="9" hidden="1"/>
    <cellStyle name="Followed Hyperlink" xfId="5025" builtinId="9" hidden="1"/>
    <cellStyle name="Followed Hyperlink" xfId="5026" builtinId="9" hidden="1"/>
    <cellStyle name="Followed Hyperlink" xfId="5027" builtinId="9" hidden="1"/>
    <cellStyle name="Followed Hyperlink" xfId="5028" builtinId="9" hidden="1"/>
    <cellStyle name="Followed Hyperlink" xfId="5029" builtinId="9" hidden="1"/>
    <cellStyle name="Followed Hyperlink" xfId="5030" builtinId="9" hidden="1"/>
    <cellStyle name="Followed Hyperlink" xfId="5031" builtinId="9" hidden="1"/>
    <cellStyle name="Followed Hyperlink" xfId="5032" builtinId="9" hidden="1"/>
    <cellStyle name="Followed Hyperlink" xfId="5033" builtinId="9" hidden="1"/>
    <cellStyle name="Followed Hyperlink" xfId="5034" builtinId="9" hidden="1"/>
    <cellStyle name="Followed Hyperlink" xfId="5035" builtinId="9" hidden="1"/>
    <cellStyle name="Followed Hyperlink" xfId="5036" builtinId="9" hidden="1"/>
    <cellStyle name="Followed Hyperlink" xfId="5037" builtinId="9" hidden="1"/>
    <cellStyle name="Followed Hyperlink" xfId="5038" builtinId="9" hidden="1"/>
    <cellStyle name="Followed Hyperlink" xfId="5039" builtinId="9" hidden="1"/>
    <cellStyle name="Followed Hyperlink" xfId="5040" builtinId="9" hidden="1"/>
    <cellStyle name="Followed Hyperlink" xfId="5041" builtinId="9" hidden="1"/>
    <cellStyle name="Followed Hyperlink" xfId="5042" builtinId="9" hidden="1"/>
    <cellStyle name="Followed Hyperlink" xfId="5043" builtinId="9" hidden="1"/>
    <cellStyle name="Followed Hyperlink" xfId="5044" builtinId="9" hidden="1"/>
    <cellStyle name="Followed Hyperlink" xfId="5045" builtinId="9" hidden="1"/>
    <cellStyle name="Followed Hyperlink" xfId="5046" builtinId="9" hidden="1"/>
    <cellStyle name="Followed Hyperlink" xfId="5047" builtinId="9" hidden="1"/>
    <cellStyle name="Followed Hyperlink" xfId="5048" builtinId="9" hidden="1"/>
    <cellStyle name="Followed Hyperlink" xfId="5049" builtinId="9" hidden="1"/>
    <cellStyle name="Followed Hyperlink" xfId="5050" builtinId="9" hidden="1"/>
    <cellStyle name="Followed Hyperlink" xfId="5051" builtinId="9" hidden="1"/>
    <cellStyle name="Followed Hyperlink" xfId="5052" builtinId="9" hidden="1"/>
    <cellStyle name="Followed Hyperlink" xfId="5053" builtinId="9" hidden="1"/>
    <cellStyle name="Followed Hyperlink" xfId="5054" builtinId="9" hidden="1"/>
    <cellStyle name="Followed Hyperlink" xfId="5055" builtinId="9" hidden="1"/>
    <cellStyle name="Followed Hyperlink" xfId="5056" builtinId="9" hidden="1"/>
    <cellStyle name="Followed Hyperlink" xfId="5057" builtinId="9" hidden="1"/>
    <cellStyle name="Followed Hyperlink" xfId="5058" builtinId="9" hidden="1"/>
    <cellStyle name="Followed Hyperlink" xfId="5059" builtinId="9" hidden="1"/>
    <cellStyle name="Followed Hyperlink" xfId="5060" builtinId="9" hidden="1"/>
    <cellStyle name="Followed Hyperlink" xfId="5061" builtinId="9" hidden="1"/>
    <cellStyle name="Followed Hyperlink" xfId="5062" builtinId="9" hidden="1"/>
    <cellStyle name="Followed Hyperlink" xfId="5063" builtinId="9" hidden="1"/>
    <cellStyle name="Followed Hyperlink" xfId="5064" builtinId="9" hidden="1"/>
    <cellStyle name="Followed Hyperlink" xfId="5065" builtinId="9" hidden="1"/>
    <cellStyle name="Followed Hyperlink" xfId="5066" builtinId="9" hidden="1"/>
    <cellStyle name="Followed Hyperlink" xfId="5067" builtinId="9" hidden="1"/>
    <cellStyle name="Followed Hyperlink" xfId="5068" builtinId="9" hidden="1"/>
    <cellStyle name="Followed Hyperlink" xfId="5069" builtinId="9" hidden="1"/>
    <cellStyle name="Followed Hyperlink" xfId="5070" builtinId="9" hidden="1"/>
    <cellStyle name="Followed Hyperlink" xfId="5071" builtinId="9" hidden="1"/>
    <cellStyle name="Followed Hyperlink" xfId="5072" builtinId="9" hidden="1"/>
    <cellStyle name="Followed Hyperlink" xfId="5073" builtinId="9" hidden="1"/>
    <cellStyle name="Followed Hyperlink" xfId="5074" builtinId="9" hidden="1"/>
    <cellStyle name="Followed Hyperlink" xfId="5075" builtinId="9" hidden="1"/>
    <cellStyle name="Followed Hyperlink" xfId="5076" builtinId="9" hidden="1"/>
    <cellStyle name="Followed Hyperlink" xfId="5077" builtinId="9" hidden="1"/>
    <cellStyle name="Followed Hyperlink" xfId="5078" builtinId="9" hidden="1"/>
    <cellStyle name="Followed Hyperlink" xfId="5079" builtinId="9" hidden="1"/>
    <cellStyle name="Followed Hyperlink" xfId="5080" builtinId="9" hidden="1"/>
    <cellStyle name="Followed Hyperlink" xfId="5081" builtinId="9" hidden="1"/>
    <cellStyle name="Followed Hyperlink" xfId="5082" builtinId="9" hidden="1"/>
    <cellStyle name="Followed Hyperlink" xfId="5083" builtinId="9" hidden="1"/>
    <cellStyle name="Followed Hyperlink" xfId="5084" builtinId="9" hidden="1"/>
    <cellStyle name="Followed Hyperlink" xfId="5085" builtinId="9" hidden="1"/>
    <cellStyle name="Followed Hyperlink" xfId="5086" builtinId="9" hidden="1"/>
    <cellStyle name="Followed Hyperlink" xfId="5087" builtinId="9" hidden="1"/>
    <cellStyle name="Followed Hyperlink" xfId="5088" builtinId="9" hidden="1"/>
    <cellStyle name="Followed Hyperlink" xfId="5089" builtinId="9" hidden="1"/>
    <cellStyle name="Followed Hyperlink" xfId="5091" builtinId="9" hidden="1"/>
    <cellStyle name="Followed Hyperlink" xfId="4706" builtinId="9" hidden="1"/>
    <cellStyle name="Followed Hyperlink" xfId="5090" builtinId="9" hidden="1"/>
    <cellStyle name="Followed Hyperlink" xfId="4708" builtinId="9" hidden="1"/>
    <cellStyle name="Followed Hyperlink" xfId="4707" builtinId="9" hidden="1"/>
    <cellStyle name="Followed Hyperlink" xfId="5094" builtinId="9" hidden="1"/>
    <cellStyle name="Followed Hyperlink" xfId="5095" builtinId="9" hidden="1"/>
    <cellStyle name="Followed Hyperlink" xfId="5096" builtinId="9" hidden="1"/>
    <cellStyle name="Followed Hyperlink" xfId="5097" builtinId="9" hidden="1"/>
    <cellStyle name="Followed Hyperlink" xfId="5098" builtinId="9" hidden="1"/>
    <cellStyle name="Followed Hyperlink" xfId="5092" builtinId="9" hidden="1"/>
    <cellStyle name="Followed Hyperlink" xfId="5100" builtinId="9" hidden="1"/>
    <cellStyle name="Followed Hyperlink" xfId="5101" builtinId="9" hidden="1"/>
    <cellStyle name="Followed Hyperlink" xfId="5102" builtinId="9" hidden="1"/>
    <cellStyle name="Followed Hyperlink" xfId="5103" builtinId="9" hidden="1"/>
    <cellStyle name="Followed Hyperlink" xfId="5099" builtinId="9" hidden="1"/>
    <cellStyle name="Followed Hyperlink" xfId="5105" builtinId="9" hidden="1"/>
    <cellStyle name="Followed Hyperlink" xfId="5106" builtinId="9" hidden="1"/>
    <cellStyle name="Followed Hyperlink" xfId="5107" builtinId="9" hidden="1"/>
    <cellStyle name="Followed Hyperlink" xfId="5108" builtinId="9" hidden="1"/>
    <cellStyle name="Followed Hyperlink" xfId="5104" builtinId="9" hidden="1"/>
    <cellStyle name="Followed Hyperlink" xfId="5110" builtinId="9" hidden="1"/>
    <cellStyle name="Followed Hyperlink" xfId="5111" builtinId="9" hidden="1"/>
    <cellStyle name="Followed Hyperlink" xfId="5112" builtinId="9" hidden="1"/>
    <cellStyle name="Followed Hyperlink" xfId="5113" builtinId="9" hidden="1"/>
    <cellStyle name="Followed Hyperlink" xfId="5109" builtinId="9" hidden="1"/>
    <cellStyle name="Followed Hyperlink" xfId="5115" builtinId="9" hidden="1"/>
    <cellStyle name="Followed Hyperlink" xfId="5116" builtinId="9" hidden="1"/>
    <cellStyle name="Followed Hyperlink" xfId="5117" builtinId="9" hidden="1"/>
    <cellStyle name="Followed Hyperlink" xfId="5118" builtinId="9" hidden="1"/>
    <cellStyle name="Followed Hyperlink" xfId="5114" builtinId="9" hidden="1"/>
    <cellStyle name="Followed Hyperlink" xfId="5120" builtinId="9" hidden="1"/>
    <cellStyle name="Followed Hyperlink" xfId="5121" builtinId="9" hidden="1"/>
    <cellStyle name="Followed Hyperlink" xfId="5122" builtinId="9" hidden="1"/>
    <cellStyle name="Followed Hyperlink" xfId="5123" builtinId="9" hidden="1"/>
    <cellStyle name="Followed Hyperlink" xfId="5119" builtinId="9" hidden="1"/>
    <cellStyle name="Followed Hyperlink" xfId="5125" builtinId="9" hidden="1"/>
    <cellStyle name="Followed Hyperlink" xfId="5126" builtinId="9" hidden="1"/>
    <cellStyle name="Followed Hyperlink" xfId="5127" builtinId="9" hidden="1"/>
    <cellStyle name="Followed Hyperlink" xfId="5128" builtinId="9" hidden="1"/>
    <cellStyle name="Followed Hyperlink" xfId="5124" builtinId="9" hidden="1"/>
    <cellStyle name="Followed Hyperlink" xfId="5129" builtinId="9" hidden="1"/>
    <cellStyle name="Followed Hyperlink" xfId="5130" builtinId="9" hidden="1"/>
    <cellStyle name="Followed Hyperlink" xfId="5131" builtinId="9" hidden="1"/>
    <cellStyle name="Followed Hyperlink" xfId="5132" builtinId="9" hidden="1"/>
    <cellStyle name="Followed Hyperlink" xfId="5133" builtinId="9" hidden="1"/>
    <cellStyle name="Followed Hyperlink" xfId="5134" builtinId="9" hidden="1"/>
    <cellStyle name="Followed Hyperlink" xfId="5135" builtinId="9" hidden="1"/>
    <cellStyle name="Followed Hyperlink" xfId="5136" builtinId="9" hidden="1"/>
    <cellStyle name="Followed Hyperlink" xfId="5137" builtinId="9" hidden="1"/>
    <cellStyle name="Followed Hyperlink" xfId="5093" builtinId="9" hidden="1"/>
    <cellStyle name="Followed Hyperlink" xfId="5139" builtinId="9" hidden="1"/>
    <cellStyle name="Followed Hyperlink" xfId="5140" builtinId="9" hidden="1"/>
    <cellStyle name="Followed Hyperlink" xfId="5141" builtinId="9" hidden="1"/>
    <cellStyle name="Followed Hyperlink" xfId="5142" builtinId="9" hidden="1"/>
    <cellStyle name="Followed Hyperlink" xfId="5138" builtinId="9" hidden="1"/>
    <cellStyle name="Followed Hyperlink" xfId="5143" builtinId="9" hidden="1"/>
    <cellStyle name="Followed Hyperlink" xfId="5144" builtinId="9" hidden="1"/>
    <cellStyle name="Followed Hyperlink" xfId="5145" builtinId="9" hidden="1"/>
    <cellStyle name="Followed Hyperlink" xfId="5146" builtinId="9" hidden="1"/>
    <cellStyle name="Followed Hyperlink" xfId="5155" builtinId="9" hidden="1"/>
    <cellStyle name="Followed Hyperlink" xfId="5148" builtinId="9" hidden="1"/>
    <cellStyle name="Followed Hyperlink" xfId="5152" builtinId="9" hidden="1"/>
    <cellStyle name="Followed Hyperlink" xfId="5159" builtinId="9" hidden="1"/>
    <cellStyle name="Followed Hyperlink" xfId="5149" builtinId="9" hidden="1"/>
    <cellStyle name="Followed Hyperlink" xfId="5160" builtinId="9" hidden="1"/>
    <cellStyle name="Followed Hyperlink" xfId="5153" builtinId="9" hidden="1"/>
    <cellStyle name="Followed Hyperlink" xfId="5154" builtinId="9" hidden="1"/>
    <cellStyle name="Followed Hyperlink" xfId="5156" builtinId="9" hidden="1"/>
    <cellStyle name="Followed Hyperlink" xfId="5150" builtinId="9" hidden="1"/>
    <cellStyle name="Followed Hyperlink" xfId="5147" builtinId="9" hidden="1"/>
    <cellStyle name="Followed Hyperlink" xfId="5158" builtinId="9" hidden="1"/>
    <cellStyle name="Followed Hyperlink" xfId="5161" builtinId="9" hidden="1"/>
    <cellStyle name="Followed Hyperlink" xfId="5162" builtinId="9" hidden="1"/>
    <cellStyle name="Followed Hyperlink" xfId="5163" builtinId="9" hidden="1"/>
    <cellStyle name="Followed Hyperlink" xfId="5164" builtinId="9" hidden="1"/>
    <cellStyle name="Followed Hyperlink" xfId="5166" builtinId="9" hidden="1"/>
    <cellStyle name="Followed Hyperlink" xfId="5167" builtinId="9" hidden="1"/>
    <cellStyle name="Followed Hyperlink" xfId="5168" builtinId="9" hidden="1"/>
    <cellStyle name="Followed Hyperlink" xfId="5169" builtinId="9" hidden="1"/>
    <cellStyle name="Followed Hyperlink" xfId="5170" builtinId="9" hidden="1"/>
    <cellStyle name="Followed Hyperlink" xfId="5171" builtinId="9" hidden="1"/>
    <cellStyle name="Followed Hyperlink" xfId="5157" builtinId="9" hidden="1"/>
    <cellStyle name="Followed Hyperlink" xfId="5172" builtinId="9" hidden="1"/>
    <cellStyle name="Followed Hyperlink" xfId="5173" builtinId="9" hidden="1"/>
    <cellStyle name="Followed Hyperlink" xfId="5174" builtinId="9" hidden="1"/>
    <cellStyle name="Followed Hyperlink" xfId="5175" builtinId="9" hidden="1"/>
    <cellStyle name="Followed Hyperlink" xfId="5177" builtinId="9" hidden="1"/>
    <cellStyle name="Followed Hyperlink" xfId="5178" builtinId="9" hidden="1"/>
    <cellStyle name="Followed Hyperlink" xfId="5179" builtinId="9" hidden="1"/>
    <cellStyle name="Followed Hyperlink" xfId="5180" builtinId="9" hidden="1"/>
    <cellStyle name="Followed Hyperlink" xfId="5181" builtinId="9" hidden="1"/>
    <cellStyle name="Followed Hyperlink" xfId="5182" builtinId="9" hidden="1"/>
    <cellStyle name="Followed Hyperlink" xfId="5165" builtinId="9" hidden="1"/>
    <cellStyle name="Followed Hyperlink" xfId="5183" builtinId="9" hidden="1"/>
    <cellStyle name="Followed Hyperlink" xfId="5184" builtinId="9" hidden="1"/>
    <cellStyle name="Followed Hyperlink" xfId="5185" builtinId="9" hidden="1"/>
    <cellStyle name="Followed Hyperlink" xfId="5186" builtinId="9" hidden="1"/>
    <cellStyle name="Followed Hyperlink" xfId="5188" builtinId="9" hidden="1"/>
    <cellStyle name="Followed Hyperlink" xfId="5189" builtinId="9" hidden="1"/>
    <cellStyle name="Followed Hyperlink" xfId="5190" builtinId="9" hidden="1"/>
    <cellStyle name="Followed Hyperlink" xfId="5191" builtinId="9" hidden="1"/>
    <cellStyle name="Followed Hyperlink" xfId="5192" builtinId="9" hidden="1"/>
    <cellStyle name="Followed Hyperlink" xfId="5193" builtinId="9" hidden="1"/>
    <cellStyle name="Followed Hyperlink" xfId="5176" builtinId="9" hidden="1"/>
    <cellStyle name="Followed Hyperlink" xfId="5194" builtinId="9" hidden="1"/>
    <cellStyle name="Followed Hyperlink" xfId="5195" builtinId="9" hidden="1"/>
    <cellStyle name="Followed Hyperlink" xfId="5196" builtinId="9" hidden="1"/>
    <cellStyle name="Followed Hyperlink" xfId="5197" builtinId="9" hidden="1"/>
    <cellStyle name="Followed Hyperlink" xfId="5199" builtinId="9" hidden="1"/>
    <cellStyle name="Followed Hyperlink" xfId="5200" builtinId="9" hidden="1"/>
    <cellStyle name="Followed Hyperlink" xfId="5201" builtinId="9" hidden="1"/>
    <cellStyle name="Followed Hyperlink" xfId="5202" builtinId="9" hidden="1"/>
    <cellStyle name="Followed Hyperlink" xfId="5203" builtinId="9" hidden="1"/>
    <cellStyle name="Followed Hyperlink" xfId="5204" builtinId="9" hidden="1"/>
    <cellStyle name="Followed Hyperlink" xfId="5187" builtinId="9" hidden="1"/>
    <cellStyle name="Followed Hyperlink" xfId="5205" builtinId="9" hidden="1"/>
    <cellStyle name="Followed Hyperlink" xfId="5206" builtinId="9" hidden="1"/>
    <cellStyle name="Followed Hyperlink" xfId="5207" builtinId="9" hidden="1"/>
    <cellStyle name="Followed Hyperlink" xfId="5208" builtinId="9" hidden="1"/>
    <cellStyle name="Followed Hyperlink" xfId="5210" builtinId="9" hidden="1"/>
    <cellStyle name="Followed Hyperlink" xfId="5211" builtinId="9" hidden="1"/>
    <cellStyle name="Followed Hyperlink" xfId="5212" builtinId="9" hidden="1"/>
    <cellStyle name="Followed Hyperlink" xfId="5213" builtinId="9" hidden="1"/>
    <cellStyle name="Followed Hyperlink" xfId="5214" builtinId="9" hidden="1"/>
    <cellStyle name="Followed Hyperlink" xfId="5215" builtinId="9" hidden="1"/>
    <cellStyle name="Followed Hyperlink" xfId="5198" builtinId="9" hidden="1"/>
    <cellStyle name="Followed Hyperlink" xfId="5216" builtinId="9" hidden="1"/>
    <cellStyle name="Followed Hyperlink" xfId="5217" builtinId="9" hidden="1"/>
    <cellStyle name="Followed Hyperlink" xfId="5218" builtinId="9" hidden="1"/>
    <cellStyle name="Followed Hyperlink" xfId="5219" builtinId="9" hidden="1"/>
    <cellStyle name="Followed Hyperlink" xfId="5220" builtinId="9" hidden="1"/>
    <cellStyle name="Followed Hyperlink" xfId="5221" builtinId="9" hidden="1"/>
    <cellStyle name="Followed Hyperlink" xfId="5222" builtinId="9" hidden="1"/>
    <cellStyle name="Followed Hyperlink" xfId="5223" builtinId="9" hidden="1"/>
    <cellStyle name="Followed Hyperlink" xfId="5224" builtinId="9" hidden="1"/>
    <cellStyle name="Followed Hyperlink" xfId="5225" builtinId="9" hidden="1"/>
    <cellStyle name="Followed Hyperlink" xfId="5209" builtinId="9" hidden="1"/>
    <cellStyle name="Followed Hyperlink" xfId="5226" builtinId="9" hidden="1"/>
    <cellStyle name="Followed Hyperlink" xfId="5227" builtinId="9" hidden="1"/>
    <cellStyle name="Followed Hyperlink" xfId="5228" builtinId="9" hidden="1"/>
    <cellStyle name="Followed Hyperlink" xfId="5229" builtinId="9" hidden="1"/>
    <cellStyle name="Followed Hyperlink" xfId="5230" builtinId="9" hidden="1"/>
    <cellStyle name="Followed Hyperlink" xfId="5231" builtinId="9" hidden="1"/>
    <cellStyle name="Followed Hyperlink" xfId="5232" builtinId="9" hidden="1"/>
    <cellStyle name="Followed Hyperlink" xfId="5233" builtinId="9" hidden="1"/>
    <cellStyle name="Followed Hyperlink" xfId="5234" builtinId="9" hidden="1"/>
    <cellStyle name="Followed Hyperlink" xfId="5235" builtinId="9" hidden="1"/>
    <cellStyle name="Followed Hyperlink" xfId="5236" builtinId="9" hidden="1"/>
    <cellStyle name="Followed Hyperlink" xfId="5237" builtinId="9" hidden="1"/>
    <cellStyle name="Followed Hyperlink" xfId="5238" builtinId="9" hidden="1"/>
    <cellStyle name="Followed Hyperlink" xfId="5239" builtinId="9" hidden="1"/>
    <cellStyle name="Followed Hyperlink" xfId="5240" builtinId="9" hidden="1"/>
    <cellStyle name="Followed Hyperlink" xfId="5241" builtinId="9" hidden="1"/>
    <cellStyle name="Followed Hyperlink" xfId="5242" builtinId="9" hidden="1"/>
    <cellStyle name="Followed Hyperlink" xfId="5243" builtinId="9" hidden="1"/>
    <cellStyle name="Followed Hyperlink" xfId="5244" builtinId="9" hidden="1"/>
    <cellStyle name="Followed Hyperlink" xfId="5245" builtinId="9" hidden="1"/>
    <cellStyle name="Followed Hyperlink" xfId="5246" builtinId="9" hidden="1"/>
    <cellStyle name="Followed Hyperlink" xfId="5247" builtinId="9" hidden="1"/>
    <cellStyle name="Followed Hyperlink" xfId="5248" builtinId="9" hidden="1"/>
    <cellStyle name="Followed Hyperlink" xfId="5249" builtinId="9" hidden="1"/>
    <cellStyle name="Followed Hyperlink" xfId="5250" builtinId="9" hidden="1"/>
    <cellStyle name="Followed Hyperlink" xfId="5251" builtinId="9" hidden="1"/>
    <cellStyle name="Followed Hyperlink" xfId="5253" builtinId="9" hidden="1"/>
    <cellStyle name="Followed Hyperlink" xfId="5254" builtinId="9" hidden="1"/>
    <cellStyle name="Followed Hyperlink" xfId="5255" builtinId="9" hidden="1"/>
    <cellStyle name="Followed Hyperlink" xfId="5256" builtinId="9" hidden="1"/>
    <cellStyle name="Followed Hyperlink" xfId="5257" builtinId="9" hidden="1"/>
    <cellStyle name="Followed Hyperlink" xfId="5258" builtinId="9" hidden="1"/>
    <cellStyle name="Followed Hyperlink" xfId="5151" builtinId="9" hidden="1"/>
    <cellStyle name="Followed Hyperlink" xfId="5259" builtinId="9" hidden="1"/>
    <cellStyle name="Followed Hyperlink" xfId="5260" builtinId="9" hidden="1"/>
    <cellStyle name="Followed Hyperlink" xfId="5261" builtinId="9" hidden="1"/>
    <cellStyle name="Followed Hyperlink" xfId="5262" builtinId="9" hidden="1"/>
    <cellStyle name="Followed Hyperlink" xfId="5264" builtinId="9" hidden="1"/>
    <cellStyle name="Followed Hyperlink" xfId="5265" builtinId="9" hidden="1"/>
    <cellStyle name="Followed Hyperlink" xfId="5266" builtinId="9" hidden="1"/>
    <cellStyle name="Followed Hyperlink" xfId="5267" builtinId="9" hidden="1"/>
    <cellStyle name="Followed Hyperlink" xfId="5268" builtinId="9" hidden="1"/>
    <cellStyle name="Followed Hyperlink" xfId="5269" builtinId="9" hidden="1"/>
    <cellStyle name="Followed Hyperlink" xfId="5252" builtinId="9" hidden="1"/>
    <cellStyle name="Followed Hyperlink" xfId="5270" builtinId="9" hidden="1"/>
    <cellStyle name="Followed Hyperlink" xfId="5271" builtinId="9" hidden="1"/>
    <cellStyle name="Followed Hyperlink" xfId="5272" builtinId="9" hidden="1"/>
    <cellStyle name="Followed Hyperlink" xfId="5273" builtinId="9" hidden="1"/>
    <cellStyle name="Followed Hyperlink" xfId="5274" builtinId="9" hidden="1"/>
    <cellStyle name="Followed Hyperlink" xfId="5275" builtinId="9" hidden="1"/>
    <cellStyle name="Followed Hyperlink" xfId="5276" builtinId="9" hidden="1"/>
    <cellStyle name="Followed Hyperlink" xfId="5277" builtinId="9" hidden="1"/>
    <cellStyle name="Followed Hyperlink" xfId="5278" builtinId="9" hidden="1"/>
    <cellStyle name="Followed Hyperlink" xfId="5279" builtinId="9" hidden="1"/>
    <cellStyle name="Followed Hyperlink" xfId="5263" builtinId="9" hidden="1"/>
    <cellStyle name="Followed Hyperlink" xfId="5280" builtinId="9" hidden="1"/>
    <cellStyle name="Followed Hyperlink" xfId="5281" builtinId="9" hidden="1"/>
    <cellStyle name="Followed Hyperlink" xfId="5282" builtinId="9" hidden="1"/>
    <cellStyle name="Followed Hyperlink" xfId="5283" builtinId="9" hidden="1"/>
    <cellStyle name="Followed Hyperlink" xfId="5284" builtinId="9" hidden="1"/>
    <cellStyle name="Followed Hyperlink" xfId="5285" builtinId="9" hidden="1"/>
    <cellStyle name="Followed Hyperlink" xfId="5286" builtinId="9" hidden="1"/>
    <cellStyle name="Followed Hyperlink" xfId="5287" builtinId="9" hidden="1"/>
    <cellStyle name="Followed Hyperlink" xfId="5288" builtinId="9" hidden="1"/>
    <cellStyle name="Followed Hyperlink" xfId="5289" builtinId="9" hidden="1"/>
    <cellStyle name="Followed Hyperlink" xfId="5290" builtinId="9" hidden="1"/>
    <cellStyle name="Followed Hyperlink" xfId="5291" builtinId="9" hidden="1"/>
    <cellStyle name="Followed Hyperlink" xfId="5292" builtinId="9" hidden="1"/>
    <cellStyle name="Followed Hyperlink" xfId="5293" builtinId="9" hidden="1"/>
    <cellStyle name="Followed Hyperlink" xfId="5294" builtinId="9" hidden="1"/>
    <cellStyle name="Followed Hyperlink" xfId="5295" builtinId="9" hidden="1"/>
    <cellStyle name="Followed Hyperlink" xfId="5296" builtinId="9" hidden="1"/>
    <cellStyle name="Followed Hyperlink" xfId="5297" builtinId="9" hidden="1"/>
    <cellStyle name="Followed Hyperlink" xfId="5298" builtinId="9" hidden="1"/>
    <cellStyle name="Followed Hyperlink" xfId="5299" builtinId="9" hidden="1"/>
    <cellStyle name="Followed Hyperlink" xfId="5300" builtinId="9" hidden="1"/>
    <cellStyle name="Followed Hyperlink" xfId="5301" builtinId="9" hidden="1"/>
    <cellStyle name="Followed Hyperlink" xfId="5302" builtinId="9" hidden="1"/>
    <cellStyle name="Followed Hyperlink" xfId="5303" builtinId="9" hidden="1"/>
    <cellStyle name="Followed Hyperlink" xfId="5304" builtinId="9" hidden="1"/>
    <cellStyle name="Followed Hyperlink" xfId="5305" builtinId="9" hidden="1"/>
    <cellStyle name="Followed Hyperlink" xfId="5306" builtinId="9" hidden="1"/>
    <cellStyle name="Followed Hyperlink" xfId="5307" builtinId="9" hidden="1"/>
    <cellStyle name="Followed Hyperlink" xfId="5308" builtinId="9" hidden="1"/>
    <cellStyle name="Followed Hyperlink" xfId="5309" builtinId="9" hidden="1"/>
    <cellStyle name="Followed Hyperlink" xfId="5310" builtinId="9" hidden="1"/>
    <cellStyle name="Followed Hyperlink" xfId="5311" builtinId="9" hidden="1"/>
    <cellStyle name="Followed Hyperlink" xfId="5312" builtinId="9" hidden="1"/>
    <cellStyle name="Followed Hyperlink" xfId="5313" builtinId="9" hidden="1"/>
    <cellStyle name="Followed Hyperlink" xfId="5314" builtinId="9" hidden="1"/>
    <cellStyle name="Followed Hyperlink" xfId="5315" builtinId="9" hidden="1"/>
    <cellStyle name="Followed Hyperlink" xfId="5316" builtinId="9" hidden="1"/>
    <cellStyle name="Followed Hyperlink" xfId="5317" builtinId="9" hidden="1"/>
    <cellStyle name="Followed Hyperlink" xfId="5318" builtinId="9" hidden="1"/>
    <cellStyle name="Followed Hyperlink" xfId="5319" builtinId="9" hidden="1"/>
    <cellStyle name="Followed Hyperlink" xfId="5320" builtinId="9" hidden="1"/>
    <cellStyle name="Followed Hyperlink" xfId="5321" builtinId="9" hidden="1"/>
    <cellStyle name="Followed Hyperlink" xfId="5322" builtinId="9" hidden="1"/>
    <cellStyle name="Followed Hyperlink" xfId="5323" builtinId="9" hidden="1"/>
    <cellStyle name="Followed Hyperlink" xfId="5324" builtinId="9" hidden="1"/>
    <cellStyle name="Followed Hyperlink" xfId="5325" builtinId="9" hidden="1"/>
    <cellStyle name="Followed Hyperlink" xfId="5326" builtinId="9" hidden="1"/>
    <cellStyle name="Followed Hyperlink" xfId="5327" builtinId="9" hidden="1"/>
    <cellStyle name="Followed Hyperlink" xfId="5328" builtinId="9" hidden="1"/>
    <cellStyle name="Followed Hyperlink" xfId="5329" builtinId="9" hidden="1"/>
    <cellStyle name="Followed Hyperlink" xfId="5330" builtinId="9" hidden="1"/>
    <cellStyle name="Followed Hyperlink" xfId="5331" builtinId="9" hidden="1"/>
    <cellStyle name="Followed Hyperlink" xfId="5332" builtinId="9" hidden="1"/>
    <cellStyle name="Followed Hyperlink" xfId="5333" builtinId="9" hidden="1"/>
    <cellStyle name="Followed Hyperlink" xfId="5334" builtinId="9" hidden="1"/>
    <cellStyle name="Followed Hyperlink" xfId="5335" builtinId="9" hidden="1"/>
    <cellStyle name="Followed Hyperlink" xfId="5336" builtinId="9" hidden="1"/>
    <cellStyle name="Followed Hyperlink" xfId="5337" builtinId="9" hidden="1"/>
    <cellStyle name="Followed Hyperlink" xfId="5338" builtinId="9" hidden="1"/>
    <cellStyle name="Followed Hyperlink" xfId="5339" builtinId="9" hidden="1"/>
    <cellStyle name="Followed Hyperlink" xfId="5340" builtinId="9" hidden="1"/>
    <cellStyle name="Followed Hyperlink" xfId="5341" builtinId="9" hidden="1"/>
    <cellStyle name="Followed Hyperlink" xfId="5342" builtinId="9" hidden="1"/>
    <cellStyle name="Followed Hyperlink" xfId="5343" builtinId="9" hidden="1"/>
    <cellStyle name="Followed Hyperlink" xfId="5344" builtinId="9" hidden="1"/>
    <cellStyle name="Followed Hyperlink" xfId="5345" builtinId="9" hidden="1"/>
    <cellStyle name="Followed Hyperlink" xfId="5346" builtinId="9" hidden="1"/>
    <cellStyle name="Followed Hyperlink" xfId="5347" builtinId="9" hidden="1"/>
    <cellStyle name="Followed Hyperlink" xfId="5348" builtinId="9" hidden="1"/>
    <cellStyle name="Followed Hyperlink" xfId="5349" builtinId="9" hidden="1"/>
    <cellStyle name="Followed Hyperlink" xfId="5350" builtinId="9" hidden="1"/>
    <cellStyle name="Followed Hyperlink" xfId="5351" builtinId="9" hidden="1"/>
    <cellStyle name="Followed Hyperlink" xfId="5352" builtinId="9" hidden="1"/>
    <cellStyle name="Followed Hyperlink" xfId="5353" builtinId="9" hidden="1"/>
    <cellStyle name="Followed Hyperlink" xfId="5354" builtinId="9" hidden="1"/>
    <cellStyle name="Followed Hyperlink" xfId="5355" builtinId="9" hidden="1"/>
    <cellStyle name="Followed Hyperlink" xfId="5356" builtinId="9" hidden="1"/>
    <cellStyle name="Followed Hyperlink" xfId="5357" builtinId="9" hidden="1"/>
    <cellStyle name="Followed Hyperlink" xfId="5358" builtinId="9" hidden="1"/>
    <cellStyle name="Followed Hyperlink" xfId="5359" builtinId="9" hidden="1"/>
    <cellStyle name="Followed Hyperlink" xfId="5360" builtinId="9" hidden="1"/>
    <cellStyle name="Followed Hyperlink" xfId="5361" builtinId="9" hidden="1"/>
    <cellStyle name="Followed Hyperlink" xfId="5362" builtinId="9" hidden="1"/>
    <cellStyle name="Followed Hyperlink" xfId="5363" builtinId="9" hidden="1"/>
    <cellStyle name="Followed Hyperlink" xfId="5364" builtinId="9" hidden="1"/>
    <cellStyle name="Followed Hyperlink" xfId="5365" builtinId="9" hidden="1"/>
    <cellStyle name="Followed Hyperlink" xfId="5366" builtinId="9" hidden="1"/>
    <cellStyle name="Followed Hyperlink" xfId="5367" builtinId="9" hidden="1"/>
    <cellStyle name="Followed Hyperlink" xfId="5368" builtinId="9" hidden="1"/>
    <cellStyle name="Followed Hyperlink" xfId="5369" builtinId="9" hidden="1"/>
    <cellStyle name="Followed Hyperlink" xfId="5370" builtinId="9" hidden="1"/>
    <cellStyle name="Followed Hyperlink" xfId="5371" builtinId="9" hidden="1"/>
    <cellStyle name="Followed Hyperlink" xfId="5372" builtinId="9" hidden="1"/>
    <cellStyle name="Followed Hyperlink" xfId="5373" builtinId="9" hidden="1"/>
    <cellStyle name="Followed Hyperlink" xfId="5374" builtinId="9" hidden="1"/>
    <cellStyle name="Followed Hyperlink" xfId="5375" builtinId="9" hidden="1"/>
    <cellStyle name="Followed Hyperlink" xfId="5376" builtinId="9" hidden="1"/>
    <cellStyle name="Followed Hyperlink" xfId="5377" builtinId="9" hidden="1"/>
    <cellStyle name="Followed Hyperlink" xfId="5378" builtinId="9" hidden="1"/>
    <cellStyle name="Followed Hyperlink" xfId="5379" builtinId="9" hidden="1"/>
    <cellStyle name="Followed Hyperlink" xfId="5380" builtinId="9" hidden="1"/>
    <cellStyle name="Followed Hyperlink" xfId="5381" builtinId="9" hidden="1"/>
    <cellStyle name="Followed Hyperlink" xfId="5382" builtinId="9" hidden="1"/>
    <cellStyle name="Followed Hyperlink" xfId="5383" builtinId="9" hidden="1"/>
    <cellStyle name="Followed Hyperlink" xfId="5384" builtinId="9" hidden="1"/>
    <cellStyle name="Followed Hyperlink" xfId="5385" builtinId="9" hidden="1"/>
    <cellStyle name="Followed Hyperlink" xfId="5386" builtinId="9" hidden="1"/>
    <cellStyle name="Followed Hyperlink" xfId="5387" builtinId="9" hidden="1"/>
    <cellStyle name="Followed Hyperlink" xfId="5388" builtinId="9" hidden="1"/>
    <cellStyle name="Followed Hyperlink" xfId="5389" builtinId="9" hidden="1"/>
    <cellStyle name="Followed Hyperlink" xfId="5390" builtinId="9" hidden="1"/>
    <cellStyle name="Followed Hyperlink" xfId="5391" builtinId="9" hidden="1"/>
    <cellStyle name="Followed Hyperlink" xfId="5392" builtinId="9" hidden="1"/>
    <cellStyle name="Followed Hyperlink" xfId="5393" builtinId="9" hidden="1"/>
    <cellStyle name="Followed Hyperlink" xfId="5394" builtinId="9" hidden="1"/>
    <cellStyle name="Followed Hyperlink" xfId="5395" builtinId="9" hidden="1"/>
    <cellStyle name="Followed Hyperlink" xfId="5396" builtinId="9" hidden="1"/>
    <cellStyle name="Followed Hyperlink" xfId="5397" builtinId="9" hidden="1"/>
    <cellStyle name="Followed Hyperlink" xfId="5398" builtinId="9" hidden="1"/>
    <cellStyle name="Followed Hyperlink" xfId="5399" builtinId="9" hidden="1"/>
    <cellStyle name="Followed Hyperlink" xfId="5400" builtinId="9" hidden="1"/>
    <cellStyle name="Followed Hyperlink" xfId="5401" builtinId="9" hidden="1"/>
    <cellStyle name="Followed Hyperlink" xfId="5402" builtinId="9" hidden="1"/>
    <cellStyle name="Followed Hyperlink" xfId="5403" builtinId="9" hidden="1"/>
    <cellStyle name="Followed Hyperlink" xfId="5404" builtinId="9" hidden="1"/>
    <cellStyle name="Followed Hyperlink" xfId="5405" builtinId="9" hidden="1"/>
    <cellStyle name="Followed Hyperlink" xfId="5406" builtinId="9" hidden="1"/>
    <cellStyle name="Followed Hyperlink" xfId="5407" builtinId="9" hidden="1"/>
    <cellStyle name="Followed Hyperlink" xfId="5408" builtinId="9" hidden="1"/>
    <cellStyle name="Followed Hyperlink" xfId="5409" builtinId="9" hidden="1"/>
    <cellStyle name="Followed Hyperlink" xfId="5410" builtinId="9" hidden="1"/>
    <cellStyle name="Followed Hyperlink" xfId="5411" builtinId="9" hidden="1"/>
    <cellStyle name="Followed Hyperlink" xfId="5412" builtinId="9" hidden="1"/>
    <cellStyle name="Followed Hyperlink" xfId="5413" builtinId="9" hidden="1"/>
    <cellStyle name="Followed Hyperlink" xfId="5414" builtinId="9" hidden="1"/>
    <cellStyle name="Followed Hyperlink" xfId="5415" builtinId="9" hidden="1"/>
    <cellStyle name="Followed Hyperlink" xfId="5416" builtinId="9" hidden="1"/>
    <cellStyle name="Followed Hyperlink" xfId="5417" builtinId="9" hidden="1"/>
    <cellStyle name="Followed Hyperlink" xfId="5418" builtinId="9" hidden="1"/>
    <cellStyle name="Followed Hyperlink" xfId="5419" builtinId="9" hidden="1"/>
    <cellStyle name="Followed Hyperlink" xfId="5420" builtinId="9" hidden="1"/>
    <cellStyle name="Followed Hyperlink" xfId="5421" builtinId="9" hidden="1"/>
    <cellStyle name="Followed Hyperlink" xfId="5422" builtinId="9" hidden="1"/>
    <cellStyle name="Followed Hyperlink" xfId="5423" builtinId="9" hidden="1"/>
    <cellStyle name="Followed Hyperlink" xfId="5424" builtinId="9" hidden="1"/>
    <cellStyle name="Followed Hyperlink" xfId="5425" builtinId="9" hidden="1"/>
    <cellStyle name="Followed Hyperlink" xfId="5426" builtinId="9" hidden="1"/>
    <cellStyle name="Followed Hyperlink" xfId="5427" builtinId="9" hidden="1"/>
    <cellStyle name="Followed Hyperlink" xfId="5428" builtinId="9" hidden="1"/>
    <cellStyle name="Followed Hyperlink" xfId="5429" builtinId="9" hidden="1"/>
    <cellStyle name="Followed Hyperlink" xfId="5430" builtinId="9" hidden="1"/>
    <cellStyle name="Followed Hyperlink" xfId="5431" builtinId="9" hidden="1"/>
    <cellStyle name="Followed Hyperlink" xfId="5432" builtinId="9" hidden="1"/>
    <cellStyle name="Followed Hyperlink" xfId="5433" builtinId="9" hidden="1"/>
    <cellStyle name="Followed Hyperlink" xfId="5434" builtinId="9" hidden="1"/>
    <cellStyle name="Followed Hyperlink" xfId="5435" builtinId="9" hidden="1"/>
    <cellStyle name="Followed Hyperlink" xfId="5436" builtinId="9" hidden="1"/>
    <cellStyle name="Followed Hyperlink" xfId="5437" builtinId="9" hidden="1"/>
    <cellStyle name="Followed Hyperlink" xfId="5438" builtinId="9" hidden="1"/>
    <cellStyle name="Followed Hyperlink" xfId="5439" builtinId="9" hidden="1"/>
    <cellStyle name="Followed Hyperlink" xfId="5440" builtinId="9" hidden="1"/>
    <cellStyle name="Followed Hyperlink" xfId="5441" builtinId="9" hidden="1"/>
    <cellStyle name="Followed Hyperlink" xfId="5442" builtinId="9" hidden="1"/>
    <cellStyle name="Followed Hyperlink" xfId="5443" builtinId="9" hidden="1"/>
    <cellStyle name="Followed Hyperlink" xfId="5444" builtinId="9" hidden="1"/>
    <cellStyle name="Followed Hyperlink" xfId="5445" builtinId="9" hidden="1"/>
    <cellStyle name="Followed Hyperlink" xfId="5446" builtinId="9" hidden="1"/>
    <cellStyle name="Followed Hyperlink" xfId="5447" builtinId="9" hidden="1"/>
    <cellStyle name="Followed Hyperlink" xfId="5448" builtinId="9" hidden="1"/>
    <cellStyle name="Followed Hyperlink" xfId="5449" builtinId="9" hidden="1"/>
    <cellStyle name="Followed Hyperlink" xfId="5450" builtinId="9" hidden="1"/>
    <cellStyle name="Followed Hyperlink" xfId="5451" builtinId="9" hidden="1"/>
    <cellStyle name="Followed Hyperlink" xfId="5452" builtinId="9" hidden="1"/>
    <cellStyle name="Followed Hyperlink" xfId="5453" builtinId="9" hidden="1"/>
    <cellStyle name="Followed Hyperlink" xfId="5454" builtinId="9" hidden="1"/>
    <cellStyle name="Followed Hyperlink" xfId="5455" builtinId="9" hidden="1"/>
    <cellStyle name="Followed Hyperlink" xfId="5456" builtinId="9" hidden="1"/>
    <cellStyle name="Followed Hyperlink" xfId="5457" builtinId="9" hidden="1"/>
    <cellStyle name="Followed Hyperlink" xfId="5458" builtinId="9" hidden="1"/>
    <cellStyle name="Followed Hyperlink" xfId="5459" builtinId="9" hidden="1"/>
    <cellStyle name="Followed Hyperlink" xfId="5460" builtinId="9" hidden="1"/>
    <cellStyle name="Followed Hyperlink" xfId="5461" builtinId="9" hidden="1"/>
    <cellStyle name="Followed Hyperlink" xfId="5462" builtinId="9" hidden="1"/>
    <cellStyle name="Followed Hyperlink" xfId="5463" builtinId="9" hidden="1"/>
    <cellStyle name="Followed Hyperlink" xfId="5464" builtinId="9" hidden="1"/>
    <cellStyle name="Followed Hyperlink" xfId="5465" builtinId="9" hidden="1"/>
    <cellStyle name="Followed Hyperlink" xfId="871" builtinId="9" hidden="1"/>
    <cellStyle name="Followed Hyperlink" xfId="4714" builtinId="9" hidden="1"/>
    <cellStyle name="Followed Hyperlink" xfId="866" builtinId="9" hidden="1"/>
    <cellStyle name="Followed Hyperlink" xfId="3178" builtinId="9" hidden="1"/>
    <cellStyle name="Followed Hyperlink" xfId="875" builtinId="9" hidden="1"/>
    <cellStyle name="Followed Hyperlink" xfId="4709" builtinId="9" hidden="1"/>
    <cellStyle name="Followed Hyperlink" xfId="862" builtinId="9" hidden="1"/>
    <cellStyle name="Followed Hyperlink" xfId="856" builtinId="9" hidden="1"/>
    <cellStyle name="Followed Hyperlink" xfId="3189" builtinId="9" hidden="1"/>
    <cellStyle name="Followed Hyperlink" xfId="1660" builtinId="9" hidden="1"/>
    <cellStyle name="Followed Hyperlink" xfId="2412" builtinId="9" hidden="1"/>
    <cellStyle name="Followed Hyperlink" xfId="5466" builtinId="9" hidden="1"/>
    <cellStyle name="Followed Hyperlink" xfId="5473" builtinId="9" hidden="1"/>
    <cellStyle name="Followed Hyperlink" xfId="5474" builtinId="9" hidden="1"/>
    <cellStyle name="Followed Hyperlink" xfId="5471" builtinId="9" hidden="1"/>
    <cellStyle name="Followed Hyperlink" xfId="5472" builtinId="9" hidden="1"/>
    <cellStyle name="Followed Hyperlink" xfId="5478" builtinId="9" hidden="1"/>
    <cellStyle name="Followed Hyperlink" xfId="5479" builtinId="9" hidden="1"/>
    <cellStyle name="Followed Hyperlink" xfId="5480" builtinId="9" hidden="1"/>
    <cellStyle name="Followed Hyperlink" xfId="5481" builtinId="9" hidden="1"/>
    <cellStyle name="Followed Hyperlink" xfId="5482" builtinId="9" hidden="1"/>
    <cellStyle name="Followed Hyperlink" xfId="5476" builtinId="9" hidden="1"/>
    <cellStyle name="Followed Hyperlink" xfId="5484" builtinId="9" hidden="1"/>
    <cellStyle name="Followed Hyperlink" xfId="5485" builtinId="9" hidden="1"/>
    <cellStyle name="Followed Hyperlink" xfId="5486" builtinId="9" hidden="1"/>
    <cellStyle name="Followed Hyperlink" xfId="5487" builtinId="9" hidden="1"/>
    <cellStyle name="Followed Hyperlink" xfId="5483" builtinId="9" hidden="1"/>
    <cellStyle name="Followed Hyperlink" xfId="5489" builtinId="9" hidden="1"/>
    <cellStyle name="Followed Hyperlink" xfId="5490" builtinId="9" hidden="1"/>
    <cellStyle name="Followed Hyperlink" xfId="5491" builtinId="9" hidden="1"/>
    <cellStyle name="Followed Hyperlink" xfId="5492" builtinId="9" hidden="1"/>
    <cellStyle name="Followed Hyperlink" xfId="5488" builtinId="9" hidden="1"/>
    <cellStyle name="Followed Hyperlink" xfId="5494" builtinId="9" hidden="1"/>
    <cellStyle name="Followed Hyperlink" xfId="5495" builtinId="9" hidden="1"/>
    <cellStyle name="Followed Hyperlink" xfId="5496" builtinId="9" hidden="1"/>
    <cellStyle name="Followed Hyperlink" xfId="5497" builtinId="9" hidden="1"/>
    <cellStyle name="Followed Hyperlink" xfId="5493" builtinId="9" hidden="1"/>
    <cellStyle name="Followed Hyperlink" xfId="5499" builtinId="9" hidden="1"/>
    <cellStyle name="Followed Hyperlink" xfId="5500" builtinId="9" hidden="1"/>
    <cellStyle name="Followed Hyperlink" xfId="5501" builtinId="9" hidden="1"/>
    <cellStyle name="Followed Hyperlink" xfId="5502" builtinId="9" hidden="1"/>
    <cellStyle name="Followed Hyperlink" xfId="5498" builtinId="9" hidden="1"/>
    <cellStyle name="Followed Hyperlink" xfId="5504" builtinId="9" hidden="1"/>
    <cellStyle name="Followed Hyperlink" xfId="5505" builtinId="9" hidden="1"/>
    <cellStyle name="Followed Hyperlink" xfId="5506" builtinId="9" hidden="1"/>
    <cellStyle name="Followed Hyperlink" xfId="5507" builtinId="9" hidden="1"/>
    <cellStyle name="Followed Hyperlink" xfId="5503" builtinId="9" hidden="1"/>
    <cellStyle name="Followed Hyperlink" xfId="5509" builtinId="9" hidden="1"/>
    <cellStyle name="Followed Hyperlink" xfId="5510" builtinId="9" hidden="1"/>
    <cellStyle name="Followed Hyperlink" xfId="5511" builtinId="9" hidden="1"/>
    <cellStyle name="Followed Hyperlink" xfId="5512" builtinId="9" hidden="1"/>
    <cellStyle name="Followed Hyperlink" xfId="5508" builtinId="9" hidden="1"/>
    <cellStyle name="Followed Hyperlink" xfId="5513" builtinId="9" hidden="1"/>
    <cellStyle name="Followed Hyperlink" xfId="5514" builtinId="9" hidden="1"/>
    <cellStyle name="Followed Hyperlink" xfId="5515" builtinId="9" hidden="1"/>
    <cellStyle name="Followed Hyperlink" xfId="5516" builtinId="9" hidden="1"/>
    <cellStyle name="Followed Hyperlink" xfId="5517" builtinId="9" hidden="1"/>
    <cellStyle name="Followed Hyperlink" xfId="5518" builtinId="9" hidden="1"/>
    <cellStyle name="Followed Hyperlink" xfId="5519" builtinId="9" hidden="1"/>
    <cellStyle name="Followed Hyperlink" xfId="5520" builtinId="9" hidden="1"/>
    <cellStyle name="Followed Hyperlink" xfId="5521" builtinId="9" hidden="1"/>
    <cellStyle name="Followed Hyperlink" xfId="5477" builtinId="9" hidden="1"/>
    <cellStyle name="Followed Hyperlink" xfId="5523" builtinId="9" hidden="1"/>
    <cellStyle name="Followed Hyperlink" xfId="5524" builtinId="9" hidden="1"/>
    <cellStyle name="Followed Hyperlink" xfId="5525" builtinId="9" hidden="1"/>
    <cellStyle name="Followed Hyperlink" xfId="5526" builtinId="9" hidden="1"/>
    <cellStyle name="Followed Hyperlink" xfId="5522" builtinId="9" hidden="1"/>
    <cellStyle name="Followed Hyperlink" xfId="5527" builtinId="9" hidden="1"/>
    <cellStyle name="Followed Hyperlink" xfId="5528" builtinId="9" hidden="1"/>
    <cellStyle name="Followed Hyperlink" xfId="5529" builtinId="9" hidden="1"/>
    <cellStyle name="Followed Hyperlink" xfId="5530" builtinId="9" hidden="1"/>
    <cellStyle name="Followed Hyperlink" xfId="5539" builtinId="9" hidden="1"/>
    <cellStyle name="Followed Hyperlink" xfId="5532" builtinId="9" hidden="1"/>
    <cellStyle name="Followed Hyperlink" xfId="5536" builtinId="9" hidden="1"/>
    <cellStyle name="Followed Hyperlink" xfId="5543" builtinId="9" hidden="1"/>
    <cellStyle name="Followed Hyperlink" xfId="5533" builtinId="9" hidden="1"/>
    <cellStyle name="Followed Hyperlink" xfId="5544" builtinId="9" hidden="1"/>
    <cellStyle name="Followed Hyperlink" xfId="5537" builtinId="9" hidden="1"/>
    <cellStyle name="Followed Hyperlink" xfId="5538" builtinId="9" hidden="1"/>
    <cellStyle name="Followed Hyperlink" xfId="5540" builtinId="9" hidden="1"/>
    <cellStyle name="Followed Hyperlink" xfId="5534" builtinId="9" hidden="1"/>
    <cellStyle name="Followed Hyperlink" xfId="5531" builtinId="9" hidden="1"/>
    <cellStyle name="Followed Hyperlink" xfId="5542" builtinId="9" hidden="1"/>
    <cellStyle name="Followed Hyperlink" xfId="5545" builtinId="9" hidden="1"/>
    <cellStyle name="Followed Hyperlink" xfId="5546" builtinId="9" hidden="1"/>
    <cellStyle name="Followed Hyperlink" xfId="5547" builtinId="9" hidden="1"/>
    <cellStyle name="Followed Hyperlink" xfId="5548" builtinId="9" hidden="1"/>
    <cellStyle name="Followed Hyperlink" xfId="5550" builtinId="9" hidden="1"/>
    <cellStyle name="Followed Hyperlink" xfId="5551" builtinId="9" hidden="1"/>
    <cellStyle name="Followed Hyperlink" xfId="5552" builtinId="9" hidden="1"/>
    <cellStyle name="Followed Hyperlink" xfId="5553" builtinId="9" hidden="1"/>
    <cellStyle name="Followed Hyperlink" xfId="5554" builtinId="9" hidden="1"/>
    <cellStyle name="Followed Hyperlink" xfId="5555" builtinId="9" hidden="1"/>
    <cellStyle name="Followed Hyperlink" xfId="5541" builtinId="9" hidden="1"/>
    <cellStyle name="Followed Hyperlink" xfId="5556" builtinId="9" hidden="1"/>
    <cellStyle name="Followed Hyperlink" xfId="5557" builtinId="9" hidden="1"/>
    <cellStyle name="Followed Hyperlink" xfId="5558" builtinId="9" hidden="1"/>
    <cellStyle name="Followed Hyperlink" xfId="5559" builtinId="9" hidden="1"/>
    <cellStyle name="Followed Hyperlink" xfId="5561" builtinId="9" hidden="1"/>
    <cellStyle name="Followed Hyperlink" xfId="5562" builtinId="9" hidden="1"/>
    <cellStyle name="Followed Hyperlink" xfId="5563" builtinId="9" hidden="1"/>
    <cellStyle name="Followed Hyperlink" xfId="5564" builtinId="9" hidden="1"/>
    <cellStyle name="Followed Hyperlink" xfId="5565" builtinId="9" hidden="1"/>
    <cellStyle name="Followed Hyperlink" xfId="5566" builtinId="9" hidden="1"/>
    <cellStyle name="Followed Hyperlink" xfId="5549" builtinId="9" hidden="1"/>
    <cellStyle name="Followed Hyperlink" xfId="5567" builtinId="9" hidden="1"/>
    <cellStyle name="Followed Hyperlink" xfId="5568" builtinId="9" hidden="1"/>
    <cellStyle name="Followed Hyperlink" xfId="5569" builtinId="9" hidden="1"/>
    <cellStyle name="Followed Hyperlink" xfId="5570" builtinId="9" hidden="1"/>
    <cellStyle name="Followed Hyperlink" xfId="5572" builtinId="9" hidden="1"/>
    <cellStyle name="Followed Hyperlink" xfId="5573" builtinId="9" hidden="1"/>
    <cellStyle name="Followed Hyperlink" xfId="5574" builtinId="9" hidden="1"/>
    <cellStyle name="Followed Hyperlink" xfId="5575" builtinId="9" hidden="1"/>
    <cellStyle name="Followed Hyperlink" xfId="5576" builtinId="9" hidden="1"/>
    <cellStyle name="Followed Hyperlink" xfId="5577" builtinId="9" hidden="1"/>
    <cellStyle name="Followed Hyperlink" xfId="5560" builtinId="9" hidden="1"/>
    <cellStyle name="Followed Hyperlink" xfId="5578" builtinId="9" hidden="1"/>
    <cellStyle name="Followed Hyperlink" xfId="5579" builtinId="9" hidden="1"/>
    <cellStyle name="Followed Hyperlink" xfId="5580" builtinId="9" hidden="1"/>
    <cellStyle name="Followed Hyperlink" xfId="5581" builtinId="9" hidden="1"/>
    <cellStyle name="Followed Hyperlink" xfId="5583" builtinId="9" hidden="1"/>
    <cellStyle name="Followed Hyperlink" xfId="5584" builtinId="9" hidden="1"/>
    <cellStyle name="Followed Hyperlink" xfId="5585" builtinId="9" hidden="1"/>
    <cellStyle name="Followed Hyperlink" xfId="5586" builtinId="9" hidden="1"/>
    <cellStyle name="Followed Hyperlink" xfId="5587" builtinId="9" hidden="1"/>
    <cellStyle name="Followed Hyperlink" xfId="5588" builtinId="9" hidden="1"/>
    <cellStyle name="Followed Hyperlink" xfId="5571" builtinId="9" hidden="1"/>
    <cellStyle name="Followed Hyperlink" xfId="5589" builtinId="9" hidden="1"/>
    <cellStyle name="Followed Hyperlink" xfId="5590" builtinId="9" hidden="1"/>
    <cellStyle name="Followed Hyperlink" xfId="5591" builtinId="9" hidden="1"/>
    <cellStyle name="Followed Hyperlink" xfId="5592" builtinId="9" hidden="1"/>
    <cellStyle name="Followed Hyperlink" xfId="5594" builtinId="9" hidden="1"/>
    <cellStyle name="Followed Hyperlink" xfId="5595" builtinId="9" hidden="1"/>
    <cellStyle name="Followed Hyperlink" xfId="5596" builtinId="9" hidden="1"/>
    <cellStyle name="Followed Hyperlink" xfId="5597" builtinId="9" hidden="1"/>
    <cellStyle name="Followed Hyperlink" xfId="5598" builtinId="9" hidden="1"/>
    <cellStyle name="Followed Hyperlink" xfId="5599" builtinId="9" hidden="1"/>
    <cellStyle name="Followed Hyperlink" xfId="5582" builtinId="9" hidden="1"/>
    <cellStyle name="Followed Hyperlink" xfId="5600" builtinId="9" hidden="1"/>
    <cellStyle name="Followed Hyperlink" xfId="5601" builtinId="9" hidden="1"/>
    <cellStyle name="Followed Hyperlink" xfId="5602" builtinId="9" hidden="1"/>
    <cellStyle name="Followed Hyperlink" xfId="5603" builtinId="9" hidden="1"/>
    <cellStyle name="Followed Hyperlink" xfId="5604" builtinId="9" hidden="1"/>
    <cellStyle name="Followed Hyperlink" xfId="5605" builtinId="9" hidden="1"/>
    <cellStyle name="Followed Hyperlink" xfId="5606" builtinId="9" hidden="1"/>
    <cellStyle name="Followed Hyperlink" xfId="5607" builtinId="9" hidden="1"/>
    <cellStyle name="Followed Hyperlink" xfId="5608" builtinId="9" hidden="1"/>
    <cellStyle name="Followed Hyperlink" xfId="5609" builtinId="9" hidden="1"/>
    <cellStyle name="Followed Hyperlink" xfId="5593" builtinId="9" hidden="1"/>
    <cellStyle name="Followed Hyperlink" xfId="5610" builtinId="9" hidden="1"/>
    <cellStyle name="Followed Hyperlink" xfId="5611" builtinId="9" hidden="1"/>
    <cellStyle name="Followed Hyperlink" xfId="5612" builtinId="9" hidden="1"/>
    <cellStyle name="Followed Hyperlink" xfId="5613" builtinId="9" hidden="1"/>
    <cellStyle name="Followed Hyperlink" xfId="5614" builtinId="9" hidden="1"/>
    <cellStyle name="Followed Hyperlink" xfId="5615" builtinId="9" hidden="1"/>
    <cellStyle name="Followed Hyperlink" xfId="5616" builtinId="9" hidden="1"/>
    <cellStyle name="Followed Hyperlink" xfId="5617" builtinId="9" hidden="1"/>
    <cellStyle name="Followed Hyperlink" xfId="5618" builtinId="9" hidden="1"/>
    <cellStyle name="Followed Hyperlink" xfId="5619" builtinId="9" hidden="1"/>
    <cellStyle name="Followed Hyperlink" xfId="5620" builtinId="9" hidden="1"/>
    <cellStyle name="Followed Hyperlink" xfId="5621" builtinId="9" hidden="1"/>
    <cellStyle name="Followed Hyperlink" xfId="5622" builtinId="9" hidden="1"/>
    <cellStyle name="Followed Hyperlink" xfId="5623" builtinId="9" hidden="1"/>
    <cellStyle name="Followed Hyperlink" xfId="5624" builtinId="9" hidden="1"/>
    <cellStyle name="Followed Hyperlink" xfId="5625" builtinId="9" hidden="1"/>
    <cellStyle name="Followed Hyperlink" xfId="5626" builtinId="9" hidden="1"/>
    <cellStyle name="Followed Hyperlink" xfId="5627" builtinId="9" hidden="1"/>
    <cellStyle name="Followed Hyperlink" xfId="5628" builtinId="9" hidden="1"/>
    <cellStyle name="Followed Hyperlink" xfId="5629" builtinId="9" hidden="1"/>
    <cellStyle name="Followed Hyperlink" xfId="5630" builtinId="9" hidden="1"/>
    <cellStyle name="Followed Hyperlink" xfId="5631" builtinId="9" hidden="1"/>
    <cellStyle name="Followed Hyperlink" xfId="5632" builtinId="9" hidden="1"/>
    <cellStyle name="Followed Hyperlink" xfId="5633" builtinId="9" hidden="1"/>
    <cellStyle name="Followed Hyperlink" xfId="5634" builtinId="9" hidden="1"/>
    <cellStyle name="Followed Hyperlink" xfId="5635" builtinId="9" hidden="1"/>
    <cellStyle name="Followed Hyperlink" xfId="5637" builtinId="9" hidden="1"/>
    <cellStyle name="Followed Hyperlink" xfId="5638" builtinId="9" hidden="1"/>
    <cellStyle name="Followed Hyperlink" xfId="5639" builtinId="9" hidden="1"/>
    <cellStyle name="Followed Hyperlink" xfId="5640" builtinId="9" hidden="1"/>
    <cellStyle name="Followed Hyperlink" xfId="5641" builtinId="9" hidden="1"/>
    <cellStyle name="Followed Hyperlink" xfId="5642" builtinId="9" hidden="1"/>
    <cellStyle name="Followed Hyperlink" xfId="5535" builtinId="9" hidden="1"/>
    <cellStyle name="Followed Hyperlink" xfId="5643" builtinId="9" hidden="1"/>
    <cellStyle name="Followed Hyperlink" xfId="5644" builtinId="9" hidden="1"/>
    <cellStyle name="Followed Hyperlink" xfId="5645" builtinId="9" hidden="1"/>
    <cellStyle name="Followed Hyperlink" xfId="5646" builtinId="9" hidden="1"/>
    <cellStyle name="Followed Hyperlink" xfId="5648" builtinId="9" hidden="1"/>
    <cellStyle name="Followed Hyperlink" xfId="5649" builtinId="9" hidden="1"/>
    <cellStyle name="Followed Hyperlink" xfId="5650" builtinId="9" hidden="1"/>
    <cellStyle name="Followed Hyperlink" xfId="5651" builtinId="9" hidden="1"/>
    <cellStyle name="Followed Hyperlink" xfId="5652" builtinId="9" hidden="1"/>
    <cellStyle name="Followed Hyperlink" xfId="5653" builtinId="9" hidden="1"/>
    <cellStyle name="Followed Hyperlink" xfId="5636" builtinId="9" hidden="1"/>
    <cellStyle name="Followed Hyperlink" xfId="5654" builtinId="9" hidden="1"/>
    <cellStyle name="Followed Hyperlink" xfId="5655" builtinId="9" hidden="1"/>
    <cellStyle name="Followed Hyperlink" xfId="5656" builtinId="9" hidden="1"/>
    <cellStyle name="Followed Hyperlink" xfId="5657" builtinId="9" hidden="1"/>
    <cellStyle name="Followed Hyperlink" xfId="5658" builtinId="9" hidden="1"/>
    <cellStyle name="Followed Hyperlink" xfId="5659" builtinId="9" hidden="1"/>
    <cellStyle name="Followed Hyperlink" xfId="5660" builtinId="9" hidden="1"/>
    <cellStyle name="Followed Hyperlink" xfId="5661" builtinId="9" hidden="1"/>
    <cellStyle name="Followed Hyperlink" xfId="5662" builtinId="9" hidden="1"/>
    <cellStyle name="Followed Hyperlink" xfId="5663" builtinId="9" hidden="1"/>
    <cellStyle name="Followed Hyperlink" xfId="5647" builtinId="9" hidden="1"/>
    <cellStyle name="Followed Hyperlink" xfId="5664" builtinId="9" hidden="1"/>
    <cellStyle name="Followed Hyperlink" xfId="5665" builtinId="9" hidden="1"/>
    <cellStyle name="Followed Hyperlink" xfId="5666" builtinId="9" hidden="1"/>
    <cellStyle name="Followed Hyperlink" xfId="5667" builtinId="9" hidden="1"/>
    <cellStyle name="Followed Hyperlink" xfId="5668" builtinId="9" hidden="1"/>
    <cellStyle name="Followed Hyperlink" xfId="5669" builtinId="9" hidden="1"/>
    <cellStyle name="Followed Hyperlink" xfId="5670" builtinId="9" hidden="1"/>
    <cellStyle name="Followed Hyperlink" xfId="5671" builtinId="9" hidden="1"/>
    <cellStyle name="Followed Hyperlink" xfId="5672" builtinId="9" hidden="1"/>
    <cellStyle name="Followed Hyperlink" xfId="5673" builtinId="9" hidden="1"/>
    <cellStyle name="Followed Hyperlink" xfId="5674" builtinId="9" hidden="1"/>
    <cellStyle name="Followed Hyperlink" xfId="5675" builtinId="9" hidden="1"/>
    <cellStyle name="Followed Hyperlink" xfId="5676" builtinId="9" hidden="1"/>
    <cellStyle name="Followed Hyperlink" xfId="5677" builtinId="9" hidden="1"/>
    <cellStyle name="Followed Hyperlink" xfId="5678" builtinId="9" hidden="1"/>
    <cellStyle name="Followed Hyperlink" xfId="5679" builtinId="9" hidden="1"/>
    <cellStyle name="Followed Hyperlink" xfId="5680" builtinId="9" hidden="1"/>
    <cellStyle name="Followed Hyperlink" xfId="5681" builtinId="9" hidden="1"/>
    <cellStyle name="Followed Hyperlink" xfId="5682" builtinId="9" hidden="1"/>
    <cellStyle name="Followed Hyperlink" xfId="5683" builtinId="9" hidden="1"/>
    <cellStyle name="Followed Hyperlink" xfId="5684" builtinId="9" hidden="1"/>
    <cellStyle name="Followed Hyperlink" xfId="5685" builtinId="9" hidden="1"/>
    <cellStyle name="Followed Hyperlink" xfId="5686" builtinId="9" hidden="1"/>
    <cellStyle name="Followed Hyperlink" xfId="5687" builtinId="9" hidden="1"/>
    <cellStyle name="Followed Hyperlink" xfId="5688" builtinId="9" hidden="1"/>
    <cellStyle name="Followed Hyperlink" xfId="5689" builtinId="9" hidden="1"/>
    <cellStyle name="Followed Hyperlink" xfId="5690" builtinId="9" hidden="1"/>
    <cellStyle name="Followed Hyperlink" xfId="5691" builtinId="9" hidden="1"/>
    <cellStyle name="Followed Hyperlink" xfId="5692" builtinId="9" hidden="1"/>
    <cellStyle name="Followed Hyperlink" xfId="5693" builtinId="9" hidden="1"/>
    <cellStyle name="Followed Hyperlink" xfId="5694" builtinId="9" hidden="1"/>
    <cellStyle name="Followed Hyperlink" xfId="5695" builtinId="9" hidden="1"/>
    <cellStyle name="Followed Hyperlink" xfId="5696" builtinId="9" hidden="1"/>
    <cellStyle name="Followed Hyperlink" xfId="5697" builtinId="9" hidden="1"/>
    <cellStyle name="Followed Hyperlink" xfId="5698" builtinId="9" hidden="1"/>
    <cellStyle name="Followed Hyperlink" xfId="5699" builtinId="9" hidden="1"/>
    <cellStyle name="Followed Hyperlink" xfId="5700" builtinId="9" hidden="1"/>
    <cellStyle name="Followed Hyperlink" xfId="5701" builtinId="9" hidden="1"/>
    <cellStyle name="Followed Hyperlink" xfId="5702" builtinId="9" hidden="1"/>
    <cellStyle name="Followed Hyperlink" xfId="5703" builtinId="9" hidden="1"/>
    <cellStyle name="Followed Hyperlink" xfId="5704" builtinId="9" hidden="1"/>
    <cellStyle name="Followed Hyperlink" xfId="5705" builtinId="9" hidden="1"/>
    <cellStyle name="Followed Hyperlink" xfId="5706" builtinId="9" hidden="1"/>
    <cellStyle name="Followed Hyperlink" xfId="5707" builtinId="9" hidden="1"/>
    <cellStyle name="Followed Hyperlink" xfId="5708" builtinId="9" hidden="1"/>
    <cellStyle name="Followed Hyperlink" xfId="5709" builtinId="9" hidden="1"/>
    <cellStyle name="Followed Hyperlink" xfId="5710" builtinId="9" hidden="1"/>
    <cellStyle name="Followed Hyperlink" xfId="5711" builtinId="9" hidden="1"/>
    <cellStyle name="Followed Hyperlink" xfId="5712" builtinId="9" hidden="1"/>
    <cellStyle name="Followed Hyperlink" xfId="5713" builtinId="9" hidden="1"/>
    <cellStyle name="Followed Hyperlink" xfId="5714" builtinId="9" hidden="1"/>
    <cellStyle name="Followed Hyperlink" xfId="5715" builtinId="9" hidden="1"/>
    <cellStyle name="Followed Hyperlink" xfId="5716" builtinId="9" hidden="1"/>
    <cellStyle name="Followed Hyperlink" xfId="5717" builtinId="9" hidden="1"/>
    <cellStyle name="Followed Hyperlink" xfId="5718" builtinId="9" hidden="1"/>
    <cellStyle name="Followed Hyperlink" xfId="5719" builtinId="9" hidden="1"/>
    <cellStyle name="Followed Hyperlink" xfId="5720" builtinId="9" hidden="1"/>
    <cellStyle name="Followed Hyperlink" xfId="5721" builtinId="9" hidden="1"/>
    <cellStyle name="Followed Hyperlink" xfId="5722" builtinId="9" hidden="1"/>
    <cellStyle name="Followed Hyperlink" xfId="5723" builtinId="9" hidden="1"/>
    <cellStyle name="Followed Hyperlink" xfId="5724" builtinId="9" hidden="1"/>
    <cellStyle name="Followed Hyperlink" xfId="5725" builtinId="9" hidden="1"/>
    <cellStyle name="Followed Hyperlink" xfId="5726" builtinId="9" hidden="1"/>
    <cellStyle name="Followed Hyperlink" xfId="5727" builtinId="9" hidden="1"/>
    <cellStyle name="Followed Hyperlink" xfId="5728" builtinId="9" hidden="1"/>
    <cellStyle name="Followed Hyperlink" xfId="5729" builtinId="9" hidden="1"/>
    <cellStyle name="Followed Hyperlink" xfId="5730" builtinId="9" hidden="1"/>
    <cellStyle name="Followed Hyperlink" xfId="5731" builtinId="9" hidden="1"/>
    <cellStyle name="Followed Hyperlink" xfId="5732" builtinId="9" hidden="1"/>
    <cellStyle name="Followed Hyperlink" xfId="5733" builtinId="9" hidden="1"/>
    <cellStyle name="Followed Hyperlink" xfId="5734" builtinId="9" hidden="1"/>
    <cellStyle name="Followed Hyperlink" xfId="5735" builtinId="9" hidden="1"/>
    <cellStyle name="Followed Hyperlink" xfId="5736" builtinId="9" hidden="1"/>
    <cellStyle name="Followed Hyperlink" xfId="5737" builtinId="9" hidden="1"/>
    <cellStyle name="Followed Hyperlink" xfId="5738" builtinId="9" hidden="1"/>
    <cellStyle name="Followed Hyperlink" xfId="5739" builtinId="9" hidden="1"/>
    <cellStyle name="Followed Hyperlink" xfId="5740" builtinId="9" hidden="1"/>
    <cellStyle name="Followed Hyperlink" xfId="5741" builtinId="9" hidden="1"/>
    <cellStyle name="Followed Hyperlink" xfId="5742" builtinId="9" hidden="1"/>
    <cellStyle name="Followed Hyperlink" xfId="5743" builtinId="9" hidden="1"/>
    <cellStyle name="Followed Hyperlink" xfId="5744" builtinId="9" hidden="1"/>
    <cellStyle name="Followed Hyperlink" xfId="5745" builtinId="9" hidden="1"/>
    <cellStyle name="Followed Hyperlink" xfId="5746" builtinId="9" hidden="1"/>
    <cellStyle name="Followed Hyperlink" xfId="5747" builtinId="9" hidden="1"/>
    <cellStyle name="Followed Hyperlink" xfId="5748" builtinId="9" hidden="1"/>
    <cellStyle name="Followed Hyperlink" xfId="5749" builtinId="9" hidden="1"/>
    <cellStyle name="Followed Hyperlink" xfId="5750" builtinId="9" hidden="1"/>
    <cellStyle name="Followed Hyperlink" xfId="5751" builtinId="9" hidden="1"/>
    <cellStyle name="Followed Hyperlink" xfId="5752" builtinId="9" hidden="1"/>
    <cellStyle name="Followed Hyperlink" xfId="5753" builtinId="9" hidden="1"/>
    <cellStyle name="Followed Hyperlink" xfId="5754" builtinId="9" hidden="1"/>
    <cellStyle name="Followed Hyperlink" xfId="5755" builtinId="9" hidden="1"/>
    <cellStyle name="Followed Hyperlink" xfId="5756" builtinId="9" hidden="1"/>
    <cellStyle name="Followed Hyperlink" xfId="5757" builtinId="9" hidden="1"/>
    <cellStyle name="Followed Hyperlink" xfId="5758" builtinId="9" hidden="1"/>
    <cellStyle name="Followed Hyperlink" xfId="5759" builtinId="9" hidden="1"/>
    <cellStyle name="Followed Hyperlink" xfId="5760" builtinId="9" hidden="1"/>
    <cellStyle name="Followed Hyperlink" xfId="5761" builtinId="9" hidden="1"/>
    <cellStyle name="Followed Hyperlink" xfId="5762" builtinId="9" hidden="1"/>
    <cellStyle name="Followed Hyperlink" xfId="5763" builtinId="9" hidden="1"/>
    <cellStyle name="Followed Hyperlink" xfId="5764" builtinId="9" hidden="1"/>
    <cellStyle name="Followed Hyperlink" xfId="5765" builtinId="9" hidden="1"/>
    <cellStyle name="Followed Hyperlink" xfId="5766" builtinId="9" hidden="1"/>
    <cellStyle name="Followed Hyperlink" xfId="5767" builtinId="9" hidden="1"/>
    <cellStyle name="Followed Hyperlink" xfId="5768" builtinId="9" hidden="1"/>
    <cellStyle name="Followed Hyperlink" xfId="5769" builtinId="9" hidden="1"/>
    <cellStyle name="Followed Hyperlink" xfId="5770" builtinId="9" hidden="1"/>
    <cellStyle name="Followed Hyperlink" xfId="5771" builtinId="9" hidden="1"/>
    <cellStyle name="Followed Hyperlink" xfId="5772" builtinId="9" hidden="1"/>
    <cellStyle name="Followed Hyperlink" xfId="5773" builtinId="9" hidden="1"/>
    <cellStyle name="Followed Hyperlink" xfId="5774" builtinId="9" hidden="1"/>
    <cellStyle name="Followed Hyperlink" xfId="5775" builtinId="9" hidden="1"/>
    <cellStyle name="Followed Hyperlink" xfId="5776" builtinId="9" hidden="1"/>
    <cellStyle name="Followed Hyperlink" xfId="5777" builtinId="9" hidden="1"/>
    <cellStyle name="Followed Hyperlink" xfId="5778" builtinId="9" hidden="1"/>
    <cellStyle name="Followed Hyperlink" xfId="5779" builtinId="9" hidden="1"/>
    <cellStyle name="Followed Hyperlink" xfId="5780" builtinId="9" hidden="1"/>
    <cellStyle name="Followed Hyperlink" xfId="5781" builtinId="9" hidden="1"/>
    <cellStyle name="Followed Hyperlink" xfId="5782" builtinId="9" hidden="1"/>
    <cellStyle name="Followed Hyperlink" xfId="5783" builtinId="9" hidden="1"/>
    <cellStyle name="Followed Hyperlink" xfId="5784" builtinId="9" hidden="1"/>
    <cellStyle name="Followed Hyperlink" xfId="5785" builtinId="9" hidden="1"/>
    <cellStyle name="Followed Hyperlink" xfId="5786" builtinId="9" hidden="1"/>
    <cellStyle name="Followed Hyperlink" xfId="5787" builtinId="9" hidden="1"/>
    <cellStyle name="Followed Hyperlink" xfId="5788" builtinId="9" hidden="1"/>
    <cellStyle name="Followed Hyperlink" xfId="5789" builtinId="9" hidden="1"/>
    <cellStyle name="Followed Hyperlink" xfId="5790" builtinId="9" hidden="1"/>
    <cellStyle name="Followed Hyperlink" xfId="5791" builtinId="9" hidden="1"/>
    <cellStyle name="Followed Hyperlink" xfId="5792" builtinId="9" hidden="1"/>
    <cellStyle name="Followed Hyperlink" xfId="5793" builtinId="9" hidden="1"/>
    <cellStyle name="Followed Hyperlink" xfId="5794" builtinId="9" hidden="1"/>
    <cellStyle name="Followed Hyperlink" xfId="5795" builtinId="9" hidden="1"/>
    <cellStyle name="Followed Hyperlink" xfId="5796" builtinId="9" hidden="1"/>
    <cellStyle name="Followed Hyperlink" xfId="5797" builtinId="9" hidden="1"/>
    <cellStyle name="Followed Hyperlink" xfId="5798" builtinId="9" hidden="1"/>
    <cellStyle name="Followed Hyperlink" xfId="5799" builtinId="9" hidden="1"/>
    <cellStyle name="Followed Hyperlink" xfId="5800" builtinId="9" hidden="1"/>
    <cellStyle name="Followed Hyperlink" xfId="5801" builtinId="9" hidden="1"/>
    <cellStyle name="Followed Hyperlink" xfId="5802" builtinId="9" hidden="1"/>
    <cellStyle name="Followed Hyperlink" xfId="5803" builtinId="9" hidden="1"/>
    <cellStyle name="Followed Hyperlink" xfId="5804" builtinId="9" hidden="1"/>
    <cellStyle name="Followed Hyperlink" xfId="5805" builtinId="9" hidden="1"/>
    <cellStyle name="Followed Hyperlink" xfId="5806" builtinId="9" hidden="1"/>
    <cellStyle name="Followed Hyperlink" xfId="5807" builtinId="9" hidden="1"/>
    <cellStyle name="Followed Hyperlink" xfId="5808" builtinId="9" hidden="1"/>
    <cellStyle name="Followed Hyperlink" xfId="5809" builtinId="9" hidden="1"/>
    <cellStyle name="Followed Hyperlink" xfId="5810" builtinId="9" hidden="1"/>
    <cellStyle name="Followed Hyperlink" xfId="5811" builtinId="9" hidden="1"/>
    <cellStyle name="Followed Hyperlink" xfId="5812" builtinId="9" hidden="1"/>
    <cellStyle name="Followed Hyperlink" xfId="5813" builtinId="9" hidden="1"/>
    <cellStyle name="Followed Hyperlink" xfId="5814" builtinId="9" hidden="1"/>
    <cellStyle name="Followed Hyperlink" xfId="5815" builtinId="9" hidden="1"/>
    <cellStyle name="Followed Hyperlink" xfId="5816" builtinId="9" hidden="1"/>
    <cellStyle name="Followed Hyperlink" xfId="5817" builtinId="9" hidden="1"/>
    <cellStyle name="Followed Hyperlink" xfId="5818" builtinId="9" hidden="1"/>
    <cellStyle name="Followed Hyperlink" xfId="5819" builtinId="9" hidden="1"/>
    <cellStyle name="Followed Hyperlink" xfId="5820" builtinId="9" hidden="1"/>
    <cellStyle name="Followed Hyperlink" xfId="5821" builtinId="9" hidden="1"/>
    <cellStyle name="Followed Hyperlink" xfId="5822" builtinId="9" hidden="1"/>
    <cellStyle name="Followed Hyperlink" xfId="5823" builtinId="9" hidden="1"/>
    <cellStyle name="Followed Hyperlink" xfId="5824" builtinId="9" hidden="1"/>
    <cellStyle name="Followed Hyperlink" xfId="5825" builtinId="9" hidden="1"/>
    <cellStyle name="Followed Hyperlink" xfId="5826" builtinId="9" hidden="1"/>
    <cellStyle name="Followed Hyperlink" xfId="5827" builtinId="9" hidden="1"/>
    <cellStyle name="Followed Hyperlink" xfId="5828" builtinId="9" hidden="1"/>
    <cellStyle name="Followed Hyperlink" xfId="5829" builtinId="9" hidden="1"/>
    <cellStyle name="Followed Hyperlink" xfId="5830" builtinId="9" hidden="1"/>
    <cellStyle name="Followed Hyperlink" xfId="5831" builtinId="9" hidden="1"/>
    <cellStyle name="Followed Hyperlink" xfId="5832" builtinId="9" hidden="1"/>
    <cellStyle name="Followed Hyperlink" xfId="5833" builtinId="9" hidden="1"/>
    <cellStyle name="Followed Hyperlink" xfId="5834" builtinId="9" hidden="1"/>
    <cellStyle name="Followed Hyperlink" xfId="5835" builtinId="9" hidden="1"/>
    <cellStyle name="Followed Hyperlink" xfId="5836" builtinId="9" hidden="1"/>
    <cellStyle name="Followed Hyperlink" xfId="5837" builtinId="9" hidden="1"/>
    <cellStyle name="Followed Hyperlink" xfId="5838" builtinId="9" hidden="1"/>
    <cellStyle name="Followed Hyperlink" xfId="5839" builtinId="9" hidden="1"/>
    <cellStyle name="Followed Hyperlink" xfId="5840" builtinId="9" hidden="1"/>
    <cellStyle name="Followed Hyperlink" xfId="5841" builtinId="9" hidden="1"/>
    <cellStyle name="Followed Hyperlink" xfId="5842" builtinId="9" hidden="1"/>
    <cellStyle name="Followed Hyperlink" xfId="5843" builtinId="9" hidden="1"/>
    <cellStyle name="Followed Hyperlink" xfId="5844" builtinId="9" hidden="1"/>
    <cellStyle name="Followed Hyperlink" xfId="5845" builtinId="9" hidden="1"/>
    <cellStyle name="Followed Hyperlink" xfId="5846" builtinId="9" hidden="1"/>
    <cellStyle name="Followed Hyperlink" xfId="5847" builtinId="9" hidden="1"/>
    <cellStyle name="Followed Hyperlink" xfId="5848" builtinId="9" hidden="1"/>
    <cellStyle name="Followed Hyperlink" xfId="5849" builtinId="9" hidden="1"/>
    <cellStyle name="Followed Hyperlink" xfId="5851" builtinId="9" hidden="1"/>
    <cellStyle name="Followed Hyperlink" xfId="5467" builtinId="9" hidden="1"/>
    <cellStyle name="Followed Hyperlink" xfId="5850" builtinId="9" hidden="1"/>
    <cellStyle name="Followed Hyperlink" xfId="5469" builtinId="9" hidden="1"/>
    <cellStyle name="Followed Hyperlink" xfId="5468" builtinId="9" hidden="1"/>
    <cellStyle name="Followed Hyperlink" xfId="5854" builtinId="9" hidden="1"/>
    <cellStyle name="Followed Hyperlink" xfId="5855" builtinId="9" hidden="1"/>
    <cellStyle name="Followed Hyperlink" xfId="5856" builtinId="9" hidden="1"/>
    <cellStyle name="Followed Hyperlink" xfId="5857" builtinId="9" hidden="1"/>
    <cellStyle name="Followed Hyperlink" xfId="5858" builtinId="9" hidden="1"/>
    <cellStyle name="Followed Hyperlink" xfId="5852" builtinId="9" hidden="1"/>
    <cellStyle name="Followed Hyperlink" xfId="5860" builtinId="9" hidden="1"/>
    <cellStyle name="Followed Hyperlink" xfId="5861" builtinId="9" hidden="1"/>
    <cellStyle name="Followed Hyperlink" xfId="5862" builtinId="9" hidden="1"/>
    <cellStyle name="Followed Hyperlink" xfId="5863" builtinId="9" hidden="1"/>
    <cellStyle name="Followed Hyperlink" xfId="5859" builtinId="9" hidden="1"/>
    <cellStyle name="Followed Hyperlink" xfId="5865" builtinId="9" hidden="1"/>
    <cellStyle name="Followed Hyperlink" xfId="5866" builtinId="9" hidden="1"/>
    <cellStyle name="Followed Hyperlink" xfId="5867" builtinId="9" hidden="1"/>
    <cellStyle name="Followed Hyperlink" xfId="5868" builtinId="9" hidden="1"/>
    <cellStyle name="Followed Hyperlink" xfId="5864" builtinId="9" hidden="1"/>
    <cellStyle name="Followed Hyperlink" xfId="5870" builtinId="9" hidden="1"/>
    <cellStyle name="Followed Hyperlink" xfId="5871" builtinId="9" hidden="1"/>
    <cellStyle name="Followed Hyperlink" xfId="5872" builtinId="9" hidden="1"/>
    <cellStyle name="Followed Hyperlink" xfId="5873" builtinId="9" hidden="1"/>
    <cellStyle name="Followed Hyperlink" xfId="5869" builtinId="9" hidden="1"/>
    <cellStyle name="Followed Hyperlink" xfId="5875" builtinId="9" hidden="1"/>
    <cellStyle name="Followed Hyperlink" xfId="5876" builtinId="9" hidden="1"/>
    <cellStyle name="Followed Hyperlink" xfId="5877" builtinId="9" hidden="1"/>
    <cellStyle name="Followed Hyperlink" xfId="5878" builtinId="9" hidden="1"/>
    <cellStyle name="Followed Hyperlink" xfId="5874" builtinId="9" hidden="1"/>
    <cellStyle name="Followed Hyperlink" xfId="5880" builtinId="9" hidden="1"/>
    <cellStyle name="Followed Hyperlink" xfId="5881" builtinId="9" hidden="1"/>
    <cellStyle name="Followed Hyperlink" xfId="5882" builtinId="9" hidden="1"/>
    <cellStyle name="Followed Hyperlink" xfId="5883" builtinId="9" hidden="1"/>
    <cellStyle name="Followed Hyperlink" xfId="5879" builtinId="9" hidden="1"/>
    <cellStyle name="Followed Hyperlink" xfId="5885" builtinId="9" hidden="1"/>
    <cellStyle name="Followed Hyperlink" xfId="5886" builtinId="9" hidden="1"/>
    <cellStyle name="Followed Hyperlink" xfId="5887" builtinId="9" hidden="1"/>
    <cellStyle name="Followed Hyperlink" xfId="5888" builtinId="9" hidden="1"/>
    <cellStyle name="Followed Hyperlink" xfId="5884" builtinId="9" hidden="1"/>
    <cellStyle name="Followed Hyperlink" xfId="5889" builtinId="9" hidden="1"/>
    <cellStyle name="Followed Hyperlink" xfId="5890" builtinId="9" hidden="1"/>
    <cellStyle name="Followed Hyperlink" xfId="5891" builtinId="9" hidden="1"/>
    <cellStyle name="Followed Hyperlink" xfId="5892" builtinId="9" hidden="1"/>
    <cellStyle name="Followed Hyperlink" xfId="5893" builtinId="9" hidden="1"/>
    <cellStyle name="Followed Hyperlink" xfId="5894" builtinId="9" hidden="1"/>
    <cellStyle name="Followed Hyperlink" xfId="5895" builtinId="9" hidden="1"/>
    <cellStyle name="Followed Hyperlink" xfId="5896" builtinId="9" hidden="1"/>
    <cellStyle name="Followed Hyperlink" xfId="5897" builtinId="9" hidden="1"/>
    <cellStyle name="Followed Hyperlink" xfId="5853" builtinId="9" hidden="1"/>
    <cellStyle name="Followed Hyperlink" xfId="5899" builtinId="9" hidden="1"/>
    <cellStyle name="Followed Hyperlink" xfId="5900" builtinId="9" hidden="1"/>
    <cellStyle name="Followed Hyperlink" xfId="5901" builtinId="9" hidden="1"/>
    <cellStyle name="Followed Hyperlink" xfId="5902" builtinId="9" hidden="1"/>
    <cellStyle name="Followed Hyperlink" xfId="5898" builtinId="9" hidden="1"/>
    <cellStyle name="Followed Hyperlink" xfId="5903" builtinId="9" hidden="1"/>
    <cellStyle name="Followed Hyperlink" xfId="5904" builtinId="9" hidden="1"/>
    <cellStyle name="Followed Hyperlink" xfId="5905" builtinId="9" hidden="1"/>
    <cellStyle name="Followed Hyperlink" xfId="5906" builtinId="9" hidden="1"/>
    <cellStyle name="Followed Hyperlink" xfId="5915" builtinId="9" hidden="1"/>
    <cellStyle name="Followed Hyperlink" xfId="5908" builtinId="9" hidden="1"/>
    <cellStyle name="Followed Hyperlink" xfId="5912" builtinId="9" hidden="1"/>
    <cellStyle name="Followed Hyperlink" xfId="5919" builtinId="9" hidden="1"/>
    <cellStyle name="Followed Hyperlink" xfId="5909" builtinId="9" hidden="1"/>
    <cellStyle name="Followed Hyperlink" xfId="5920" builtinId="9" hidden="1"/>
    <cellStyle name="Followed Hyperlink" xfId="5913" builtinId="9" hidden="1"/>
    <cellStyle name="Followed Hyperlink" xfId="5914" builtinId="9" hidden="1"/>
    <cellStyle name="Followed Hyperlink" xfId="5916" builtinId="9" hidden="1"/>
    <cellStyle name="Followed Hyperlink" xfId="5910" builtinId="9" hidden="1"/>
    <cellStyle name="Followed Hyperlink" xfId="5907" builtinId="9" hidden="1"/>
    <cellStyle name="Followed Hyperlink" xfId="5918" builtinId="9" hidden="1"/>
    <cellStyle name="Followed Hyperlink" xfId="5921" builtinId="9" hidden="1"/>
    <cellStyle name="Followed Hyperlink" xfId="5922" builtinId="9" hidden="1"/>
    <cellStyle name="Followed Hyperlink" xfId="5923" builtinId="9" hidden="1"/>
    <cellStyle name="Followed Hyperlink" xfId="5924" builtinId="9" hidden="1"/>
    <cellStyle name="Followed Hyperlink" xfId="5926" builtinId="9" hidden="1"/>
    <cellStyle name="Followed Hyperlink" xfId="5927" builtinId="9" hidden="1"/>
    <cellStyle name="Followed Hyperlink" xfId="5928" builtinId="9" hidden="1"/>
    <cellStyle name="Followed Hyperlink" xfId="5929" builtinId="9" hidden="1"/>
    <cellStyle name="Followed Hyperlink" xfId="5930" builtinId="9" hidden="1"/>
    <cellStyle name="Followed Hyperlink" xfId="5931" builtinId="9" hidden="1"/>
    <cellStyle name="Followed Hyperlink" xfId="5917" builtinId="9" hidden="1"/>
    <cellStyle name="Followed Hyperlink" xfId="5932" builtinId="9" hidden="1"/>
    <cellStyle name="Followed Hyperlink" xfId="5933" builtinId="9" hidden="1"/>
    <cellStyle name="Followed Hyperlink" xfId="5934" builtinId="9" hidden="1"/>
    <cellStyle name="Followed Hyperlink" xfId="5935" builtinId="9" hidden="1"/>
    <cellStyle name="Followed Hyperlink" xfId="5937" builtinId="9" hidden="1"/>
    <cellStyle name="Followed Hyperlink" xfId="5938" builtinId="9" hidden="1"/>
    <cellStyle name="Followed Hyperlink" xfId="5939" builtinId="9" hidden="1"/>
    <cellStyle name="Followed Hyperlink" xfId="5940" builtinId="9" hidden="1"/>
    <cellStyle name="Followed Hyperlink" xfId="5941" builtinId="9" hidden="1"/>
    <cellStyle name="Followed Hyperlink" xfId="5942" builtinId="9" hidden="1"/>
    <cellStyle name="Followed Hyperlink" xfId="5925" builtinId="9" hidden="1"/>
    <cellStyle name="Followed Hyperlink" xfId="5943" builtinId="9" hidden="1"/>
    <cellStyle name="Followed Hyperlink" xfId="5944" builtinId="9" hidden="1"/>
    <cellStyle name="Followed Hyperlink" xfId="5945" builtinId="9" hidden="1"/>
    <cellStyle name="Followed Hyperlink" xfId="5946" builtinId="9" hidden="1"/>
    <cellStyle name="Followed Hyperlink" xfId="5948" builtinId="9" hidden="1"/>
    <cellStyle name="Followed Hyperlink" xfId="5949" builtinId="9" hidden="1"/>
    <cellStyle name="Followed Hyperlink" xfId="5950" builtinId="9" hidden="1"/>
    <cellStyle name="Followed Hyperlink" xfId="5951" builtinId="9" hidden="1"/>
    <cellStyle name="Followed Hyperlink" xfId="5952" builtinId="9" hidden="1"/>
    <cellStyle name="Followed Hyperlink" xfId="5953" builtinId="9" hidden="1"/>
    <cellStyle name="Followed Hyperlink" xfId="5936" builtinId="9" hidden="1"/>
    <cellStyle name="Followed Hyperlink" xfId="5954" builtinId="9" hidden="1"/>
    <cellStyle name="Followed Hyperlink" xfId="5955" builtinId="9" hidden="1"/>
    <cellStyle name="Followed Hyperlink" xfId="5956" builtinId="9" hidden="1"/>
    <cellStyle name="Followed Hyperlink" xfId="5957" builtinId="9" hidden="1"/>
    <cellStyle name="Followed Hyperlink" xfId="5959" builtinId="9" hidden="1"/>
    <cellStyle name="Followed Hyperlink" xfId="5960" builtinId="9" hidden="1"/>
    <cellStyle name="Followed Hyperlink" xfId="5961" builtinId="9" hidden="1"/>
    <cellStyle name="Followed Hyperlink" xfId="5962" builtinId="9" hidden="1"/>
    <cellStyle name="Followed Hyperlink" xfId="5963" builtinId="9" hidden="1"/>
    <cellStyle name="Followed Hyperlink" xfId="5964" builtinId="9" hidden="1"/>
    <cellStyle name="Followed Hyperlink" xfId="5947" builtinId="9" hidden="1"/>
    <cellStyle name="Followed Hyperlink" xfId="5965" builtinId="9" hidden="1"/>
    <cellStyle name="Followed Hyperlink" xfId="5966" builtinId="9" hidden="1"/>
    <cellStyle name="Followed Hyperlink" xfId="5967" builtinId="9" hidden="1"/>
    <cellStyle name="Followed Hyperlink" xfId="5968" builtinId="9" hidden="1"/>
    <cellStyle name="Followed Hyperlink" xfId="5970" builtinId="9" hidden="1"/>
    <cellStyle name="Followed Hyperlink" xfId="5971" builtinId="9" hidden="1"/>
    <cellStyle name="Followed Hyperlink" xfId="5972" builtinId="9" hidden="1"/>
    <cellStyle name="Followed Hyperlink" xfId="5973" builtinId="9" hidden="1"/>
    <cellStyle name="Followed Hyperlink" xfId="5974" builtinId="9" hidden="1"/>
    <cellStyle name="Followed Hyperlink" xfId="5975" builtinId="9" hidden="1"/>
    <cellStyle name="Followed Hyperlink" xfId="5958" builtinId="9" hidden="1"/>
    <cellStyle name="Followed Hyperlink" xfId="5976" builtinId="9" hidden="1"/>
    <cellStyle name="Followed Hyperlink" xfId="5977" builtinId="9" hidden="1"/>
    <cellStyle name="Followed Hyperlink" xfId="5978" builtinId="9" hidden="1"/>
    <cellStyle name="Followed Hyperlink" xfId="5979" builtinId="9" hidden="1"/>
    <cellStyle name="Followed Hyperlink" xfId="5980" builtinId="9" hidden="1"/>
    <cellStyle name="Followed Hyperlink" xfId="5981" builtinId="9" hidden="1"/>
    <cellStyle name="Followed Hyperlink" xfId="5982" builtinId="9" hidden="1"/>
    <cellStyle name="Followed Hyperlink" xfId="5983" builtinId="9" hidden="1"/>
    <cellStyle name="Followed Hyperlink" xfId="5984" builtinId="9" hidden="1"/>
    <cellStyle name="Followed Hyperlink" xfId="5985" builtinId="9" hidden="1"/>
    <cellStyle name="Followed Hyperlink" xfId="5969" builtinId="9" hidden="1"/>
    <cellStyle name="Followed Hyperlink" xfId="5986" builtinId="9" hidden="1"/>
    <cellStyle name="Followed Hyperlink" xfId="5987" builtinId="9" hidden="1"/>
    <cellStyle name="Followed Hyperlink" xfId="5988" builtinId="9" hidden="1"/>
    <cellStyle name="Followed Hyperlink" xfId="5989" builtinId="9" hidden="1"/>
    <cellStyle name="Followed Hyperlink" xfId="5990" builtinId="9" hidden="1"/>
    <cellStyle name="Followed Hyperlink" xfId="5991" builtinId="9" hidden="1"/>
    <cellStyle name="Followed Hyperlink" xfId="5992" builtinId="9" hidden="1"/>
    <cellStyle name="Followed Hyperlink" xfId="5993" builtinId="9" hidden="1"/>
    <cellStyle name="Followed Hyperlink" xfId="5994" builtinId="9" hidden="1"/>
    <cellStyle name="Followed Hyperlink" xfId="5995" builtinId="9" hidden="1"/>
    <cellStyle name="Followed Hyperlink" xfId="5996" builtinId="9" hidden="1"/>
    <cellStyle name="Followed Hyperlink" xfId="5997" builtinId="9" hidden="1"/>
    <cellStyle name="Followed Hyperlink" xfId="5998" builtinId="9" hidden="1"/>
    <cellStyle name="Followed Hyperlink" xfId="5999" builtinId="9" hidden="1"/>
    <cellStyle name="Followed Hyperlink" xfId="6000" builtinId="9" hidden="1"/>
    <cellStyle name="Followed Hyperlink" xfId="6001" builtinId="9" hidden="1"/>
    <cellStyle name="Followed Hyperlink" xfId="6002" builtinId="9" hidden="1"/>
    <cellStyle name="Followed Hyperlink" xfId="6003" builtinId="9" hidden="1"/>
    <cellStyle name="Followed Hyperlink" xfId="6004" builtinId="9" hidden="1"/>
    <cellStyle name="Followed Hyperlink" xfId="6005" builtinId="9" hidden="1"/>
    <cellStyle name="Followed Hyperlink" xfId="6006" builtinId="9" hidden="1"/>
    <cellStyle name="Followed Hyperlink" xfId="6007" builtinId="9" hidden="1"/>
    <cellStyle name="Followed Hyperlink" xfId="6008" builtinId="9" hidden="1"/>
    <cellStyle name="Followed Hyperlink" xfId="6009" builtinId="9" hidden="1"/>
    <cellStyle name="Followed Hyperlink" xfId="6010" builtinId="9" hidden="1"/>
    <cellStyle name="Followed Hyperlink" xfId="6011" builtinId="9" hidden="1"/>
    <cellStyle name="Followed Hyperlink" xfId="6013" builtinId="9" hidden="1"/>
    <cellStyle name="Followed Hyperlink" xfId="6014" builtinId="9" hidden="1"/>
    <cellStyle name="Followed Hyperlink" xfId="6015" builtinId="9" hidden="1"/>
    <cellStyle name="Followed Hyperlink" xfId="6016" builtinId="9" hidden="1"/>
    <cellStyle name="Followed Hyperlink" xfId="6017" builtinId="9" hidden="1"/>
    <cellStyle name="Followed Hyperlink" xfId="6018" builtinId="9" hidden="1"/>
    <cellStyle name="Followed Hyperlink" xfId="5911" builtinId="9" hidden="1"/>
    <cellStyle name="Followed Hyperlink" xfId="6019" builtinId="9" hidden="1"/>
    <cellStyle name="Followed Hyperlink" xfId="6020" builtinId="9" hidden="1"/>
    <cellStyle name="Followed Hyperlink" xfId="6021" builtinId="9" hidden="1"/>
    <cellStyle name="Followed Hyperlink" xfId="6022" builtinId="9" hidden="1"/>
    <cellStyle name="Followed Hyperlink" xfId="6024" builtinId="9" hidden="1"/>
    <cellStyle name="Followed Hyperlink" xfId="6025" builtinId="9" hidden="1"/>
    <cellStyle name="Followed Hyperlink" xfId="6026" builtinId="9" hidden="1"/>
    <cellStyle name="Followed Hyperlink" xfId="6027" builtinId="9" hidden="1"/>
    <cellStyle name="Followed Hyperlink" xfId="6028" builtinId="9" hidden="1"/>
    <cellStyle name="Followed Hyperlink" xfId="6029" builtinId="9" hidden="1"/>
    <cellStyle name="Followed Hyperlink" xfId="6012" builtinId="9" hidden="1"/>
    <cellStyle name="Followed Hyperlink" xfId="6030" builtinId="9" hidden="1"/>
    <cellStyle name="Followed Hyperlink" xfId="6031" builtinId="9" hidden="1"/>
    <cellStyle name="Followed Hyperlink" xfId="6032" builtinId="9" hidden="1"/>
    <cellStyle name="Followed Hyperlink" xfId="6033" builtinId="9" hidden="1"/>
    <cellStyle name="Followed Hyperlink" xfId="6034" builtinId="9" hidden="1"/>
    <cellStyle name="Followed Hyperlink" xfId="6035" builtinId="9" hidden="1"/>
    <cellStyle name="Followed Hyperlink" xfId="6036" builtinId="9" hidden="1"/>
    <cellStyle name="Followed Hyperlink" xfId="6037" builtinId="9" hidden="1"/>
    <cellStyle name="Followed Hyperlink" xfId="6038" builtinId="9" hidden="1"/>
    <cellStyle name="Followed Hyperlink" xfId="6039" builtinId="9" hidden="1"/>
    <cellStyle name="Followed Hyperlink" xfId="6023" builtinId="9" hidden="1"/>
    <cellStyle name="Followed Hyperlink" xfId="6040" builtinId="9" hidden="1"/>
    <cellStyle name="Followed Hyperlink" xfId="6041" builtinId="9" hidden="1"/>
    <cellStyle name="Followed Hyperlink" xfId="6042" builtinId="9" hidden="1"/>
    <cellStyle name="Followed Hyperlink" xfId="6043" builtinId="9" hidden="1"/>
    <cellStyle name="Followed Hyperlink" xfId="6044" builtinId="9" hidden="1"/>
    <cellStyle name="Followed Hyperlink" xfId="6045" builtinId="9" hidden="1"/>
    <cellStyle name="Followed Hyperlink" xfId="6046" builtinId="9" hidden="1"/>
    <cellStyle name="Followed Hyperlink" xfId="6047" builtinId="9" hidden="1"/>
    <cellStyle name="Followed Hyperlink" xfId="6048" builtinId="9" hidden="1"/>
    <cellStyle name="Followed Hyperlink" xfId="6049" builtinId="9" hidden="1"/>
    <cellStyle name="Followed Hyperlink" xfId="6050" builtinId="9" hidden="1"/>
    <cellStyle name="Followed Hyperlink" xfId="6051" builtinId="9" hidden="1"/>
    <cellStyle name="Followed Hyperlink" xfId="6052" builtinId="9" hidden="1"/>
    <cellStyle name="Followed Hyperlink" xfId="6053" builtinId="9" hidden="1"/>
    <cellStyle name="Followed Hyperlink" xfId="6054" builtinId="9" hidden="1"/>
    <cellStyle name="Followed Hyperlink" xfId="6055" builtinId="9" hidden="1"/>
    <cellStyle name="Followed Hyperlink" xfId="6056" builtinId="9" hidden="1"/>
    <cellStyle name="Followed Hyperlink" xfId="6057" builtinId="9" hidden="1"/>
    <cellStyle name="Followed Hyperlink" xfId="6058" builtinId="9" hidden="1"/>
    <cellStyle name="Followed Hyperlink" xfId="6059" builtinId="9" hidden="1"/>
    <cellStyle name="Followed Hyperlink" xfId="6060" builtinId="9" hidden="1"/>
    <cellStyle name="Followed Hyperlink" xfId="6061" builtinId="9" hidden="1"/>
    <cellStyle name="Followed Hyperlink" xfId="6062" builtinId="9" hidden="1"/>
    <cellStyle name="Followed Hyperlink" xfId="6063" builtinId="9" hidden="1"/>
    <cellStyle name="Followed Hyperlink" xfId="6064" builtinId="9" hidden="1"/>
    <cellStyle name="Followed Hyperlink" xfId="6065" builtinId="9" hidden="1"/>
    <cellStyle name="Followed Hyperlink" xfId="6066" builtinId="9" hidden="1"/>
    <cellStyle name="Followed Hyperlink" xfId="6067" builtinId="9" hidden="1"/>
    <cellStyle name="Followed Hyperlink" xfId="6068" builtinId="9" hidden="1"/>
    <cellStyle name="Followed Hyperlink" xfId="6069" builtinId="9" hidden="1"/>
    <cellStyle name="Followed Hyperlink" xfId="6070" builtinId="9" hidden="1"/>
    <cellStyle name="Followed Hyperlink" xfId="6071" builtinId="9" hidden="1"/>
    <cellStyle name="Followed Hyperlink" xfId="6072" builtinId="9" hidden="1"/>
    <cellStyle name="Followed Hyperlink" xfId="6073" builtinId="9" hidden="1"/>
    <cellStyle name="Followed Hyperlink" xfId="6074" builtinId="9" hidden="1"/>
    <cellStyle name="Followed Hyperlink" xfId="6075" builtinId="9" hidden="1"/>
    <cellStyle name="Followed Hyperlink" xfId="6076" builtinId="9" hidden="1"/>
    <cellStyle name="Followed Hyperlink" xfId="6077" builtinId="9" hidden="1"/>
    <cellStyle name="Followed Hyperlink" xfId="6078" builtinId="9" hidden="1"/>
    <cellStyle name="Followed Hyperlink" xfId="6079" builtinId="9" hidden="1"/>
    <cellStyle name="Followed Hyperlink" xfId="6080" builtinId="9" hidden="1"/>
    <cellStyle name="Followed Hyperlink" xfId="6081" builtinId="9" hidden="1"/>
    <cellStyle name="Followed Hyperlink" xfId="6082" builtinId="9" hidden="1"/>
    <cellStyle name="Followed Hyperlink" xfId="6083" builtinId="9" hidden="1"/>
    <cellStyle name="Followed Hyperlink" xfId="6084" builtinId="9" hidden="1"/>
    <cellStyle name="Followed Hyperlink" xfId="6085" builtinId="9" hidden="1"/>
    <cellStyle name="Followed Hyperlink" xfId="6086" builtinId="9" hidden="1"/>
    <cellStyle name="Followed Hyperlink" xfId="6087" builtinId="9" hidden="1"/>
    <cellStyle name="Followed Hyperlink" xfId="6088" builtinId="9" hidden="1"/>
    <cellStyle name="Followed Hyperlink" xfId="6089" builtinId="9" hidden="1"/>
    <cellStyle name="Followed Hyperlink" xfId="6090" builtinId="9" hidden="1"/>
    <cellStyle name="Followed Hyperlink" xfId="6091" builtinId="9" hidden="1"/>
    <cellStyle name="Followed Hyperlink" xfId="6092" builtinId="9" hidden="1"/>
    <cellStyle name="Followed Hyperlink" xfId="6093" builtinId="9" hidden="1"/>
    <cellStyle name="Followed Hyperlink" xfId="6094" builtinId="9" hidden="1"/>
    <cellStyle name="Followed Hyperlink" xfId="6095" builtinId="9" hidden="1"/>
    <cellStyle name="Followed Hyperlink" xfId="6096" builtinId="9" hidden="1"/>
    <cellStyle name="Followed Hyperlink" xfId="6097" builtinId="9" hidden="1"/>
    <cellStyle name="Followed Hyperlink" xfId="6098" builtinId="9" hidden="1"/>
    <cellStyle name="Followed Hyperlink" xfId="6099" builtinId="9" hidden="1"/>
    <cellStyle name="Followed Hyperlink" xfId="6100" builtinId="9" hidden="1"/>
    <cellStyle name="Followed Hyperlink" xfId="6101" builtinId="9" hidden="1"/>
    <cellStyle name="Followed Hyperlink" xfId="6102" builtinId="9" hidden="1"/>
    <cellStyle name="Followed Hyperlink" xfId="6103" builtinId="9" hidden="1"/>
    <cellStyle name="Followed Hyperlink" xfId="6104" builtinId="9" hidden="1"/>
    <cellStyle name="Followed Hyperlink" xfId="6105" builtinId="9" hidden="1"/>
    <cellStyle name="Followed Hyperlink" xfId="6106" builtinId="9" hidden="1"/>
    <cellStyle name="Followed Hyperlink" xfId="6107" builtinId="9" hidden="1"/>
    <cellStyle name="Followed Hyperlink" xfId="6108" builtinId="9" hidden="1"/>
    <cellStyle name="Followed Hyperlink" xfId="6109" builtinId="9" hidden="1"/>
    <cellStyle name="Followed Hyperlink" xfId="6110" builtinId="9" hidden="1"/>
    <cellStyle name="Followed Hyperlink" xfId="6111" builtinId="9" hidden="1"/>
    <cellStyle name="Followed Hyperlink" xfId="6112" builtinId="9" hidden="1"/>
    <cellStyle name="Followed Hyperlink" xfId="6113" builtinId="9" hidden="1"/>
    <cellStyle name="Followed Hyperlink" xfId="6114" builtinId="9" hidden="1"/>
    <cellStyle name="Followed Hyperlink" xfId="6115" builtinId="9" hidden="1"/>
    <cellStyle name="Followed Hyperlink" xfId="6116" builtinId="9" hidden="1"/>
    <cellStyle name="Followed Hyperlink" xfId="6117" builtinId="9" hidden="1"/>
    <cellStyle name="Followed Hyperlink" xfId="6118" builtinId="9" hidden="1"/>
    <cellStyle name="Followed Hyperlink" xfId="6119" builtinId="9" hidden="1"/>
    <cellStyle name="Followed Hyperlink" xfId="6120" builtinId="9" hidden="1"/>
    <cellStyle name="Followed Hyperlink" xfId="6121" builtinId="9" hidden="1"/>
    <cellStyle name="Followed Hyperlink" xfId="6122" builtinId="9" hidden="1"/>
    <cellStyle name="Followed Hyperlink" xfId="6123" builtinId="9" hidden="1"/>
    <cellStyle name="Followed Hyperlink" xfId="6124" builtinId="9" hidden="1"/>
    <cellStyle name="Followed Hyperlink" xfId="6125" builtinId="9" hidden="1"/>
    <cellStyle name="Followed Hyperlink" xfId="6126" builtinId="9" hidden="1"/>
    <cellStyle name="Followed Hyperlink" xfId="6127" builtinId="9" hidden="1"/>
    <cellStyle name="Followed Hyperlink" xfId="6128" builtinId="9" hidden="1"/>
    <cellStyle name="Followed Hyperlink" xfId="6129" builtinId="9" hidden="1"/>
    <cellStyle name="Followed Hyperlink" xfId="6130" builtinId="9" hidden="1"/>
    <cellStyle name="Followed Hyperlink" xfId="6131" builtinId="9" hidden="1"/>
    <cellStyle name="Followed Hyperlink" xfId="6132" builtinId="9" hidden="1"/>
    <cellStyle name="Followed Hyperlink" xfId="6133" builtinId="9" hidden="1"/>
    <cellStyle name="Followed Hyperlink" xfId="6134" builtinId="9" hidden="1"/>
    <cellStyle name="Followed Hyperlink" xfId="6135" builtinId="9" hidden="1"/>
    <cellStyle name="Followed Hyperlink" xfId="6136" builtinId="9" hidden="1"/>
    <cellStyle name="Followed Hyperlink" xfId="6137" builtinId="9" hidden="1"/>
    <cellStyle name="Followed Hyperlink" xfId="6138" builtinId="9" hidden="1"/>
    <cellStyle name="Followed Hyperlink" xfId="6139" builtinId="9" hidden="1"/>
    <cellStyle name="Followed Hyperlink" xfId="6140" builtinId="9" hidden="1"/>
    <cellStyle name="Followed Hyperlink" xfId="6141" builtinId="9" hidden="1"/>
    <cellStyle name="Followed Hyperlink" xfId="6142" builtinId="9" hidden="1"/>
    <cellStyle name="Followed Hyperlink" xfId="6143" builtinId="9" hidden="1"/>
    <cellStyle name="Followed Hyperlink" xfId="6144" builtinId="9" hidden="1"/>
    <cellStyle name="Followed Hyperlink" xfId="6145" builtinId="9" hidden="1"/>
    <cellStyle name="Followed Hyperlink" xfId="6146" builtinId="9" hidden="1"/>
    <cellStyle name="Followed Hyperlink" xfId="6147" builtinId="9" hidden="1"/>
    <cellStyle name="Followed Hyperlink" xfId="6148" builtinId="9" hidden="1"/>
    <cellStyle name="Followed Hyperlink" xfId="6149" builtinId="9" hidden="1"/>
    <cellStyle name="Followed Hyperlink" xfId="6150" builtinId="9" hidden="1"/>
    <cellStyle name="Followed Hyperlink" xfId="6151" builtinId="9" hidden="1"/>
    <cellStyle name="Followed Hyperlink" xfId="6152" builtinId="9" hidden="1"/>
    <cellStyle name="Followed Hyperlink" xfId="6153" builtinId="9" hidden="1"/>
    <cellStyle name="Followed Hyperlink" xfId="6154" builtinId="9" hidden="1"/>
    <cellStyle name="Followed Hyperlink" xfId="6155" builtinId="9" hidden="1"/>
    <cellStyle name="Followed Hyperlink" xfId="6156" builtinId="9" hidden="1"/>
    <cellStyle name="Followed Hyperlink" xfId="6157" builtinId="9" hidden="1"/>
    <cellStyle name="Followed Hyperlink" xfId="6158" builtinId="9" hidden="1"/>
    <cellStyle name="Followed Hyperlink" xfId="6159" builtinId="9" hidden="1"/>
    <cellStyle name="Followed Hyperlink" xfId="6160" builtinId="9" hidden="1"/>
    <cellStyle name="Followed Hyperlink" xfId="6161" builtinId="9" hidden="1"/>
    <cellStyle name="Followed Hyperlink" xfId="6162" builtinId="9" hidden="1"/>
    <cellStyle name="Followed Hyperlink" xfId="6163" builtinId="9" hidden="1"/>
    <cellStyle name="Followed Hyperlink" xfId="6164" builtinId="9" hidden="1"/>
    <cellStyle name="Followed Hyperlink" xfId="6165" builtinId="9" hidden="1"/>
    <cellStyle name="Followed Hyperlink" xfId="6166" builtinId="9" hidden="1"/>
    <cellStyle name="Followed Hyperlink" xfId="6167" builtinId="9" hidden="1"/>
    <cellStyle name="Followed Hyperlink" xfId="6168" builtinId="9" hidden="1"/>
    <cellStyle name="Followed Hyperlink" xfId="6169" builtinId="9" hidden="1"/>
    <cellStyle name="Followed Hyperlink" xfId="6170" builtinId="9" hidden="1"/>
    <cellStyle name="Followed Hyperlink" xfId="6171" builtinId="9" hidden="1"/>
    <cellStyle name="Followed Hyperlink" xfId="6172" builtinId="9" hidden="1"/>
    <cellStyle name="Followed Hyperlink" xfId="6173" builtinId="9" hidden="1"/>
    <cellStyle name="Followed Hyperlink" xfId="6174" builtinId="9" hidden="1"/>
    <cellStyle name="Followed Hyperlink" xfId="6175" builtinId="9" hidden="1"/>
    <cellStyle name="Followed Hyperlink" xfId="6176" builtinId="9" hidden="1"/>
    <cellStyle name="Followed Hyperlink" xfId="6177" builtinId="9" hidden="1"/>
    <cellStyle name="Followed Hyperlink" xfId="6178" builtinId="9" hidden="1"/>
    <cellStyle name="Followed Hyperlink" xfId="6179" builtinId="9" hidden="1"/>
    <cellStyle name="Followed Hyperlink" xfId="6180" builtinId="9" hidden="1"/>
    <cellStyle name="Followed Hyperlink" xfId="6181" builtinId="9" hidden="1"/>
    <cellStyle name="Followed Hyperlink" xfId="6182" builtinId="9" hidden="1"/>
    <cellStyle name="Followed Hyperlink" xfId="6183" builtinId="9" hidden="1"/>
    <cellStyle name="Followed Hyperlink" xfId="6184" builtinId="9" hidden="1"/>
    <cellStyle name="Followed Hyperlink" xfId="6185" builtinId="9" hidden="1"/>
    <cellStyle name="Followed Hyperlink" xfId="6186" builtinId="9" hidden="1"/>
    <cellStyle name="Followed Hyperlink" xfId="6187" builtinId="9" hidden="1"/>
    <cellStyle name="Followed Hyperlink" xfId="6188" builtinId="9" hidden="1"/>
    <cellStyle name="Followed Hyperlink" xfId="6189" builtinId="9" hidden="1"/>
    <cellStyle name="Followed Hyperlink" xfId="6190" builtinId="9" hidden="1"/>
    <cellStyle name="Followed Hyperlink" xfId="6191" builtinId="9" hidden="1"/>
    <cellStyle name="Followed Hyperlink" xfId="6192" builtinId="9" hidden="1"/>
    <cellStyle name="Followed Hyperlink" xfId="6193" builtinId="9" hidden="1"/>
    <cellStyle name="Followed Hyperlink" xfId="6194" builtinId="9" hidden="1"/>
    <cellStyle name="Followed Hyperlink" xfId="6195" builtinId="9" hidden="1"/>
    <cellStyle name="Followed Hyperlink" xfId="6196" builtinId="9" hidden="1"/>
    <cellStyle name="Followed Hyperlink" xfId="6197" builtinId="9" hidden="1"/>
    <cellStyle name="Followed Hyperlink" xfId="6198" builtinId="9" hidden="1"/>
    <cellStyle name="Followed Hyperlink" xfId="6199" builtinId="9" hidden="1"/>
    <cellStyle name="Followed Hyperlink" xfId="6200" builtinId="9" hidden="1"/>
    <cellStyle name="Followed Hyperlink" xfId="6201" builtinId="9" hidden="1"/>
    <cellStyle name="Followed Hyperlink" xfId="6202" builtinId="9" hidden="1"/>
    <cellStyle name="Followed Hyperlink" xfId="6203" builtinId="9" hidden="1"/>
    <cellStyle name="Followed Hyperlink" xfId="6204" builtinId="9" hidden="1"/>
    <cellStyle name="Followed Hyperlink" xfId="6205" builtinId="9" hidden="1"/>
    <cellStyle name="Followed Hyperlink" xfId="6206" builtinId="9" hidden="1"/>
    <cellStyle name="Followed Hyperlink" xfId="6207" builtinId="9" hidden="1"/>
    <cellStyle name="Followed Hyperlink" xfId="6208" builtinId="9" hidden="1"/>
    <cellStyle name="Followed Hyperlink" xfId="6209" builtinId="9" hidden="1"/>
    <cellStyle name="Followed Hyperlink" xfId="6210" builtinId="9" hidden="1"/>
    <cellStyle name="Followed Hyperlink" xfId="6211" builtinId="9" hidden="1"/>
    <cellStyle name="Followed Hyperlink" xfId="6212" builtinId="9" hidden="1"/>
    <cellStyle name="Followed Hyperlink" xfId="6213" builtinId="9" hidden="1"/>
    <cellStyle name="Followed Hyperlink" xfId="6214" builtinId="9" hidden="1"/>
    <cellStyle name="Followed Hyperlink" xfId="6215" builtinId="9" hidden="1"/>
    <cellStyle name="Followed Hyperlink" xfId="6216" builtinId="9" hidden="1"/>
    <cellStyle name="Followed Hyperlink" xfId="6217" builtinId="9" hidden="1"/>
    <cellStyle name="Followed Hyperlink" xfId="6218" builtinId="9" hidden="1"/>
    <cellStyle name="Followed Hyperlink" xfId="6219" builtinId="9" hidden="1"/>
    <cellStyle name="Followed Hyperlink" xfId="6220" builtinId="9" hidden="1"/>
    <cellStyle name="Followed Hyperlink" xfId="6221" builtinId="9" hidden="1"/>
    <cellStyle name="Followed Hyperlink" xfId="6222" builtinId="9" hidden="1"/>
    <cellStyle name="Followed Hyperlink" xfId="6223" builtinId="9" hidden="1"/>
    <cellStyle name="Followed Hyperlink" xfId="6224" builtinId="9" hidden="1"/>
    <cellStyle name="Followed Hyperlink" xfId="6225" builtinId="9" hidden="1"/>
    <cellStyle name="Followed Hyperlink" xfId="1644" builtinId="9" hidden="1"/>
    <cellStyle name="Followed Hyperlink" xfId="5475" builtinId="9" hidden="1"/>
    <cellStyle name="Followed Hyperlink" xfId="874" builtinId="9" hidden="1"/>
    <cellStyle name="Followed Hyperlink" xfId="3942" builtinId="9" hidden="1"/>
    <cellStyle name="Followed Hyperlink" xfId="1648" builtinId="9" hidden="1"/>
    <cellStyle name="Followed Hyperlink" xfId="5470" builtinId="9" hidden="1"/>
    <cellStyle name="Followed Hyperlink" xfId="868" builtinId="9" hidden="1"/>
    <cellStyle name="Followed Hyperlink" xfId="844" builtinId="9" hidden="1"/>
    <cellStyle name="Followed Hyperlink" xfId="3953" builtinId="9" hidden="1"/>
    <cellStyle name="Followed Hyperlink" xfId="2426" builtinId="9" hidden="1"/>
    <cellStyle name="Followed Hyperlink" xfId="3177" builtinId="9" hidden="1"/>
    <cellStyle name="Followed Hyperlink" xfId="6226" builtinId="9" hidden="1"/>
    <cellStyle name="Followed Hyperlink" xfId="6233" builtinId="9" hidden="1"/>
    <cellStyle name="Followed Hyperlink" xfId="6234" builtinId="9" hidden="1"/>
    <cellStyle name="Followed Hyperlink" xfId="6231" builtinId="9" hidden="1"/>
    <cellStyle name="Followed Hyperlink" xfId="6232" builtinId="9" hidden="1"/>
    <cellStyle name="Followed Hyperlink" xfId="6238" builtinId="9" hidden="1"/>
    <cellStyle name="Followed Hyperlink" xfId="6239" builtinId="9" hidden="1"/>
    <cellStyle name="Followed Hyperlink" xfId="6240" builtinId="9" hidden="1"/>
    <cellStyle name="Followed Hyperlink" xfId="6241" builtinId="9" hidden="1"/>
    <cellStyle name="Followed Hyperlink" xfId="6242" builtinId="9" hidden="1"/>
    <cellStyle name="Followed Hyperlink" xfId="6236" builtinId="9" hidden="1"/>
    <cellStyle name="Followed Hyperlink" xfId="6244" builtinId="9" hidden="1"/>
    <cellStyle name="Followed Hyperlink" xfId="6245" builtinId="9" hidden="1"/>
    <cellStyle name="Followed Hyperlink" xfId="6246" builtinId="9" hidden="1"/>
    <cellStyle name="Followed Hyperlink" xfId="6247" builtinId="9" hidden="1"/>
    <cellStyle name="Followed Hyperlink" xfId="6243" builtinId="9" hidden="1"/>
    <cellStyle name="Followed Hyperlink" xfId="6249" builtinId="9" hidden="1"/>
    <cellStyle name="Followed Hyperlink" xfId="6250" builtinId="9" hidden="1"/>
    <cellStyle name="Followed Hyperlink" xfId="6251" builtinId="9" hidden="1"/>
    <cellStyle name="Followed Hyperlink" xfId="6252" builtinId="9" hidden="1"/>
    <cellStyle name="Followed Hyperlink" xfId="6248" builtinId="9" hidden="1"/>
    <cellStyle name="Followed Hyperlink" xfId="6254" builtinId="9" hidden="1"/>
    <cellStyle name="Followed Hyperlink" xfId="6255" builtinId="9" hidden="1"/>
    <cellStyle name="Followed Hyperlink" xfId="6256" builtinId="9" hidden="1"/>
    <cellStyle name="Followed Hyperlink" xfId="6257" builtinId="9" hidden="1"/>
    <cellStyle name="Followed Hyperlink" xfId="6253" builtinId="9" hidden="1"/>
    <cellStyle name="Followed Hyperlink" xfId="6259" builtinId="9" hidden="1"/>
    <cellStyle name="Followed Hyperlink" xfId="6260" builtinId="9" hidden="1"/>
    <cellStyle name="Followed Hyperlink" xfId="6261" builtinId="9" hidden="1"/>
    <cellStyle name="Followed Hyperlink" xfId="6262" builtinId="9" hidden="1"/>
    <cellStyle name="Followed Hyperlink" xfId="6258" builtinId="9" hidden="1"/>
    <cellStyle name="Followed Hyperlink" xfId="6264" builtinId="9" hidden="1"/>
    <cellStyle name="Followed Hyperlink" xfId="6265" builtinId="9" hidden="1"/>
    <cellStyle name="Followed Hyperlink" xfId="6266" builtinId="9" hidden="1"/>
    <cellStyle name="Followed Hyperlink" xfId="6267" builtinId="9" hidden="1"/>
    <cellStyle name="Followed Hyperlink" xfId="6263" builtinId="9" hidden="1"/>
    <cellStyle name="Followed Hyperlink" xfId="6269" builtinId="9" hidden="1"/>
    <cellStyle name="Followed Hyperlink" xfId="6270" builtinId="9" hidden="1"/>
    <cellStyle name="Followed Hyperlink" xfId="6271" builtinId="9" hidden="1"/>
    <cellStyle name="Followed Hyperlink" xfId="6272" builtinId="9" hidden="1"/>
    <cellStyle name="Followed Hyperlink" xfId="6268" builtinId="9" hidden="1"/>
    <cellStyle name="Followed Hyperlink" xfId="6273" builtinId="9" hidden="1"/>
    <cellStyle name="Followed Hyperlink" xfId="6274" builtinId="9" hidden="1"/>
    <cellStyle name="Followed Hyperlink" xfId="6275" builtinId="9" hidden="1"/>
    <cellStyle name="Followed Hyperlink" xfId="6276" builtinId="9" hidden="1"/>
    <cellStyle name="Followed Hyperlink" xfId="6277" builtinId="9" hidden="1"/>
    <cellStyle name="Followed Hyperlink" xfId="6278" builtinId="9" hidden="1"/>
    <cellStyle name="Followed Hyperlink" xfId="6279" builtinId="9" hidden="1"/>
    <cellStyle name="Followed Hyperlink" xfId="6280" builtinId="9" hidden="1"/>
    <cellStyle name="Followed Hyperlink" xfId="6281" builtinId="9" hidden="1"/>
    <cellStyle name="Followed Hyperlink" xfId="6237" builtinId="9" hidden="1"/>
    <cellStyle name="Followed Hyperlink" xfId="6283" builtinId="9" hidden="1"/>
    <cellStyle name="Followed Hyperlink" xfId="6284" builtinId="9" hidden="1"/>
    <cellStyle name="Followed Hyperlink" xfId="6285" builtinId="9" hidden="1"/>
    <cellStyle name="Followed Hyperlink" xfId="6286" builtinId="9" hidden="1"/>
    <cellStyle name="Followed Hyperlink" xfId="6282" builtinId="9" hidden="1"/>
    <cellStyle name="Followed Hyperlink" xfId="6287" builtinId="9" hidden="1"/>
    <cellStyle name="Followed Hyperlink" xfId="6288" builtinId="9" hidden="1"/>
    <cellStyle name="Followed Hyperlink" xfId="6289" builtinId="9" hidden="1"/>
    <cellStyle name="Followed Hyperlink" xfId="6290" builtinId="9" hidden="1"/>
    <cellStyle name="Followed Hyperlink" xfId="6299" builtinId="9" hidden="1"/>
    <cellStyle name="Followed Hyperlink" xfId="6292" builtinId="9" hidden="1"/>
    <cellStyle name="Followed Hyperlink" xfId="6296" builtinId="9" hidden="1"/>
    <cellStyle name="Followed Hyperlink" xfId="6303" builtinId="9" hidden="1"/>
    <cellStyle name="Followed Hyperlink" xfId="6293" builtinId="9" hidden="1"/>
    <cellStyle name="Followed Hyperlink" xfId="6304" builtinId="9" hidden="1"/>
    <cellStyle name="Followed Hyperlink" xfId="6297" builtinId="9" hidden="1"/>
    <cellStyle name="Followed Hyperlink" xfId="6298" builtinId="9" hidden="1"/>
    <cellStyle name="Followed Hyperlink" xfId="6300" builtinId="9" hidden="1"/>
    <cellStyle name="Followed Hyperlink" xfId="6294" builtinId="9" hidden="1"/>
    <cellStyle name="Followed Hyperlink" xfId="6291" builtinId="9" hidden="1"/>
    <cellStyle name="Followed Hyperlink" xfId="6302" builtinId="9" hidden="1"/>
    <cellStyle name="Followed Hyperlink" xfId="6305" builtinId="9" hidden="1"/>
    <cellStyle name="Followed Hyperlink" xfId="6306" builtinId="9" hidden="1"/>
    <cellStyle name="Followed Hyperlink" xfId="6307" builtinId="9" hidden="1"/>
    <cellStyle name="Followed Hyperlink" xfId="6308" builtinId="9" hidden="1"/>
    <cellStyle name="Followed Hyperlink" xfId="6310" builtinId="9" hidden="1"/>
    <cellStyle name="Followed Hyperlink" xfId="6311" builtinId="9" hidden="1"/>
    <cellStyle name="Followed Hyperlink" xfId="6312" builtinId="9" hidden="1"/>
    <cellStyle name="Followed Hyperlink" xfId="6313" builtinId="9" hidden="1"/>
    <cellStyle name="Followed Hyperlink" xfId="6314" builtinId="9" hidden="1"/>
    <cellStyle name="Followed Hyperlink" xfId="6315" builtinId="9" hidden="1"/>
    <cellStyle name="Followed Hyperlink" xfId="6301" builtinId="9" hidden="1"/>
    <cellStyle name="Followed Hyperlink" xfId="6316" builtinId="9" hidden="1"/>
    <cellStyle name="Followed Hyperlink" xfId="6317" builtinId="9" hidden="1"/>
    <cellStyle name="Followed Hyperlink" xfId="6318" builtinId="9" hidden="1"/>
    <cellStyle name="Followed Hyperlink" xfId="6319" builtinId="9" hidden="1"/>
    <cellStyle name="Followed Hyperlink" xfId="6321" builtinId="9" hidden="1"/>
    <cellStyle name="Followed Hyperlink" xfId="6322" builtinId="9" hidden="1"/>
    <cellStyle name="Followed Hyperlink" xfId="6323" builtinId="9" hidden="1"/>
    <cellStyle name="Followed Hyperlink" xfId="6324" builtinId="9" hidden="1"/>
    <cellStyle name="Followed Hyperlink" xfId="6325" builtinId="9" hidden="1"/>
    <cellStyle name="Followed Hyperlink" xfId="6326" builtinId="9" hidden="1"/>
    <cellStyle name="Followed Hyperlink" xfId="6309" builtinId="9" hidden="1"/>
    <cellStyle name="Followed Hyperlink" xfId="6327" builtinId="9" hidden="1"/>
    <cellStyle name="Followed Hyperlink" xfId="6328" builtinId="9" hidden="1"/>
    <cellStyle name="Followed Hyperlink" xfId="6329" builtinId="9" hidden="1"/>
    <cellStyle name="Followed Hyperlink" xfId="6330" builtinId="9" hidden="1"/>
    <cellStyle name="Followed Hyperlink" xfId="6332" builtinId="9" hidden="1"/>
    <cellStyle name="Followed Hyperlink" xfId="6333" builtinId="9" hidden="1"/>
    <cellStyle name="Followed Hyperlink" xfId="6334" builtinId="9" hidden="1"/>
    <cellStyle name="Followed Hyperlink" xfId="6335" builtinId="9" hidden="1"/>
    <cellStyle name="Followed Hyperlink" xfId="6336" builtinId="9" hidden="1"/>
    <cellStyle name="Followed Hyperlink" xfId="6337" builtinId="9" hidden="1"/>
    <cellStyle name="Followed Hyperlink" xfId="6320" builtinId="9" hidden="1"/>
    <cellStyle name="Followed Hyperlink" xfId="6338" builtinId="9" hidden="1"/>
    <cellStyle name="Followed Hyperlink" xfId="6339" builtinId="9" hidden="1"/>
    <cellStyle name="Followed Hyperlink" xfId="6340" builtinId="9" hidden="1"/>
    <cellStyle name="Followed Hyperlink" xfId="6341" builtinId="9" hidden="1"/>
    <cellStyle name="Followed Hyperlink" xfId="6343" builtinId="9" hidden="1"/>
    <cellStyle name="Followed Hyperlink" xfId="6344" builtinId="9" hidden="1"/>
    <cellStyle name="Followed Hyperlink" xfId="6345" builtinId="9" hidden="1"/>
    <cellStyle name="Followed Hyperlink" xfId="6346" builtinId="9" hidden="1"/>
    <cellStyle name="Followed Hyperlink" xfId="6347" builtinId="9" hidden="1"/>
    <cellStyle name="Followed Hyperlink" xfId="6348" builtinId="9" hidden="1"/>
    <cellStyle name="Followed Hyperlink" xfId="6331" builtinId="9" hidden="1"/>
    <cellStyle name="Followed Hyperlink" xfId="6349" builtinId="9" hidden="1"/>
    <cellStyle name="Followed Hyperlink" xfId="6350" builtinId="9" hidden="1"/>
    <cellStyle name="Followed Hyperlink" xfId="6351" builtinId="9" hidden="1"/>
    <cellStyle name="Followed Hyperlink" xfId="6352" builtinId="9" hidden="1"/>
    <cellStyle name="Followed Hyperlink" xfId="6354" builtinId="9" hidden="1"/>
    <cellStyle name="Followed Hyperlink" xfId="6355" builtinId="9" hidden="1"/>
    <cellStyle name="Followed Hyperlink" xfId="6356" builtinId="9" hidden="1"/>
    <cellStyle name="Followed Hyperlink" xfId="6357" builtinId="9" hidden="1"/>
    <cellStyle name="Followed Hyperlink" xfId="6358" builtinId="9" hidden="1"/>
    <cellStyle name="Followed Hyperlink" xfId="6359" builtinId="9" hidden="1"/>
    <cellStyle name="Followed Hyperlink" xfId="6342" builtinId="9" hidden="1"/>
    <cellStyle name="Followed Hyperlink" xfId="6360" builtinId="9" hidden="1"/>
    <cellStyle name="Followed Hyperlink" xfId="6361" builtinId="9" hidden="1"/>
    <cellStyle name="Followed Hyperlink" xfId="6362" builtinId="9" hidden="1"/>
    <cellStyle name="Followed Hyperlink" xfId="6363" builtinId="9" hidden="1"/>
    <cellStyle name="Followed Hyperlink" xfId="6364" builtinId="9" hidden="1"/>
    <cellStyle name="Followed Hyperlink" xfId="6365" builtinId="9" hidden="1"/>
    <cellStyle name="Followed Hyperlink" xfId="6366" builtinId="9" hidden="1"/>
    <cellStyle name="Followed Hyperlink" xfId="6367" builtinId="9" hidden="1"/>
    <cellStyle name="Followed Hyperlink" xfId="6368" builtinId="9" hidden="1"/>
    <cellStyle name="Followed Hyperlink" xfId="6369" builtinId="9" hidden="1"/>
    <cellStyle name="Followed Hyperlink" xfId="6353" builtinId="9" hidden="1"/>
    <cellStyle name="Followed Hyperlink" xfId="6370" builtinId="9" hidden="1"/>
    <cellStyle name="Followed Hyperlink" xfId="6371" builtinId="9" hidden="1"/>
    <cellStyle name="Followed Hyperlink" xfId="6372" builtinId="9" hidden="1"/>
    <cellStyle name="Followed Hyperlink" xfId="6373" builtinId="9" hidden="1"/>
    <cellStyle name="Followed Hyperlink" xfId="6374" builtinId="9" hidden="1"/>
    <cellStyle name="Followed Hyperlink" xfId="6375" builtinId="9" hidden="1"/>
    <cellStyle name="Followed Hyperlink" xfId="6376" builtinId="9" hidden="1"/>
    <cellStyle name="Followed Hyperlink" xfId="6377" builtinId="9" hidden="1"/>
    <cellStyle name="Followed Hyperlink" xfId="6378" builtinId="9" hidden="1"/>
    <cellStyle name="Followed Hyperlink" xfId="6379" builtinId="9" hidden="1"/>
    <cellStyle name="Followed Hyperlink" xfId="6380" builtinId="9" hidden="1"/>
    <cellStyle name="Followed Hyperlink" xfId="6381" builtinId="9" hidden="1"/>
    <cellStyle name="Followed Hyperlink" xfId="6382" builtinId="9" hidden="1"/>
    <cellStyle name="Followed Hyperlink" xfId="6383" builtinId="9" hidden="1"/>
    <cellStyle name="Followed Hyperlink" xfId="6384" builtinId="9" hidden="1"/>
    <cellStyle name="Followed Hyperlink" xfId="6385" builtinId="9" hidden="1"/>
    <cellStyle name="Followed Hyperlink" xfId="6386" builtinId="9" hidden="1"/>
    <cellStyle name="Followed Hyperlink" xfId="6387" builtinId="9" hidden="1"/>
    <cellStyle name="Followed Hyperlink" xfId="6388" builtinId="9" hidden="1"/>
    <cellStyle name="Followed Hyperlink" xfId="6389" builtinId="9" hidden="1"/>
    <cellStyle name="Followed Hyperlink" xfId="6390" builtinId="9" hidden="1"/>
    <cellStyle name="Followed Hyperlink" xfId="6391" builtinId="9" hidden="1"/>
    <cellStyle name="Followed Hyperlink" xfId="6392" builtinId="9" hidden="1"/>
    <cellStyle name="Followed Hyperlink" xfId="6393" builtinId="9" hidden="1"/>
    <cellStyle name="Followed Hyperlink" xfId="6394" builtinId="9" hidden="1"/>
    <cellStyle name="Followed Hyperlink" xfId="6395" builtinId="9" hidden="1"/>
    <cellStyle name="Followed Hyperlink" xfId="6397" builtinId="9" hidden="1"/>
    <cellStyle name="Followed Hyperlink" xfId="6398" builtinId="9" hidden="1"/>
    <cellStyle name="Followed Hyperlink" xfId="6399" builtinId="9" hidden="1"/>
    <cellStyle name="Followed Hyperlink" xfId="6400" builtinId="9" hidden="1"/>
    <cellStyle name="Followed Hyperlink" xfId="6401" builtinId="9" hidden="1"/>
    <cellStyle name="Followed Hyperlink" xfId="6402" builtinId="9" hidden="1"/>
    <cellStyle name="Followed Hyperlink" xfId="6295" builtinId="9" hidden="1"/>
    <cellStyle name="Followed Hyperlink" xfId="6403" builtinId="9" hidden="1"/>
    <cellStyle name="Followed Hyperlink" xfId="6404" builtinId="9" hidden="1"/>
    <cellStyle name="Followed Hyperlink" xfId="6405" builtinId="9" hidden="1"/>
    <cellStyle name="Followed Hyperlink" xfId="6406" builtinId="9" hidden="1"/>
    <cellStyle name="Followed Hyperlink" xfId="6408" builtinId="9" hidden="1"/>
    <cellStyle name="Followed Hyperlink" xfId="6409" builtinId="9" hidden="1"/>
    <cellStyle name="Followed Hyperlink" xfId="6410" builtinId="9" hidden="1"/>
    <cellStyle name="Followed Hyperlink" xfId="6411" builtinId="9" hidden="1"/>
    <cellStyle name="Followed Hyperlink" xfId="6412" builtinId="9" hidden="1"/>
    <cellStyle name="Followed Hyperlink" xfId="6413" builtinId="9" hidden="1"/>
    <cellStyle name="Followed Hyperlink" xfId="6396" builtinId="9" hidden="1"/>
    <cellStyle name="Followed Hyperlink" xfId="6414" builtinId="9" hidden="1"/>
    <cellStyle name="Followed Hyperlink" xfId="6415" builtinId="9" hidden="1"/>
    <cellStyle name="Followed Hyperlink" xfId="6416" builtinId="9" hidden="1"/>
    <cellStyle name="Followed Hyperlink" xfId="6417" builtinId="9" hidden="1"/>
    <cellStyle name="Followed Hyperlink" xfId="6418" builtinId="9" hidden="1"/>
    <cellStyle name="Followed Hyperlink" xfId="6419" builtinId="9" hidden="1"/>
    <cellStyle name="Followed Hyperlink" xfId="6420" builtinId="9" hidden="1"/>
    <cellStyle name="Followed Hyperlink" xfId="6421" builtinId="9" hidden="1"/>
    <cellStyle name="Followed Hyperlink" xfId="6422" builtinId="9" hidden="1"/>
    <cellStyle name="Followed Hyperlink" xfId="6423" builtinId="9" hidden="1"/>
    <cellStyle name="Followed Hyperlink" xfId="6407" builtinId="9" hidden="1"/>
    <cellStyle name="Followed Hyperlink" xfId="6424" builtinId="9" hidden="1"/>
    <cellStyle name="Followed Hyperlink" xfId="6425" builtinId="9" hidden="1"/>
    <cellStyle name="Followed Hyperlink" xfId="6426" builtinId="9" hidden="1"/>
    <cellStyle name="Followed Hyperlink" xfId="6427" builtinId="9" hidden="1"/>
    <cellStyle name="Followed Hyperlink" xfId="6428" builtinId="9" hidden="1"/>
    <cellStyle name="Followed Hyperlink" xfId="6429" builtinId="9" hidden="1"/>
    <cellStyle name="Followed Hyperlink" xfId="6430" builtinId="9" hidden="1"/>
    <cellStyle name="Followed Hyperlink" xfId="6431" builtinId="9" hidden="1"/>
    <cellStyle name="Followed Hyperlink" xfId="6432" builtinId="9" hidden="1"/>
    <cellStyle name="Followed Hyperlink" xfId="6433" builtinId="9" hidden="1"/>
    <cellStyle name="Followed Hyperlink" xfId="6434" builtinId="9" hidden="1"/>
    <cellStyle name="Followed Hyperlink" xfId="6435" builtinId="9" hidden="1"/>
    <cellStyle name="Followed Hyperlink" xfId="6436" builtinId="9" hidden="1"/>
    <cellStyle name="Followed Hyperlink" xfId="6437" builtinId="9" hidden="1"/>
    <cellStyle name="Followed Hyperlink" xfId="6438" builtinId="9" hidden="1"/>
    <cellStyle name="Followed Hyperlink" xfId="6439" builtinId="9" hidden="1"/>
    <cellStyle name="Followed Hyperlink" xfId="6440" builtinId="9" hidden="1"/>
    <cellStyle name="Followed Hyperlink" xfId="6441" builtinId="9" hidden="1"/>
    <cellStyle name="Followed Hyperlink" xfId="6442" builtinId="9" hidden="1"/>
    <cellStyle name="Followed Hyperlink" xfId="6443" builtinId="9" hidden="1"/>
    <cellStyle name="Followed Hyperlink" xfId="6444" builtinId="9" hidden="1"/>
    <cellStyle name="Followed Hyperlink" xfId="6445" builtinId="9" hidden="1"/>
    <cellStyle name="Followed Hyperlink" xfId="6446" builtinId="9" hidden="1"/>
    <cellStyle name="Followed Hyperlink" xfId="6447" builtinId="9" hidden="1"/>
    <cellStyle name="Followed Hyperlink" xfId="6448" builtinId="9" hidden="1"/>
    <cellStyle name="Followed Hyperlink" xfId="6449" builtinId="9" hidden="1"/>
    <cellStyle name="Followed Hyperlink" xfId="6450" builtinId="9" hidden="1"/>
    <cellStyle name="Followed Hyperlink" xfId="6451" builtinId="9" hidden="1"/>
    <cellStyle name="Followed Hyperlink" xfId="6452" builtinId="9" hidden="1"/>
    <cellStyle name="Followed Hyperlink" xfId="6453" builtinId="9" hidden="1"/>
    <cellStyle name="Followed Hyperlink" xfId="6454" builtinId="9" hidden="1"/>
    <cellStyle name="Followed Hyperlink" xfId="6455" builtinId="9" hidden="1"/>
    <cellStyle name="Followed Hyperlink" xfId="6456" builtinId="9" hidden="1"/>
    <cellStyle name="Followed Hyperlink" xfId="6457" builtinId="9" hidden="1"/>
    <cellStyle name="Followed Hyperlink" xfId="6458" builtinId="9" hidden="1"/>
    <cellStyle name="Followed Hyperlink" xfId="6459" builtinId="9" hidden="1"/>
    <cellStyle name="Followed Hyperlink" xfId="6460" builtinId="9" hidden="1"/>
    <cellStyle name="Followed Hyperlink" xfId="6461" builtinId="9" hidden="1"/>
    <cellStyle name="Followed Hyperlink" xfId="6462" builtinId="9" hidden="1"/>
    <cellStyle name="Followed Hyperlink" xfId="6463" builtinId="9" hidden="1"/>
    <cellStyle name="Followed Hyperlink" xfId="6464" builtinId="9" hidden="1"/>
    <cellStyle name="Followed Hyperlink" xfId="6465" builtinId="9" hidden="1"/>
    <cellStyle name="Followed Hyperlink" xfId="6466" builtinId="9" hidden="1"/>
    <cellStyle name="Followed Hyperlink" xfId="6467" builtinId="9" hidden="1"/>
    <cellStyle name="Followed Hyperlink" xfId="6468" builtinId="9" hidden="1"/>
    <cellStyle name="Followed Hyperlink" xfId="6469" builtinId="9" hidden="1"/>
    <cellStyle name="Followed Hyperlink" xfId="6470" builtinId="9" hidden="1"/>
    <cellStyle name="Followed Hyperlink" xfId="6471" builtinId="9" hidden="1"/>
    <cellStyle name="Followed Hyperlink" xfId="6472" builtinId="9" hidden="1"/>
    <cellStyle name="Followed Hyperlink" xfId="6473" builtinId="9" hidden="1"/>
    <cellStyle name="Followed Hyperlink" xfId="6474" builtinId="9" hidden="1"/>
    <cellStyle name="Followed Hyperlink" xfId="6475" builtinId="9" hidden="1"/>
    <cellStyle name="Followed Hyperlink" xfId="6476" builtinId="9" hidden="1"/>
    <cellStyle name="Followed Hyperlink" xfId="6477" builtinId="9" hidden="1"/>
    <cellStyle name="Followed Hyperlink" xfId="6478" builtinId="9" hidden="1"/>
    <cellStyle name="Followed Hyperlink" xfId="6479" builtinId="9" hidden="1"/>
    <cellStyle name="Followed Hyperlink" xfId="6480" builtinId="9" hidden="1"/>
    <cellStyle name="Followed Hyperlink" xfId="6481" builtinId="9" hidden="1"/>
    <cellStyle name="Followed Hyperlink" xfId="6482" builtinId="9" hidden="1"/>
    <cellStyle name="Followed Hyperlink" xfId="6483" builtinId="9" hidden="1"/>
    <cellStyle name="Followed Hyperlink" xfId="6484" builtinId="9" hidden="1"/>
    <cellStyle name="Followed Hyperlink" xfId="6485" builtinId="9" hidden="1"/>
    <cellStyle name="Followed Hyperlink" xfId="6486" builtinId="9" hidden="1"/>
    <cellStyle name="Followed Hyperlink" xfId="6487" builtinId="9" hidden="1"/>
    <cellStyle name="Followed Hyperlink" xfId="6488" builtinId="9" hidden="1"/>
    <cellStyle name="Followed Hyperlink" xfId="6489" builtinId="9" hidden="1"/>
    <cellStyle name="Followed Hyperlink" xfId="6490" builtinId="9" hidden="1"/>
    <cellStyle name="Followed Hyperlink" xfId="6491" builtinId="9" hidden="1"/>
    <cellStyle name="Followed Hyperlink" xfId="6492" builtinId="9" hidden="1"/>
    <cellStyle name="Followed Hyperlink" xfId="6493" builtinId="9" hidden="1"/>
    <cellStyle name="Followed Hyperlink" xfId="6494" builtinId="9" hidden="1"/>
    <cellStyle name="Followed Hyperlink" xfId="6495" builtinId="9" hidden="1"/>
    <cellStyle name="Followed Hyperlink" xfId="6496" builtinId="9" hidden="1"/>
    <cellStyle name="Followed Hyperlink" xfId="6497" builtinId="9" hidden="1"/>
    <cellStyle name="Followed Hyperlink" xfId="6498" builtinId="9" hidden="1"/>
    <cellStyle name="Followed Hyperlink" xfId="6499" builtinId="9" hidden="1"/>
    <cellStyle name="Followed Hyperlink" xfId="6500" builtinId="9" hidden="1"/>
    <cellStyle name="Followed Hyperlink" xfId="6501" builtinId="9" hidden="1"/>
    <cellStyle name="Followed Hyperlink" xfId="6502" builtinId="9" hidden="1"/>
    <cellStyle name="Followed Hyperlink" xfId="6503" builtinId="9" hidden="1"/>
    <cellStyle name="Followed Hyperlink" xfId="6504" builtinId="9" hidden="1"/>
    <cellStyle name="Followed Hyperlink" xfId="6505" builtinId="9" hidden="1"/>
    <cellStyle name="Followed Hyperlink" xfId="6506" builtinId="9" hidden="1"/>
    <cellStyle name="Followed Hyperlink" xfId="6507" builtinId="9" hidden="1"/>
    <cellStyle name="Followed Hyperlink" xfId="6508" builtinId="9" hidden="1"/>
    <cellStyle name="Followed Hyperlink" xfId="6509" builtinId="9" hidden="1"/>
    <cellStyle name="Followed Hyperlink" xfId="6510" builtinId="9" hidden="1"/>
    <cellStyle name="Followed Hyperlink" xfId="6511" builtinId="9" hidden="1"/>
    <cellStyle name="Followed Hyperlink" xfId="6512" builtinId="9" hidden="1"/>
    <cellStyle name="Followed Hyperlink" xfId="6513" builtinId="9" hidden="1"/>
    <cellStyle name="Followed Hyperlink" xfId="6514" builtinId="9" hidden="1"/>
    <cellStyle name="Followed Hyperlink" xfId="6515" builtinId="9" hidden="1"/>
    <cellStyle name="Followed Hyperlink" xfId="6516" builtinId="9" hidden="1"/>
    <cellStyle name="Followed Hyperlink" xfId="6517" builtinId="9" hidden="1"/>
    <cellStyle name="Followed Hyperlink" xfId="6518" builtinId="9" hidden="1"/>
    <cellStyle name="Followed Hyperlink" xfId="6519" builtinId="9" hidden="1"/>
    <cellStyle name="Followed Hyperlink" xfId="6520" builtinId="9" hidden="1"/>
    <cellStyle name="Followed Hyperlink" xfId="6521" builtinId="9" hidden="1"/>
    <cellStyle name="Followed Hyperlink" xfId="6522" builtinId="9" hidden="1"/>
    <cellStyle name="Followed Hyperlink" xfId="6523" builtinId="9" hidden="1"/>
    <cellStyle name="Followed Hyperlink" xfId="6524" builtinId="9" hidden="1"/>
    <cellStyle name="Followed Hyperlink" xfId="6525" builtinId="9" hidden="1"/>
    <cellStyle name="Followed Hyperlink" xfId="6526" builtinId="9" hidden="1"/>
    <cellStyle name="Followed Hyperlink" xfId="6527" builtinId="9" hidden="1"/>
    <cellStyle name="Followed Hyperlink" xfId="6528" builtinId="9" hidden="1"/>
    <cellStyle name="Followed Hyperlink" xfId="6529" builtinId="9" hidden="1"/>
    <cellStyle name="Followed Hyperlink" xfId="6530" builtinId="9" hidden="1"/>
    <cellStyle name="Followed Hyperlink" xfId="6531" builtinId="9" hidden="1"/>
    <cellStyle name="Followed Hyperlink" xfId="6532" builtinId="9" hidden="1"/>
    <cellStyle name="Followed Hyperlink" xfId="6533" builtinId="9" hidden="1"/>
    <cellStyle name="Followed Hyperlink" xfId="6534" builtinId="9" hidden="1"/>
    <cellStyle name="Followed Hyperlink" xfId="6535" builtinId="9" hidden="1"/>
    <cellStyle name="Followed Hyperlink" xfId="6536" builtinId="9" hidden="1"/>
    <cellStyle name="Followed Hyperlink" xfId="6537" builtinId="9" hidden="1"/>
    <cellStyle name="Followed Hyperlink" xfId="6538" builtinId="9" hidden="1"/>
    <cellStyle name="Followed Hyperlink" xfId="6539" builtinId="9" hidden="1"/>
    <cellStyle name="Followed Hyperlink" xfId="6540" builtinId="9" hidden="1"/>
    <cellStyle name="Followed Hyperlink" xfId="6541" builtinId="9" hidden="1"/>
    <cellStyle name="Followed Hyperlink" xfId="6542" builtinId="9" hidden="1"/>
    <cellStyle name="Followed Hyperlink" xfId="6543" builtinId="9" hidden="1"/>
    <cellStyle name="Followed Hyperlink" xfId="6544" builtinId="9" hidden="1"/>
    <cellStyle name="Followed Hyperlink" xfId="6545" builtinId="9" hidden="1"/>
    <cellStyle name="Followed Hyperlink" xfId="6546" builtinId="9" hidden="1"/>
    <cellStyle name="Followed Hyperlink" xfId="6547" builtinId="9" hidden="1"/>
    <cellStyle name="Followed Hyperlink" xfId="6548" builtinId="9" hidden="1"/>
    <cellStyle name="Followed Hyperlink" xfId="6549" builtinId="9" hidden="1"/>
    <cellStyle name="Followed Hyperlink" xfId="6550" builtinId="9" hidden="1"/>
    <cellStyle name="Followed Hyperlink" xfId="6551" builtinId="9" hidden="1"/>
    <cellStyle name="Followed Hyperlink" xfId="6552" builtinId="9" hidden="1"/>
    <cellStyle name="Followed Hyperlink" xfId="6553" builtinId="9" hidden="1"/>
    <cellStyle name="Followed Hyperlink" xfId="6554" builtinId="9" hidden="1"/>
    <cellStyle name="Followed Hyperlink" xfId="6555" builtinId="9" hidden="1"/>
    <cellStyle name="Followed Hyperlink" xfId="6556" builtinId="9" hidden="1"/>
    <cellStyle name="Followed Hyperlink" xfId="6557" builtinId="9" hidden="1"/>
    <cellStyle name="Followed Hyperlink" xfId="6558" builtinId="9" hidden="1"/>
    <cellStyle name="Followed Hyperlink" xfId="6559" builtinId="9" hidden="1"/>
    <cellStyle name="Followed Hyperlink" xfId="6560" builtinId="9" hidden="1"/>
    <cellStyle name="Followed Hyperlink" xfId="6561" builtinId="9" hidden="1"/>
    <cellStyle name="Followed Hyperlink" xfId="6562" builtinId="9" hidden="1"/>
    <cellStyle name="Followed Hyperlink" xfId="6563" builtinId="9" hidden="1"/>
    <cellStyle name="Followed Hyperlink" xfId="6564" builtinId="9" hidden="1"/>
    <cellStyle name="Followed Hyperlink" xfId="6565" builtinId="9" hidden="1"/>
    <cellStyle name="Followed Hyperlink" xfId="6566" builtinId="9" hidden="1"/>
    <cellStyle name="Followed Hyperlink" xfId="6567" builtinId="9" hidden="1"/>
    <cellStyle name="Followed Hyperlink" xfId="6568" builtinId="9" hidden="1"/>
    <cellStyle name="Followed Hyperlink" xfId="6569" builtinId="9" hidden="1"/>
    <cellStyle name="Followed Hyperlink" xfId="6570" builtinId="9" hidden="1"/>
    <cellStyle name="Followed Hyperlink" xfId="6571" builtinId="9" hidden="1"/>
    <cellStyle name="Followed Hyperlink" xfId="6572" builtinId="9" hidden="1"/>
    <cellStyle name="Followed Hyperlink" xfId="6573" builtinId="9" hidden="1"/>
    <cellStyle name="Followed Hyperlink" xfId="6574" builtinId="9" hidden="1"/>
    <cellStyle name="Followed Hyperlink" xfId="6575" builtinId="9" hidden="1"/>
    <cellStyle name="Followed Hyperlink" xfId="6576" builtinId="9" hidden="1"/>
    <cellStyle name="Followed Hyperlink" xfId="6577" builtinId="9" hidden="1"/>
    <cellStyle name="Followed Hyperlink" xfId="6578" builtinId="9" hidden="1"/>
    <cellStyle name="Followed Hyperlink" xfId="6579" builtinId="9" hidden="1"/>
    <cellStyle name="Followed Hyperlink" xfId="6580" builtinId="9" hidden="1"/>
    <cellStyle name="Followed Hyperlink" xfId="6581" builtinId="9" hidden="1"/>
    <cellStyle name="Followed Hyperlink" xfId="6582" builtinId="9" hidden="1"/>
    <cellStyle name="Followed Hyperlink" xfId="6583" builtinId="9" hidden="1"/>
    <cellStyle name="Followed Hyperlink" xfId="6584" builtinId="9" hidden="1"/>
    <cellStyle name="Followed Hyperlink" xfId="6585" builtinId="9" hidden="1"/>
    <cellStyle name="Followed Hyperlink" xfId="6586" builtinId="9" hidden="1"/>
    <cellStyle name="Followed Hyperlink" xfId="6587" builtinId="9" hidden="1"/>
    <cellStyle name="Followed Hyperlink" xfId="6588" builtinId="9" hidden="1"/>
    <cellStyle name="Followed Hyperlink" xfId="6589" builtinId="9" hidden="1"/>
    <cellStyle name="Followed Hyperlink" xfId="6590" builtinId="9" hidden="1"/>
    <cellStyle name="Followed Hyperlink" xfId="6591" builtinId="9" hidden="1"/>
    <cellStyle name="Followed Hyperlink" xfId="6592" builtinId="9" hidden="1"/>
    <cellStyle name="Followed Hyperlink" xfId="6593" builtinId="9" hidden="1"/>
    <cellStyle name="Followed Hyperlink" xfId="6594" builtinId="9" hidden="1"/>
    <cellStyle name="Followed Hyperlink" xfId="6595" builtinId="9" hidden="1"/>
    <cellStyle name="Followed Hyperlink" xfId="6596" builtinId="9" hidden="1"/>
    <cellStyle name="Followed Hyperlink" xfId="6597" builtinId="9" hidden="1"/>
    <cellStyle name="Followed Hyperlink" xfId="6598" builtinId="9" hidden="1"/>
    <cellStyle name="Followed Hyperlink" xfId="6599" builtinId="9" hidden="1"/>
    <cellStyle name="Followed Hyperlink" xfId="6600" builtinId="9" hidden="1"/>
    <cellStyle name="Followed Hyperlink" xfId="6601" builtinId="9" hidden="1"/>
    <cellStyle name="Followed Hyperlink" xfId="6602" builtinId="9" hidden="1"/>
    <cellStyle name="Followed Hyperlink" xfId="6603" builtinId="9" hidden="1"/>
    <cellStyle name="Followed Hyperlink" xfId="6604" builtinId="9" hidden="1"/>
    <cellStyle name="Followed Hyperlink" xfId="6605" builtinId="9" hidden="1"/>
    <cellStyle name="Followed Hyperlink" xfId="6606" builtinId="9" hidden="1"/>
    <cellStyle name="Followed Hyperlink" xfId="6607" builtinId="9" hidden="1"/>
    <cellStyle name="Followed Hyperlink" xfId="6608" builtinId="9" hidden="1"/>
    <cellStyle name="Followed Hyperlink" xfId="6609" builtinId="9" hidden="1"/>
    <cellStyle name="Followed Hyperlink" xfId="6611" builtinId="9" hidden="1"/>
    <cellStyle name="Followed Hyperlink" xfId="6227" builtinId="9" hidden="1"/>
    <cellStyle name="Followed Hyperlink" xfId="6610" builtinId="9" hidden="1"/>
    <cellStyle name="Followed Hyperlink" xfId="6229" builtinId="9" hidden="1"/>
    <cellStyle name="Followed Hyperlink" xfId="6228" builtinId="9" hidden="1"/>
    <cellStyle name="Followed Hyperlink" xfId="6614" builtinId="9" hidden="1"/>
    <cellStyle name="Followed Hyperlink" xfId="6615" builtinId="9" hidden="1"/>
    <cellStyle name="Followed Hyperlink" xfId="6616" builtinId="9" hidden="1"/>
    <cellStyle name="Followed Hyperlink" xfId="6617" builtinId="9" hidden="1"/>
    <cellStyle name="Followed Hyperlink" xfId="6618" builtinId="9" hidden="1"/>
    <cellStyle name="Followed Hyperlink" xfId="6612" builtinId="9" hidden="1"/>
    <cellStyle name="Followed Hyperlink" xfId="6620" builtinId="9" hidden="1"/>
    <cellStyle name="Followed Hyperlink" xfId="6621" builtinId="9" hidden="1"/>
    <cellStyle name="Followed Hyperlink" xfId="6622" builtinId="9" hidden="1"/>
    <cellStyle name="Followed Hyperlink" xfId="6623" builtinId="9" hidden="1"/>
    <cellStyle name="Followed Hyperlink" xfId="6619" builtinId="9" hidden="1"/>
    <cellStyle name="Followed Hyperlink" xfId="6625" builtinId="9" hidden="1"/>
    <cellStyle name="Followed Hyperlink" xfId="6626" builtinId="9" hidden="1"/>
    <cellStyle name="Followed Hyperlink" xfId="6627" builtinId="9" hidden="1"/>
    <cellStyle name="Followed Hyperlink" xfId="6628" builtinId="9" hidden="1"/>
    <cellStyle name="Followed Hyperlink" xfId="6624" builtinId="9" hidden="1"/>
    <cellStyle name="Followed Hyperlink" xfId="6630" builtinId="9" hidden="1"/>
    <cellStyle name="Followed Hyperlink" xfId="6631" builtinId="9" hidden="1"/>
    <cellStyle name="Followed Hyperlink" xfId="6632" builtinId="9" hidden="1"/>
    <cellStyle name="Followed Hyperlink" xfId="6633" builtinId="9" hidden="1"/>
    <cellStyle name="Followed Hyperlink" xfId="6629" builtinId="9" hidden="1"/>
    <cellStyle name="Followed Hyperlink" xfId="6635" builtinId="9" hidden="1"/>
    <cellStyle name="Followed Hyperlink" xfId="6636" builtinId="9" hidden="1"/>
    <cellStyle name="Followed Hyperlink" xfId="6637" builtinId="9" hidden="1"/>
    <cellStyle name="Followed Hyperlink" xfId="6638" builtinId="9" hidden="1"/>
    <cellStyle name="Followed Hyperlink" xfId="6634" builtinId="9" hidden="1"/>
    <cellStyle name="Followed Hyperlink" xfId="6640" builtinId="9" hidden="1"/>
    <cellStyle name="Followed Hyperlink" xfId="6641" builtinId="9" hidden="1"/>
    <cellStyle name="Followed Hyperlink" xfId="6642" builtinId="9" hidden="1"/>
    <cellStyle name="Followed Hyperlink" xfId="6643" builtinId="9" hidden="1"/>
    <cellStyle name="Followed Hyperlink" xfId="6639" builtinId="9" hidden="1"/>
    <cellStyle name="Followed Hyperlink" xfId="6645" builtinId="9" hidden="1"/>
    <cellStyle name="Followed Hyperlink" xfId="6646" builtinId="9" hidden="1"/>
    <cellStyle name="Followed Hyperlink" xfId="6647" builtinId="9" hidden="1"/>
    <cellStyle name="Followed Hyperlink" xfId="6648" builtinId="9" hidden="1"/>
    <cellStyle name="Followed Hyperlink" xfId="6644" builtinId="9" hidden="1"/>
    <cellStyle name="Followed Hyperlink" xfId="6649" builtinId="9" hidden="1"/>
    <cellStyle name="Followed Hyperlink" xfId="6650" builtinId="9" hidden="1"/>
    <cellStyle name="Followed Hyperlink" xfId="6651" builtinId="9" hidden="1"/>
    <cellStyle name="Followed Hyperlink" xfId="6652" builtinId="9" hidden="1"/>
    <cellStyle name="Followed Hyperlink" xfId="6653" builtinId="9" hidden="1"/>
    <cellStyle name="Followed Hyperlink" xfId="6654" builtinId="9" hidden="1"/>
    <cellStyle name="Followed Hyperlink" xfId="6655" builtinId="9" hidden="1"/>
    <cellStyle name="Followed Hyperlink" xfId="6656" builtinId="9" hidden="1"/>
    <cellStyle name="Followed Hyperlink" xfId="6657" builtinId="9" hidden="1"/>
    <cellStyle name="Followed Hyperlink" xfId="6613" builtinId="9" hidden="1"/>
    <cellStyle name="Followed Hyperlink" xfId="6659" builtinId="9" hidden="1"/>
    <cellStyle name="Followed Hyperlink" xfId="6660" builtinId="9" hidden="1"/>
    <cellStyle name="Followed Hyperlink" xfId="6661" builtinId="9" hidden="1"/>
    <cellStyle name="Followed Hyperlink" xfId="6662" builtinId="9" hidden="1"/>
    <cellStyle name="Followed Hyperlink" xfId="6658" builtinId="9" hidden="1"/>
    <cellStyle name="Followed Hyperlink" xfId="6663" builtinId="9" hidden="1"/>
    <cellStyle name="Followed Hyperlink" xfId="6664" builtinId="9" hidden="1"/>
    <cellStyle name="Followed Hyperlink" xfId="6665" builtinId="9" hidden="1"/>
    <cellStyle name="Followed Hyperlink" xfId="6666" builtinId="9" hidden="1"/>
    <cellStyle name="Followed Hyperlink" xfId="6675" builtinId="9" hidden="1"/>
    <cellStyle name="Followed Hyperlink" xfId="6668" builtinId="9" hidden="1"/>
    <cellStyle name="Followed Hyperlink" xfId="6672" builtinId="9" hidden="1"/>
    <cellStyle name="Followed Hyperlink" xfId="6679" builtinId="9" hidden="1"/>
    <cellStyle name="Followed Hyperlink" xfId="6669" builtinId="9" hidden="1"/>
    <cellStyle name="Followed Hyperlink" xfId="6680" builtinId="9" hidden="1"/>
    <cellStyle name="Followed Hyperlink" xfId="6673" builtinId="9" hidden="1"/>
    <cellStyle name="Followed Hyperlink" xfId="6674" builtinId="9" hidden="1"/>
    <cellStyle name="Followed Hyperlink" xfId="6676" builtinId="9" hidden="1"/>
    <cellStyle name="Followed Hyperlink" xfId="6670" builtinId="9" hidden="1"/>
    <cellStyle name="Followed Hyperlink" xfId="6667" builtinId="9" hidden="1"/>
    <cellStyle name="Followed Hyperlink" xfId="6678" builtinId="9" hidden="1"/>
    <cellStyle name="Followed Hyperlink" xfId="6681" builtinId="9" hidden="1"/>
    <cellStyle name="Followed Hyperlink" xfId="6682" builtinId="9" hidden="1"/>
    <cellStyle name="Followed Hyperlink" xfId="6683" builtinId="9" hidden="1"/>
    <cellStyle name="Followed Hyperlink" xfId="6684" builtinId="9" hidden="1"/>
    <cellStyle name="Followed Hyperlink" xfId="6686" builtinId="9" hidden="1"/>
    <cellStyle name="Followed Hyperlink" xfId="6687" builtinId="9" hidden="1"/>
    <cellStyle name="Followed Hyperlink" xfId="6688" builtinId="9" hidden="1"/>
    <cellStyle name="Followed Hyperlink" xfId="6689" builtinId="9" hidden="1"/>
    <cellStyle name="Followed Hyperlink" xfId="6690" builtinId="9" hidden="1"/>
    <cellStyle name="Followed Hyperlink" xfId="6691" builtinId="9" hidden="1"/>
    <cellStyle name="Followed Hyperlink" xfId="6677" builtinId="9" hidden="1"/>
    <cellStyle name="Followed Hyperlink" xfId="6692" builtinId="9" hidden="1"/>
    <cellStyle name="Followed Hyperlink" xfId="6693" builtinId="9" hidden="1"/>
    <cellStyle name="Followed Hyperlink" xfId="6694" builtinId="9" hidden="1"/>
    <cellStyle name="Followed Hyperlink" xfId="6695" builtinId="9" hidden="1"/>
    <cellStyle name="Followed Hyperlink" xfId="6697" builtinId="9" hidden="1"/>
    <cellStyle name="Followed Hyperlink" xfId="6698" builtinId="9" hidden="1"/>
    <cellStyle name="Followed Hyperlink" xfId="6699" builtinId="9" hidden="1"/>
    <cellStyle name="Followed Hyperlink" xfId="6700" builtinId="9" hidden="1"/>
    <cellStyle name="Followed Hyperlink" xfId="6701" builtinId="9" hidden="1"/>
    <cellStyle name="Followed Hyperlink" xfId="6702" builtinId="9" hidden="1"/>
    <cellStyle name="Followed Hyperlink" xfId="6685" builtinId="9" hidden="1"/>
    <cellStyle name="Followed Hyperlink" xfId="6703" builtinId="9" hidden="1"/>
    <cellStyle name="Followed Hyperlink" xfId="6704" builtinId="9" hidden="1"/>
    <cellStyle name="Followed Hyperlink" xfId="6705" builtinId="9" hidden="1"/>
    <cellStyle name="Followed Hyperlink" xfId="6706" builtinId="9" hidden="1"/>
    <cellStyle name="Followed Hyperlink" xfId="6708" builtinId="9" hidden="1"/>
    <cellStyle name="Followed Hyperlink" xfId="6709" builtinId="9" hidden="1"/>
    <cellStyle name="Followed Hyperlink" xfId="6710" builtinId="9" hidden="1"/>
    <cellStyle name="Followed Hyperlink" xfId="6711" builtinId="9" hidden="1"/>
    <cellStyle name="Followed Hyperlink" xfId="6712" builtinId="9" hidden="1"/>
    <cellStyle name="Followed Hyperlink" xfId="6713" builtinId="9" hidden="1"/>
    <cellStyle name="Followed Hyperlink" xfId="6696" builtinId="9" hidden="1"/>
    <cellStyle name="Followed Hyperlink" xfId="6714" builtinId="9" hidden="1"/>
    <cellStyle name="Followed Hyperlink" xfId="6715" builtinId="9" hidden="1"/>
    <cellStyle name="Followed Hyperlink" xfId="6716" builtinId="9" hidden="1"/>
    <cellStyle name="Followed Hyperlink" xfId="6717" builtinId="9" hidden="1"/>
    <cellStyle name="Followed Hyperlink" xfId="6719" builtinId="9" hidden="1"/>
    <cellStyle name="Followed Hyperlink" xfId="6720" builtinId="9" hidden="1"/>
    <cellStyle name="Followed Hyperlink" xfId="6721" builtinId="9" hidden="1"/>
    <cellStyle name="Followed Hyperlink" xfId="6722" builtinId="9" hidden="1"/>
    <cellStyle name="Followed Hyperlink" xfId="6723" builtinId="9" hidden="1"/>
    <cellStyle name="Followed Hyperlink" xfId="6724" builtinId="9" hidden="1"/>
    <cellStyle name="Followed Hyperlink" xfId="6707" builtinId="9" hidden="1"/>
    <cellStyle name="Followed Hyperlink" xfId="6725" builtinId="9" hidden="1"/>
    <cellStyle name="Followed Hyperlink" xfId="6726" builtinId="9" hidden="1"/>
    <cellStyle name="Followed Hyperlink" xfId="6727" builtinId="9" hidden="1"/>
    <cellStyle name="Followed Hyperlink" xfId="6728" builtinId="9" hidden="1"/>
    <cellStyle name="Followed Hyperlink" xfId="6730" builtinId="9" hidden="1"/>
    <cellStyle name="Followed Hyperlink" xfId="6731" builtinId="9" hidden="1"/>
    <cellStyle name="Followed Hyperlink" xfId="6732" builtinId="9" hidden="1"/>
    <cellStyle name="Followed Hyperlink" xfId="6733" builtinId="9" hidden="1"/>
    <cellStyle name="Followed Hyperlink" xfId="6734" builtinId="9" hidden="1"/>
    <cellStyle name="Followed Hyperlink" xfId="6735" builtinId="9" hidden="1"/>
    <cellStyle name="Followed Hyperlink" xfId="6718" builtinId="9" hidden="1"/>
    <cellStyle name="Followed Hyperlink" xfId="6736" builtinId="9" hidden="1"/>
    <cellStyle name="Followed Hyperlink" xfId="6737" builtinId="9" hidden="1"/>
    <cellStyle name="Followed Hyperlink" xfId="6738" builtinId="9" hidden="1"/>
    <cellStyle name="Followed Hyperlink" xfId="6739" builtinId="9" hidden="1"/>
    <cellStyle name="Followed Hyperlink" xfId="6740" builtinId="9" hidden="1"/>
    <cellStyle name="Followed Hyperlink" xfId="6741" builtinId="9" hidden="1"/>
    <cellStyle name="Followed Hyperlink" xfId="6742" builtinId="9" hidden="1"/>
    <cellStyle name="Followed Hyperlink" xfId="6743" builtinId="9" hidden="1"/>
    <cellStyle name="Followed Hyperlink" xfId="6744" builtinId="9" hidden="1"/>
    <cellStyle name="Followed Hyperlink" xfId="6745" builtinId="9" hidden="1"/>
    <cellStyle name="Followed Hyperlink" xfId="6729" builtinId="9" hidden="1"/>
    <cellStyle name="Followed Hyperlink" xfId="6746" builtinId="9" hidden="1"/>
    <cellStyle name="Followed Hyperlink" xfId="6747" builtinId="9" hidden="1"/>
    <cellStyle name="Followed Hyperlink" xfId="6748" builtinId="9" hidden="1"/>
    <cellStyle name="Followed Hyperlink" xfId="6749" builtinId="9" hidden="1"/>
    <cellStyle name="Followed Hyperlink" xfId="6750" builtinId="9" hidden="1"/>
    <cellStyle name="Followed Hyperlink" xfId="6751" builtinId="9" hidden="1"/>
    <cellStyle name="Followed Hyperlink" xfId="6752" builtinId="9" hidden="1"/>
    <cellStyle name="Followed Hyperlink" xfId="6753" builtinId="9" hidden="1"/>
    <cellStyle name="Followed Hyperlink" xfId="6754" builtinId="9" hidden="1"/>
    <cellStyle name="Followed Hyperlink" xfId="6755" builtinId="9" hidden="1"/>
    <cellStyle name="Followed Hyperlink" xfId="6756" builtinId="9" hidden="1"/>
    <cellStyle name="Followed Hyperlink" xfId="6757" builtinId="9" hidden="1"/>
    <cellStyle name="Followed Hyperlink" xfId="6758" builtinId="9" hidden="1"/>
    <cellStyle name="Followed Hyperlink" xfId="6759" builtinId="9" hidden="1"/>
    <cellStyle name="Followed Hyperlink" xfId="6760" builtinId="9" hidden="1"/>
    <cellStyle name="Followed Hyperlink" xfId="6761" builtinId="9" hidden="1"/>
    <cellStyle name="Followed Hyperlink" xfId="6762" builtinId="9" hidden="1"/>
    <cellStyle name="Followed Hyperlink" xfId="6763" builtinId="9" hidden="1"/>
    <cellStyle name="Followed Hyperlink" xfId="6764" builtinId="9" hidden="1"/>
    <cellStyle name="Followed Hyperlink" xfId="6765" builtinId="9" hidden="1"/>
    <cellStyle name="Followed Hyperlink" xfId="6766" builtinId="9" hidden="1"/>
    <cellStyle name="Followed Hyperlink" xfId="6767" builtinId="9" hidden="1"/>
    <cellStyle name="Followed Hyperlink" xfId="6768" builtinId="9" hidden="1"/>
    <cellStyle name="Followed Hyperlink" xfId="6769" builtinId="9" hidden="1"/>
    <cellStyle name="Followed Hyperlink" xfId="6770" builtinId="9" hidden="1"/>
    <cellStyle name="Followed Hyperlink" xfId="6771" builtinId="9" hidden="1"/>
    <cellStyle name="Followed Hyperlink" xfId="6773" builtinId="9" hidden="1"/>
    <cellStyle name="Followed Hyperlink" xfId="6774" builtinId="9" hidden="1"/>
    <cellStyle name="Followed Hyperlink" xfId="6775" builtinId="9" hidden="1"/>
    <cellStyle name="Followed Hyperlink" xfId="6776" builtinId="9" hidden="1"/>
    <cellStyle name="Followed Hyperlink" xfId="6777" builtinId="9" hidden="1"/>
    <cellStyle name="Followed Hyperlink" xfId="6778" builtinId="9" hidden="1"/>
    <cellStyle name="Followed Hyperlink" xfId="6671" builtinId="9" hidden="1"/>
    <cellStyle name="Followed Hyperlink" xfId="6779" builtinId="9" hidden="1"/>
    <cellStyle name="Followed Hyperlink" xfId="6780" builtinId="9" hidden="1"/>
    <cellStyle name="Followed Hyperlink" xfId="6781" builtinId="9" hidden="1"/>
    <cellStyle name="Followed Hyperlink" xfId="6782" builtinId="9" hidden="1"/>
    <cellStyle name="Followed Hyperlink" xfId="6784" builtinId="9" hidden="1"/>
    <cellStyle name="Followed Hyperlink" xfId="6785" builtinId="9" hidden="1"/>
    <cellStyle name="Followed Hyperlink" xfId="6786" builtinId="9" hidden="1"/>
    <cellStyle name="Followed Hyperlink" xfId="6787" builtinId="9" hidden="1"/>
    <cellStyle name="Followed Hyperlink" xfId="6788" builtinId="9" hidden="1"/>
    <cellStyle name="Followed Hyperlink" xfId="6789" builtinId="9" hidden="1"/>
    <cellStyle name="Followed Hyperlink" xfId="6772" builtinId="9" hidden="1"/>
    <cellStyle name="Followed Hyperlink" xfId="6790" builtinId="9" hidden="1"/>
    <cellStyle name="Followed Hyperlink" xfId="6791" builtinId="9" hidden="1"/>
    <cellStyle name="Followed Hyperlink" xfId="6792" builtinId="9" hidden="1"/>
    <cellStyle name="Followed Hyperlink" xfId="6793" builtinId="9" hidden="1"/>
    <cellStyle name="Followed Hyperlink" xfId="6794" builtinId="9" hidden="1"/>
    <cellStyle name="Followed Hyperlink" xfId="6795" builtinId="9" hidden="1"/>
    <cellStyle name="Followed Hyperlink" xfId="6796" builtinId="9" hidden="1"/>
    <cellStyle name="Followed Hyperlink" xfId="6797" builtinId="9" hidden="1"/>
    <cellStyle name="Followed Hyperlink" xfId="6798" builtinId="9" hidden="1"/>
    <cellStyle name="Followed Hyperlink" xfId="6799" builtinId="9" hidden="1"/>
    <cellStyle name="Followed Hyperlink" xfId="6783" builtinId="9" hidden="1"/>
    <cellStyle name="Followed Hyperlink" xfId="6800" builtinId="9" hidden="1"/>
    <cellStyle name="Followed Hyperlink" xfId="6801" builtinId="9" hidden="1"/>
    <cellStyle name="Followed Hyperlink" xfId="6802" builtinId="9" hidden="1"/>
    <cellStyle name="Followed Hyperlink" xfId="6803" builtinId="9" hidden="1"/>
    <cellStyle name="Followed Hyperlink" xfId="6804" builtinId="9" hidden="1"/>
    <cellStyle name="Followed Hyperlink" xfId="6805" builtinId="9" hidden="1"/>
    <cellStyle name="Followed Hyperlink" xfId="6806" builtinId="9" hidden="1"/>
    <cellStyle name="Followed Hyperlink" xfId="6807" builtinId="9" hidden="1"/>
    <cellStyle name="Followed Hyperlink" xfId="6808" builtinId="9" hidden="1"/>
    <cellStyle name="Followed Hyperlink" xfId="6809" builtinId="9" hidden="1"/>
    <cellStyle name="Followed Hyperlink" xfId="6810" builtinId="9" hidden="1"/>
    <cellStyle name="Followed Hyperlink" xfId="6811" builtinId="9" hidden="1"/>
    <cellStyle name="Followed Hyperlink" xfId="6812" builtinId="9" hidden="1"/>
    <cellStyle name="Followed Hyperlink" xfId="6813" builtinId="9" hidden="1"/>
    <cellStyle name="Followed Hyperlink" xfId="6814" builtinId="9" hidden="1"/>
    <cellStyle name="Followed Hyperlink" xfId="6815" builtinId="9" hidden="1"/>
    <cellStyle name="Followed Hyperlink" xfId="6816" builtinId="9" hidden="1"/>
    <cellStyle name="Followed Hyperlink" xfId="6817" builtinId="9" hidden="1"/>
    <cellStyle name="Followed Hyperlink" xfId="6818" builtinId="9" hidden="1"/>
    <cellStyle name="Followed Hyperlink" xfId="6819" builtinId="9" hidden="1"/>
    <cellStyle name="Followed Hyperlink" xfId="6820" builtinId="9" hidden="1"/>
    <cellStyle name="Followed Hyperlink" xfId="6821" builtinId="9" hidden="1"/>
    <cellStyle name="Followed Hyperlink" xfId="6822" builtinId="9" hidden="1"/>
    <cellStyle name="Followed Hyperlink" xfId="6823" builtinId="9" hidden="1"/>
    <cellStyle name="Followed Hyperlink" xfId="6824" builtinId="9" hidden="1"/>
    <cellStyle name="Followed Hyperlink" xfId="6825" builtinId="9" hidden="1"/>
    <cellStyle name="Followed Hyperlink" xfId="6826" builtinId="9" hidden="1"/>
    <cellStyle name="Followed Hyperlink" xfId="6827" builtinId="9" hidden="1"/>
    <cellStyle name="Followed Hyperlink" xfId="6828" builtinId="9" hidden="1"/>
    <cellStyle name="Followed Hyperlink" xfId="6829" builtinId="9" hidden="1"/>
    <cellStyle name="Followed Hyperlink" xfId="6830" builtinId="9" hidden="1"/>
    <cellStyle name="Followed Hyperlink" xfId="6831" builtinId="9" hidden="1"/>
    <cellStyle name="Followed Hyperlink" xfId="6832" builtinId="9" hidden="1"/>
    <cellStyle name="Followed Hyperlink" xfId="6833" builtinId="9" hidden="1"/>
    <cellStyle name="Followed Hyperlink" xfId="6834" builtinId="9" hidden="1"/>
    <cellStyle name="Followed Hyperlink" xfId="6835" builtinId="9" hidden="1"/>
    <cellStyle name="Followed Hyperlink" xfId="6836" builtinId="9" hidden="1"/>
    <cellStyle name="Followed Hyperlink" xfId="6837" builtinId="9" hidden="1"/>
    <cellStyle name="Followed Hyperlink" xfId="6838" builtinId="9" hidden="1"/>
    <cellStyle name="Followed Hyperlink" xfId="6839" builtinId="9" hidden="1"/>
    <cellStyle name="Followed Hyperlink" xfId="6840" builtinId="9" hidden="1"/>
    <cellStyle name="Followed Hyperlink" xfId="6841" builtinId="9" hidden="1"/>
    <cellStyle name="Followed Hyperlink" xfId="6842" builtinId="9" hidden="1"/>
    <cellStyle name="Followed Hyperlink" xfId="6843" builtinId="9" hidden="1"/>
    <cellStyle name="Followed Hyperlink" xfId="6844" builtinId="9" hidden="1"/>
    <cellStyle name="Followed Hyperlink" xfId="6845" builtinId="9" hidden="1"/>
    <cellStyle name="Followed Hyperlink" xfId="6846" builtinId="9" hidden="1"/>
    <cellStyle name="Followed Hyperlink" xfId="6847" builtinId="9" hidden="1"/>
    <cellStyle name="Followed Hyperlink" xfId="6848" builtinId="9" hidden="1"/>
    <cellStyle name="Followed Hyperlink" xfId="6849" builtinId="9" hidden="1"/>
    <cellStyle name="Followed Hyperlink" xfId="6850" builtinId="9" hidden="1"/>
    <cellStyle name="Followed Hyperlink" xfId="6851" builtinId="9" hidden="1"/>
    <cellStyle name="Followed Hyperlink" xfId="6852" builtinId="9" hidden="1"/>
    <cellStyle name="Followed Hyperlink" xfId="6853" builtinId="9" hidden="1"/>
    <cellStyle name="Followed Hyperlink" xfId="6854" builtinId="9" hidden="1"/>
    <cellStyle name="Followed Hyperlink" xfId="6855" builtinId="9" hidden="1"/>
    <cellStyle name="Followed Hyperlink" xfId="6856" builtinId="9" hidden="1"/>
    <cellStyle name="Followed Hyperlink" xfId="6857" builtinId="9" hidden="1"/>
    <cellStyle name="Followed Hyperlink" xfId="6858" builtinId="9" hidden="1"/>
    <cellStyle name="Followed Hyperlink" xfId="6859" builtinId="9" hidden="1"/>
    <cellStyle name="Followed Hyperlink" xfId="6860" builtinId="9" hidden="1"/>
    <cellStyle name="Followed Hyperlink" xfId="6861" builtinId="9" hidden="1"/>
    <cellStyle name="Followed Hyperlink" xfId="6862" builtinId="9" hidden="1"/>
    <cellStyle name="Followed Hyperlink" xfId="6863" builtinId="9" hidden="1"/>
    <cellStyle name="Followed Hyperlink" xfId="6864" builtinId="9" hidden="1"/>
    <cellStyle name="Followed Hyperlink" xfId="6865" builtinId="9" hidden="1"/>
    <cellStyle name="Followed Hyperlink" xfId="6866" builtinId="9" hidden="1"/>
    <cellStyle name="Followed Hyperlink" xfId="6867" builtinId="9" hidden="1"/>
    <cellStyle name="Followed Hyperlink" xfId="6868" builtinId="9" hidden="1"/>
    <cellStyle name="Followed Hyperlink" xfId="6869" builtinId="9" hidden="1"/>
    <cellStyle name="Followed Hyperlink" xfId="6870" builtinId="9" hidden="1"/>
    <cellStyle name="Followed Hyperlink" xfId="6871" builtinId="9" hidden="1"/>
    <cellStyle name="Followed Hyperlink" xfId="6872" builtinId="9" hidden="1"/>
    <cellStyle name="Followed Hyperlink" xfId="6873" builtinId="9" hidden="1"/>
    <cellStyle name="Followed Hyperlink" xfId="6874" builtinId="9" hidden="1"/>
    <cellStyle name="Followed Hyperlink" xfId="6875" builtinId="9" hidden="1"/>
    <cellStyle name="Followed Hyperlink" xfId="6876" builtinId="9" hidden="1"/>
    <cellStyle name="Followed Hyperlink" xfId="6877" builtinId="9" hidden="1"/>
    <cellStyle name="Followed Hyperlink" xfId="6878" builtinId="9" hidden="1"/>
    <cellStyle name="Followed Hyperlink" xfId="6879" builtinId="9" hidden="1"/>
    <cellStyle name="Followed Hyperlink" xfId="6880" builtinId="9" hidden="1"/>
    <cellStyle name="Followed Hyperlink" xfId="6881" builtinId="9" hidden="1"/>
    <cellStyle name="Followed Hyperlink" xfId="6882" builtinId="9" hidden="1"/>
    <cellStyle name="Followed Hyperlink" xfId="6883" builtinId="9" hidden="1"/>
    <cellStyle name="Followed Hyperlink" xfId="6884" builtinId="9" hidden="1"/>
    <cellStyle name="Followed Hyperlink" xfId="6885" builtinId="9" hidden="1"/>
    <cellStyle name="Followed Hyperlink" xfId="6886" builtinId="9" hidden="1"/>
    <cellStyle name="Followed Hyperlink" xfId="6887" builtinId="9" hidden="1"/>
    <cellStyle name="Followed Hyperlink" xfId="6888" builtinId="9" hidden="1"/>
    <cellStyle name="Followed Hyperlink" xfId="6889" builtinId="9" hidden="1"/>
    <cellStyle name="Followed Hyperlink" xfId="6890" builtinId="9" hidden="1"/>
    <cellStyle name="Followed Hyperlink" xfId="6891" builtinId="9" hidden="1"/>
    <cellStyle name="Followed Hyperlink" xfId="6892" builtinId="9" hidden="1"/>
    <cellStyle name="Followed Hyperlink" xfId="6893" builtinId="9" hidden="1"/>
    <cellStyle name="Followed Hyperlink" xfId="6894" builtinId="9" hidden="1"/>
    <cellStyle name="Followed Hyperlink" xfId="6895" builtinId="9" hidden="1"/>
    <cellStyle name="Followed Hyperlink" xfId="6896" builtinId="9" hidden="1"/>
    <cellStyle name="Followed Hyperlink" xfId="6897" builtinId="9" hidden="1"/>
    <cellStyle name="Followed Hyperlink" xfId="6898" builtinId="9" hidden="1"/>
    <cellStyle name="Followed Hyperlink" xfId="6899" builtinId="9" hidden="1"/>
    <cellStyle name="Followed Hyperlink" xfId="6900" builtinId="9" hidden="1"/>
    <cellStyle name="Followed Hyperlink" xfId="6901" builtinId="9" hidden="1"/>
    <cellStyle name="Followed Hyperlink" xfId="6902" builtinId="9" hidden="1"/>
    <cellStyle name="Followed Hyperlink" xfId="6903" builtinId="9" hidden="1"/>
    <cellStyle name="Followed Hyperlink" xfId="6904" builtinId="9" hidden="1"/>
    <cellStyle name="Followed Hyperlink" xfId="6905" builtinId="9" hidden="1"/>
    <cellStyle name="Followed Hyperlink" xfId="6906" builtinId="9" hidden="1"/>
    <cellStyle name="Followed Hyperlink" xfId="6907" builtinId="9" hidden="1"/>
    <cellStyle name="Followed Hyperlink" xfId="6908" builtinId="9" hidden="1"/>
    <cellStyle name="Followed Hyperlink" xfId="6909" builtinId="9" hidden="1"/>
    <cellStyle name="Followed Hyperlink" xfId="6910" builtinId="9" hidden="1"/>
    <cellStyle name="Followed Hyperlink" xfId="6911" builtinId="9" hidden="1"/>
    <cellStyle name="Followed Hyperlink" xfId="6912" builtinId="9" hidden="1"/>
    <cellStyle name="Followed Hyperlink" xfId="6913" builtinId="9" hidden="1"/>
    <cellStyle name="Followed Hyperlink" xfId="6914" builtinId="9" hidden="1"/>
    <cellStyle name="Followed Hyperlink" xfId="6915" builtinId="9" hidden="1"/>
    <cellStyle name="Followed Hyperlink" xfId="6916" builtinId="9" hidden="1"/>
    <cellStyle name="Followed Hyperlink" xfId="6917" builtinId="9" hidden="1"/>
    <cellStyle name="Followed Hyperlink" xfId="6918" builtinId="9" hidden="1"/>
    <cellStyle name="Followed Hyperlink" xfId="6919" builtinId="9" hidden="1"/>
    <cellStyle name="Followed Hyperlink" xfId="6920" builtinId="9" hidden="1"/>
    <cellStyle name="Followed Hyperlink" xfId="6921" builtinId="9" hidden="1"/>
    <cellStyle name="Followed Hyperlink" xfId="6922" builtinId="9" hidden="1"/>
    <cellStyle name="Followed Hyperlink" xfId="6923" builtinId="9" hidden="1"/>
    <cellStyle name="Followed Hyperlink" xfId="6924" builtinId="9" hidden="1"/>
    <cellStyle name="Followed Hyperlink" xfId="6925" builtinId="9" hidden="1"/>
    <cellStyle name="Followed Hyperlink" xfId="6926" builtinId="9" hidden="1"/>
    <cellStyle name="Followed Hyperlink" xfId="6927" builtinId="9" hidden="1"/>
    <cellStyle name="Followed Hyperlink" xfId="6928" builtinId="9" hidden="1"/>
    <cellStyle name="Followed Hyperlink" xfId="6929" builtinId="9" hidden="1"/>
    <cellStyle name="Followed Hyperlink" xfId="6930" builtinId="9" hidden="1"/>
    <cellStyle name="Followed Hyperlink" xfId="6931" builtinId="9" hidden="1"/>
    <cellStyle name="Followed Hyperlink" xfId="6932" builtinId="9" hidden="1"/>
    <cellStyle name="Followed Hyperlink" xfId="6933" builtinId="9" hidden="1"/>
    <cellStyle name="Followed Hyperlink" xfId="6934" builtinId="9" hidden="1"/>
    <cellStyle name="Followed Hyperlink" xfId="6935" builtinId="9" hidden="1"/>
    <cellStyle name="Followed Hyperlink" xfId="6936" builtinId="9" hidden="1"/>
    <cellStyle name="Followed Hyperlink" xfId="6937" builtinId="9" hidden="1"/>
    <cellStyle name="Followed Hyperlink" xfId="6938" builtinId="9" hidden="1"/>
    <cellStyle name="Followed Hyperlink" xfId="6939" builtinId="9" hidden="1"/>
    <cellStyle name="Followed Hyperlink" xfId="6940" builtinId="9" hidden="1"/>
    <cellStyle name="Followed Hyperlink" xfId="6941" builtinId="9" hidden="1"/>
    <cellStyle name="Followed Hyperlink" xfId="6942" builtinId="9" hidden="1"/>
    <cellStyle name="Followed Hyperlink" xfId="6943" builtinId="9" hidden="1"/>
    <cellStyle name="Followed Hyperlink" xfId="6944" builtinId="9" hidden="1"/>
    <cellStyle name="Followed Hyperlink" xfId="6945" builtinId="9" hidden="1"/>
    <cellStyle name="Followed Hyperlink" xfId="6946" builtinId="9" hidden="1"/>
    <cellStyle name="Followed Hyperlink" xfId="6947" builtinId="9" hidden="1"/>
    <cellStyle name="Followed Hyperlink" xfId="6948" builtinId="9" hidden="1"/>
    <cellStyle name="Followed Hyperlink" xfId="6949" builtinId="9" hidden="1"/>
    <cellStyle name="Followed Hyperlink" xfId="6950" builtinId="9" hidden="1"/>
    <cellStyle name="Followed Hyperlink" xfId="6951" builtinId="9" hidden="1"/>
    <cellStyle name="Followed Hyperlink" xfId="6952" builtinId="9" hidden="1"/>
    <cellStyle name="Followed Hyperlink" xfId="6953" builtinId="9" hidden="1"/>
    <cellStyle name="Followed Hyperlink" xfId="6954" builtinId="9" hidden="1"/>
    <cellStyle name="Followed Hyperlink" xfId="6955" builtinId="9" hidden="1"/>
    <cellStyle name="Followed Hyperlink" xfId="6956" builtinId="9" hidden="1"/>
    <cellStyle name="Followed Hyperlink" xfId="6957" builtinId="9" hidden="1"/>
    <cellStyle name="Followed Hyperlink" xfId="6958" builtinId="9" hidden="1"/>
    <cellStyle name="Followed Hyperlink" xfId="6959" builtinId="9" hidden="1"/>
    <cellStyle name="Followed Hyperlink" xfId="6960" builtinId="9" hidden="1"/>
    <cellStyle name="Followed Hyperlink" xfId="6961" builtinId="9" hidden="1"/>
    <cellStyle name="Followed Hyperlink" xfId="6962" builtinId="9" hidden="1"/>
    <cellStyle name="Followed Hyperlink" xfId="6963" builtinId="9" hidden="1"/>
    <cellStyle name="Followed Hyperlink" xfId="6964" builtinId="9" hidden="1"/>
    <cellStyle name="Followed Hyperlink" xfId="6965" builtinId="9" hidden="1"/>
    <cellStyle name="Followed Hyperlink" xfId="6966" builtinId="9" hidden="1"/>
    <cellStyle name="Followed Hyperlink" xfId="6967" builtinId="9" hidden="1"/>
    <cellStyle name="Followed Hyperlink" xfId="6968" builtinId="9" hidden="1"/>
    <cellStyle name="Followed Hyperlink" xfId="6969" builtinId="9" hidden="1"/>
    <cellStyle name="Followed Hyperlink" xfId="6970" builtinId="9" hidden="1"/>
    <cellStyle name="Followed Hyperlink" xfId="6971" builtinId="9" hidden="1"/>
    <cellStyle name="Followed Hyperlink" xfId="6972" builtinId="9" hidden="1"/>
    <cellStyle name="Followed Hyperlink" xfId="6973" builtinId="9" hidden="1"/>
    <cellStyle name="Followed Hyperlink" xfId="6974" builtinId="9" hidden="1"/>
    <cellStyle name="Followed Hyperlink" xfId="6975" builtinId="9" hidden="1"/>
    <cellStyle name="Followed Hyperlink" xfId="6976" builtinId="9" hidden="1"/>
    <cellStyle name="Followed Hyperlink" xfId="6977" builtinId="9" hidden="1"/>
    <cellStyle name="Followed Hyperlink" xfId="6978" builtinId="9" hidden="1"/>
    <cellStyle name="Followed Hyperlink" xfId="6979" builtinId="9" hidden="1"/>
    <cellStyle name="Followed Hyperlink" xfId="6980" builtinId="9" hidden="1"/>
    <cellStyle name="Followed Hyperlink" xfId="6981" builtinId="9" hidden="1"/>
    <cellStyle name="Followed Hyperlink" xfId="6982" builtinId="9" hidden="1"/>
    <cellStyle name="Followed Hyperlink" xfId="6983" builtinId="9" hidden="1"/>
    <cellStyle name="Followed Hyperlink" xfId="6984" builtinId="9" hidden="1"/>
    <cellStyle name="Followed Hyperlink" xfId="6985" builtinId="9" hidden="1"/>
    <cellStyle name="Followed Hyperlink" xfId="2411" builtinId="9" hidden="1"/>
    <cellStyle name="Followed Hyperlink" xfId="6235" builtinId="9" hidden="1"/>
    <cellStyle name="Followed Hyperlink" xfId="1647" builtinId="9" hidden="1"/>
    <cellStyle name="Followed Hyperlink" xfId="4704" builtinId="9" hidden="1"/>
    <cellStyle name="Followed Hyperlink" xfId="2414" builtinId="9" hidden="1"/>
    <cellStyle name="Followed Hyperlink" xfId="6230" builtinId="9" hidden="1"/>
    <cellStyle name="Followed Hyperlink" xfId="864" builtinId="9" hidden="1"/>
    <cellStyle name="Followed Hyperlink" xfId="876" builtinId="9" hidden="1"/>
    <cellStyle name="Followed Hyperlink" xfId="4715" builtinId="9" hidden="1"/>
    <cellStyle name="Followed Hyperlink" xfId="3190" builtinId="9" hidden="1"/>
    <cellStyle name="Followed Hyperlink" xfId="3941" builtinId="9" hidden="1"/>
    <cellStyle name="Followed Hyperlink" xfId="6986" builtinId="9" hidden="1"/>
    <cellStyle name="Followed Hyperlink" xfId="6992" builtinId="9" hidden="1"/>
    <cellStyle name="Followed Hyperlink" xfId="6993" builtinId="9" hidden="1"/>
    <cellStyle name="Followed Hyperlink" xfId="6990" builtinId="9" hidden="1"/>
    <cellStyle name="Followed Hyperlink" xfId="6991" builtinId="9" hidden="1"/>
    <cellStyle name="Followed Hyperlink" xfId="6996" builtinId="9" hidden="1"/>
    <cellStyle name="Followed Hyperlink" xfId="6997" builtinId="9" hidden="1"/>
    <cellStyle name="Followed Hyperlink" xfId="6998" builtinId="9" hidden="1"/>
    <cellStyle name="Followed Hyperlink" xfId="6999" builtinId="9" hidden="1"/>
    <cellStyle name="Followed Hyperlink" xfId="7000" builtinId="9" hidden="1"/>
    <cellStyle name="Followed Hyperlink" xfId="6994" builtinId="9" hidden="1"/>
    <cellStyle name="Followed Hyperlink" xfId="7002" builtinId="9" hidden="1"/>
    <cellStyle name="Followed Hyperlink" xfId="7003" builtinId="9" hidden="1"/>
    <cellStyle name="Followed Hyperlink" xfId="7004" builtinId="9" hidden="1"/>
    <cellStyle name="Followed Hyperlink" xfId="7005" builtinId="9" hidden="1"/>
    <cellStyle name="Followed Hyperlink" xfId="7001" builtinId="9" hidden="1"/>
    <cellStyle name="Followed Hyperlink" xfId="7007" builtinId="9" hidden="1"/>
    <cellStyle name="Followed Hyperlink" xfId="7008" builtinId="9" hidden="1"/>
    <cellStyle name="Followed Hyperlink" xfId="7009" builtinId="9" hidden="1"/>
    <cellStyle name="Followed Hyperlink" xfId="7010" builtinId="9" hidden="1"/>
    <cellStyle name="Followed Hyperlink" xfId="7006" builtinId="9" hidden="1"/>
    <cellStyle name="Followed Hyperlink" xfId="7012" builtinId="9" hidden="1"/>
    <cellStyle name="Followed Hyperlink" xfId="7013" builtinId="9" hidden="1"/>
    <cellStyle name="Followed Hyperlink" xfId="7014" builtinId="9" hidden="1"/>
    <cellStyle name="Followed Hyperlink" xfId="7015" builtinId="9" hidden="1"/>
    <cellStyle name="Followed Hyperlink" xfId="7011" builtinId="9" hidden="1"/>
    <cellStyle name="Followed Hyperlink" xfId="7017" builtinId="9" hidden="1"/>
    <cellStyle name="Followed Hyperlink" xfId="7018" builtinId="9" hidden="1"/>
    <cellStyle name="Followed Hyperlink" xfId="7019" builtinId="9" hidden="1"/>
    <cellStyle name="Followed Hyperlink" xfId="7020" builtinId="9" hidden="1"/>
    <cellStyle name="Followed Hyperlink" xfId="7016" builtinId="9" hidden="1"/>
    <cellStyle name="Followed Hyperlink" xfId="7022" builtinId="9" hidden="1"/>
    <cellStyle name="Followed Hyperlink" xfId="7023" builtinId="9" hidden="1"/>
    <cellStyle name="Followed Hyperlink" xfId="7024" builtinId="9" hidden="1"/>
    <cellStyle name="Followed Hyperlink" xfId="7025" builtinId="9" hidden="1"/>
    <cellStyle name="Followed Hyperlink" xfId="7021" builtinId="9" hidden="1"/>
    <cellStyle name="Followed Hyperlink" xfId="7027" builtinId="9" hidden="1"/>
    <cellStyle name="Followed Hyperlink" xfId="7028" builtinId="9" hidden="1"/>
    <cellStyle name="Followed Hyperlink" xfId="7029" builtinId="9" hidden="1"/>
    <cellStyle name="Followed Hyperlink" xfId="7030" builtinId="9" hidden="1"/>
    <cellStyle name="Followed Hyperlink" xfId="7026" builtinId="9" hidden="1"/>
    <cellStyle name="Followed Hyperlink" xfId="7031" builtinId="9" hidden="1"/>
    <cellStyle name="Followed Hyperlink" xfId="7032" builtinId="9" hidden="1"/>
    <cellStyle name="Followed Hyperlink" xfId="7033" builtinId="9" hidden="1"/>
    <cellStyle name="Followed Hyperlink" xfId="7034" builtinId="9" hidden="1"/>
    <cellStyle name="Followed Hyperlink" xfId="7035" builtinId="9" hidden="1"/>
    <cellStyle name="Followed Hyperlink" xfId="7036" builtinId="9" hidden="1"/>
    <cellStyle name="Followed Hyperlink" xfId="7037" builtinId="9" hidden="1"/>
    <cellStyle name="Followed Hyperlink" xfId="7038" builtinId="9" hidden="1"/>
    <cellStyle name="Followed Hyperlink" xfId="7039" builtinId="9" hidden="1"/>
    <cellStyle name="Followed Hyperlink" xfId="6995" builtinId="9" hidden="1"/>
    <cellStyle name="Followed Hyperlink" xfId="7041" builtinId="9" hidden="1"/>
    <cellStyle name="Followed Hyperlink" xfId="7042" builtinId="9" hidden="1"/>
    <cellStyle name="Followed Hyperlink" xfId="7043" builtinId="9" hidden="1"/>
    <cellStyle name="Followed Hyperlink" xfId="7044" builtinId="9" hidden="1"/>
    <cellStyle name="Followed Hyperlink" xfId="7040" builtinId="9" hidden="1"/>
    <cellStyle name="Followed Hyperlink" xfId="7045" builtinId="9" hidden="1"/>
    <cellStyle name="Followed Hyperlink" xfId="7046" builtinId="9" hidden="1"/>
    <cellStyle name="Followed Hyperlink" xfId="7047" builtinId="9" hidden="1"/>
    <cellStyle name="Followed Hyperlink" xfId="7048" builtinId="9" hidden="1"/>
    <cellStyle name="Followed Hyperlink" xfId="7057" builtinId="9" hidden="1"/>
    <cellStyle name="Followed Hyperlink" xfId="7050" builtinId="9" hidden="1"/>
    <cellStyle name="Followed Hyperlink" xfId="7054" builtinId="9" hidden="1"/>
    <cellStyle name="Followed Hyperlink" xfId="7061" builtinId="9" hidden="1"/>
    <cellStyle name="Followed Hyperlink" xfId="7051" builtinId="9" hidden="1"/>
    <cellStyle name="Followed Hyperlink" xfId="7062" builtinId="9" hidden="1"/>
    <cellStyle name="Followed Hyperlink" xfId="7055" builtinId="9" hidden="1"/>
    <cellStyle name="Followed Hyperlink" xfId="7056" builtinId="9" hidden="1"/>
    <cellStyle name="Followed Hyperlink" xfId="7058" builtinId="9" hidden="1"/>
    <cellStyle name="Followed Hyperlink" xfId="7052" builtinId="9" hidden="1"/>
    <cellStyle name="Followed Hyperlink" xfId="7049" builtinId="9" hidden="1"/>
    <cellStyle name="Followed Hyperlink" xfId="7060" builtinId="9" hidden="1"/>
    <cellStyle name="Followed Hyperlink" xfId="7063" builtinId="9" hidden="1"/>
    <cellStyle name="Followed Hyperlink" xfId="7064" builtinId="9" hidden="1"/>
    <cellStyle name="Followed Hyperlink" xfId="7065" builtinId="9" hidden="1"/>
    <cellStyle name="Followed Hyperlink" xfId="7066" builtinId="9" hidden="1"/>
    <cellStyle name="Followed Hyperlink" xfId="7068" builtinId="9" hidden="1"/>
    <cellStyle name="Followed Hyperlink" xfId="7069" builtinId="9" hidden="1"/>
    <cellStyle name="Followed Hyperlink" xfId="7070" builtinId="9" hidden="1"/>
    <cellStyle name="Followed Hyperlink" xfId="7071" builtinId="9" hidden="1"/>
    <cellStyle name="Followed Hyperlink" xfId="7072" builtinId="9" hidden="1"/>
    <cellStyle name="Followed Hyperlink" xfId="7073" builtinId="9" hidden="1"/>
    <cellStyle name="Followed Hyperlink" xfId="7059" builtinId="9" hidden="1"/>
    <cellStyle name="Followed Hyperlink" xfId="7074" builtinId="9" hidden="1"/>
    <cellStyle name="Followed Hyperlink" xfId="7075" builtinId="9" hidden="1"/>
    <cellStyle name="Followed Hyperlink" xfId="7076" builtinId="9" hidden="1"/>
    <cellStyle name="Followed Hyperlink" xfId="7077" builtinId="9" hidden="1"/>
    <cellStyle name="Followed Hyperlink" xfId="7079" builtinId="9" hidden="1"/>
    <cellStyle name="Followed Hyperlink" xfId="7080" builtinId="9" hidden="1"/>
    <cellStyle name="Followed Hyperlink" xfId="7081" builtinId="9" hidden="1"/>
    <cellStyle name="Followed Hyperlink" xfId="7082" builtinId="9" hidden="1"/>
    <cellStyle name="Followed Hyperlink" xfId="7083" builtinId="9" hidden="1"/>
    <cellStyle name="Followed Hyperlink" xfId="7084" builtinId="9" hidden="1"/>
    <cellStyle name="Followed Hyperlink" xfId="7067" builtinId="9" hidden="1"/>
    <cellStyle name="Followed Hyperlink" xfId="7085" builtinId="9" hidden="1"/>
    <cellStyle name="Followed Hyperlink" xfId="7086" builtinId="9" hidden="1"/>
    <cellStyle name="Followed Hyperlink" xfId="7087" builtinId="9" hidden="1"/>
    <cellStyle name="Followed Hyperlink" xfId="7088" builtinId="9" hidden="1"/>
    <cellStyle name="Followed Hyperlink" xfId="7090" builtinId="9" hidden="1"/>
    <cellStyle name="Followed Hyperlink" xfId="7091" builtinId="9" hidden="1"/>
    <cellStyle name="Followed Hyperlink" xfId="7092" builtinId="9" hidden="1"/>
    <cellStyle name="Followed Hyperlink" xfId="7093" builtinId="9" hidden="1"/>
    <cellStyle name="Followed Hyperlink" xfId="7094" builtinId="9" hidden="1"/>
    <cellStyle name="Followed Hyperlink" xfId="7095" builtinId="9" hidden="1"/>
    <cellStyle name="Followed Hyperlink" xfId="7078" builtinId="9" hidden="1"/>
    <cellStyle name="Followed Hyperlink" xfId="7096" builtinId="9" hidden="1"/>
    <cellStyle name="Followed Hyperlink" xfId="7097" builtinId="9" hidden="1"/>
    <cellStyle name="Followed Hyperlink" xfId="7098" builtinId="9" hidden="1"/>
    <cellStyle name="Followed Hyperlink" xfId="7099" builtinId="9" hidden="1"/>
    <cellStyle name="Followed Hyperlink" xfId="7101" builtinId="9" hidden="1"/>
    <cellStyle name="Followed Hyperlink" xfId="7102" builtinId="9" hidden="1"/>
    <cellStyle name="Followed Hyperlink" xfId="7103" builtinId="9" hidden="1"/>
    <cellStyle name="Followed Hyperlink" xfId="7104" builtinId="9" hidden="1"/>
    <cellStyle name="Followed Hyperlink" xfId="7105" builtinId="9" hidden="1"/>
    <cellStyle name="Followed Hyperlink" xfId="7106" builtinId="9" hidden="1"/>
    <cellStyle name="Followed Hyperlink" xfId="7089" builtinId="9" hidden="1"/>
    <cellStyle name="Followed Hyperlink" xfId="7107" builtinId="9" hidden="1"/>
    <cellStyle name="Followed Hyperlink" xfId="7108" builtinId="9" hidden="1"/>
    <cellStyle name="Followed Hyperlink" xfId="7109" builtinId="9" hidden="1"/>
    <cellStyle name="Followed Hyperlink" xfId="7110" builtinId="9" hidden="1"/>
    <cellStyle name="Followed Hyperlink" xfId="7112" builtinId="9" hidden="1"/>
    <cellStyle name="Followed Hyperlink" xfId="7113" builtinId="9" hidden="1"/>
    <cellStyle name="Followed Hyperlink" xfId="7114" builtinId="9" hidden="1"/>
    <cellStyle name="Followed Hyperlink" xfId="7115" builtinId="9" hidden="1"/>
    <cellStyle name="Followed Hyperlink" xfId="7116" builtinId="9" hidden="1"/>
    <cellStyle name="Followed Hyperlink" xfId="7117" builtinId="9" hidden="1"/>
    <cellStyle name="Followed Hyperlink" xfId="7100" builtinId="9" hidden="1"/>
    <cellStyle name="Followed Hyperlink" xfId="7118" builtinId="9" hidden="1"/>
    <cellStyle name="Followed Hyperlink" xfId="7119" builtinId="9" hidden="1"/>
    <cellStyle name="Followed Hyperlink" xfId="7120" builtinId="9" hidden="1"/>
    <cellStyle name="Followed Hyperlink" xfId="7121" builtinId="9" hidden="1"/>
    <cellStyle name="Followed Hyperlink" xfId="7122" builtinId="9" hidden="1"/>
    <cellStyle name="Followed Hyperlink" xfId="7123" builtinId="9" hidden="1"/>
    <cellStyle name="Followed Hyperlink" xfId="7124" builtinId="9" hidden="1"/>
    <cellStyle name="Followed Hyperlink" xfId="7125" builtinId="9" hidden="1"/>
    <cellStyle name="Followed Hyperlink" xfId="7126" builtinId="9" hidden="1"/>
    <cellStyle name="Followed Hyperlink" xfId="7127" builtinId="9" hidden="1"/>
    <cellStyle name="Followed Hyperlink" xfId="7111" builtinId="9" hidden="1"/>
    <cellStyle name="Followed Hyperlink" xfId="7128" builtinId="9" hidden="1"/>
    <cellStyle name="Followed Hyperlink" xfId="7129" builtinId="9" hidden="1"/>
    <cellStyle name="Followed Hyperlink" xfId="7130" builtinId="9" hidden="1"/>
    <cellStyle name="Followed Hyperlink" xfId="7131" builtinId="9" hidden="1"/>
    <cellStyle name="Followed Hyperlink" xfId="7132" builtinId="9" hidden="1"/>
    <cellStyle name="Followed Hyperlink" xfId="7133" builtinId="9" hidden="1"/>
    <cellStyle name="Followed Hyperlink" xfId="7134" builtinId="9" hidden="1"/>
    <cellStyle name="Followed Hyperlink" xfId="7135" builtinId="9" hidden="1"/>
    <cellStyle name="Followed Hyperlink" xfId="7136" builtinId="9" hidden="1"/>
    <cellStyle name="Followed Hyperlink" xfId="7137" builtinId="9" hidden="1"/>
    <cellStyle name="Followed Hyperlink" xfId="7138" builtinId="9" hidden="1"/>
    <cellStyle name="Followed Hyperlink" xfId="7139" builtinId="9" hidden="1"/>
    <cellStyle name="Followed Hyperlink" xfId="7140" builtinId="9" hidden="1"/>
    <cellStyle name="Followed Hyperlink" xfId="7141" builtinId="9" hidden="1"/>
    <cellStyle name="Followed Hyperlink" xfId="7142" builtinId="9" hidden="1"/>
    <cellStyle name="Followed Hyperlink" xfId="7143" builtinId="9" hidden="1"/>
    <cellStyle name="Followed Hyperlink" xfId="7144" builtinId="9" hidden="1"/>
    <cellStyle name="Followed Hyperlink" xfId="7145" builtinId="9" hidden="1"/>
    <cellStyle name="Followed Hyperlink" xfId="7146" builtinId="9" hidden="1"/>
    <cellStyle name="Followed Hyperlink" xfId="7147" builtinId="9" hidden="1"/>
    <cellStyle name="Followed Hyperlink" xfId="7148" builtinId="9" hidden="1"/>
    <cellStyle name="Followed Hyperlink" xfId="7149" builtinId="9" hidden="1"/>
    <cellStyle name="Followed Hyperlink" xfId="7150" builtinId="9" hidden="1"/>
    <cellStyle name="Followed Hyperlink" xfId="7151" builtinId="9" hidden="1"/>
    <cellStyle name="Followed Hyperlink" xfId="7152" builtinId="9" hidden="1"/>
    <cellStyle name="Followed Hyperlink" xfId="7153" builtinId="9" hidden="1"/>
    <cellStyle name="Followed Hyperlink" xfId="7155" builtinId="9" hidden="1"/>
    <cellStyle name="Followed Hyperlink" xfId="7156" builtinId="9" hidden="1"/>
    <cellStyle name="Followed Hyperlink" xfId="7157" builtinId="9" hidden="1"/>
    <cellStyle name="Followed Hyperlink" xfId="7158" builtinId="9" hidden="1"/>
    <cellStyle name="Followed Hyperlink" xfId="7159" builtinId="9" hidden="1"/>
    <cellStyle name="Followed Hyperlink" xfId="7160" builtinId="9" hidden="1"/>
    <cellStyle name="Followed Hyperlink" xfId="7053" builtinId="9" hidden="1"/>
    <cellStyle name="Followed Hyperlink" xfId="7161" builtinId="9" hidden="1"/>
    <cellStyle name="Followed Hyperlink" xfId="7162" builtinId="9" hidden="1"/>
    <cellStyle name="Followed Hyperlink" xfId="7163" builtinId="9" hidden="1"/>
    <cellStyle name="Followed Hyperlink" xfId="7164" builtinId="9" hidden="1"/>
    <cellStyle name="Followed Hyperlink" xfId="7166" builtinId="9" hidden="1"/>
    <cellStyle name="Followed Hyperlink" xfId="7167" builtinId="9" hidden="1"/>
    <cellStyle name="Followed Hyperlink" xfId="7168" builtinId="9" hidden="1"/>
    <cellStyle name="Followed Hyperlink" xfId="7169" builtinId="9" hidden="1"/>
    <cellStyle name="Followed Hyperlink" xfId="7170" builtinId="9" hidden="1"/>
    <cellStyle name="Followed Hyperlink" xfId="7171" builtinId="9" hidden="1"/>
    <cellStyle name="Followed Hyperlink" xfId="7154" builtinId="9" hidden="1"/>
    <cellStyle name="Followed Hyperlink" xfId="7172" builtinId="9" hidden="1"/>
    <cellStyle name="Followed Hyperlink" xfId="7173" builtinId="9" hidden="1"/>
    <cellStyle name="Followed Hyperlink" xfId="7174" builtinId="9" hidden="1"/>
    <cellStyle name="Followed Hyperlink" xfId="7175" builtinId="9" hidden="1"/>
    <cellStyle name="Followed Hyperlink" xfId="7176" builtinId="9" hidden="1"/>
    <cellStyle name="Followed Hyperlink" xfId="7177" builtinId="9" hidden="1"/>
    <cellStyle name="Followed Hyperlink" xfId="7178" builtinId="9" hidden="1"/>
    <cellStyle name="Followed Hyperlink" xfId="7179" builtinId="9" hidden="1"/>
    <cellStyle name="Followed Hyperlink" xfId="7180" builtinId="9" hidden="1"/>
    <cellStyle name="Followed Hyperlink" xfId="7181" builtinId="9" hidden="1"/>
    <cellStyle name="Followed Hyperlink" xfId="7165" builtinId="9" hidden="1"/>
    <cellStyle name="Followed Hyperlink" xfId="7182" builtinId="9" hidden="1"/>
    <cellStyle name="Followed Hyperlink" xfId="7183" builtinId="9" hidden="1"/>
    <cellStyle name="Followed Hyperlink" xfId="7184" builtinId="9" hidden="1"/>
    <cellStyle name="Followed Hyperlink" xfId="7185" builtinId="9" hidden="1"/>
    <cellStyle name="Followed Hyperlink" xfId="7186" builtinId="9" hidden="1"/>
    <cellStyle name="Followed Hyperlink" xfId="7187" builtinId="9" hidden="1"/>
    <cellStyle name="Followed Hyperlink" xfId="7188" builtinId="9" hidden="1"/>
    <cellStyle name="Followed Hyperlink" xfId="7189" builtinId="9" hidden="1"/>
    <cellStyle name="Followed Hyperlink" xfId="7190" builtinId="9" hidden="1"/>
    <cellStyle name="Followed Hyperlink" xfId="7191" builtinId="9" hidden="1"/>
    <cellStyle name="Followed Hyperlink" xfId="7192" builtinId="9" hidden="1"/>
    <cellStyle name="Followed Hyperlink" xfId="7193" builtinId="9" hidden="1"/>
    <cellStyle name="Followed Hyperlink" xfId="7194" builtinId="9" hidden="1"/>
    <cellStyle name="Followed Hyperlink" xfId="7195" builtinId="9" hidden="1"/>
    <cellStyle name="Followed Hyperlink" xfId="7196" builtinId="9" hidden="1"/>
    <cellStyle name="Followed Hyperlink" xfId="7197" builtinId="9" hidden="1"/>
    <cellStyle name="Followed Hyperlink" xfId="7198" builtinId="9" hidden="1"/>
    <cellStyle name="Followed Hyperlink" xfId="7199" builtinId="9" hidden="1"/>
    <cellStyle name="Followed Hyperlink" xfId="7200" builtinId="9" hidden="1"/>
    <cellStyle name="Followed Hyperlink" xfId="7201" builtinId="9" hidden="1"/>
    <cellStyle name="Followed Hyperlink" xfId="7202" builtinId="9" hidden="1"/>
    <cellStyle name="Followed Hyperlink" xfId="7203" builtinId="9" hidden="1"/>
    <cellStyle name="Followed Hyperlink" xfId="7204" builtinId="9" hidden="1"/>
    <cellStyle name="Followed Hyperlink" xfId="7205" builtinId="9" hidden="1"/>
    <cellStyle name="Followed Hyperlink" xfId="7206" builtinId="9" hidden="1"/>
    <cellStyle name="Followed Hyperlink" xfId="7207" builtinId="9" hidden="1"/>
    <cellStyle name="Followed Hyperlink" xfId="7208" builtinId="9" hidden="1"/>
    <cellStyle name="Followed Hyperlink" xfId="7209" builtinId="9" hidden="1"/>
    <cellStyle name="Followed Hyperlink" xfId="7210" builtinId="9" hidden="1"/>
    <cellStyle name="Followed Hyperlink" xfId="7211" builtinId="9" hidden="1"/>
    <cellStyle name="Followed Hyperlink" xfId="7212" builtinId="9" hidden="1"/>
    <cellStyle name="Followed Hyperlink" xfId="7213" builtinId="9" hidden="1"/>
    <cellStyle name="Followed Hyperlink" xfId="7214" builtinId="9" hidden="1"/>
    <cellStyle name="Followed Hyperlink" xfId="7215" builtinId="9" hidden="1"/>
    <cellStyle name="Followed Hyperlink" xfId="7216" builtinId="9" hidden="1"/>
    <cellStyle name="Followed Hyperlink" xfId="7217" builtinId="9" hidden="1"/>
    <cellStyle name="Followed Hyperlink" xfId="7218" builtinId="9" hidden="1"/>
    <cellStyle name="Followed Hyperlink" xfId="7219" builtinId="9" hidden="1"/>
    <cellStyle name="Followed Hyperlink" xfId="7220" builtinId="9" hidden="1"/>
    <cellStyle name="Followed Hyperlink" xfId="7221" builtinId="9" hidden="1"/>
    <cellStyle name="Followed Hyperlink" xfId="7222" builtinId="9" hidden="1"/>
    <cellStyle name="Followed Hyperlink" xfId="7223" builtinId="9" hidden="1"/>
    <cellStyle name="Followed Hyperlink" xfId="7224" builtinId="9" hidden="1"/>
    <cellStyle name="Followed Hyperlink" xfId="7225" builtinId="9" hidden="1"/>
    <cellStyle name="Followed Hyperlink" xfId="7226" builtinId="9" hidden="1"/>
    <cellStyle name="Followed Hyperlink" xfId="7227" builtinId="9" hidden="1"/>
    <cellStyle name="Followed Hyperlink" xfId="7228" builtinId="9" hidden="1"/>
    <cellStyle name="Followed Hyperlink" xfId="7229" builtinId="9" hidden="1"/>
    <cellStyle name="Followed Hyperlink" xfId="7230" builtinId="9" hidden="1"/>
    <cellStyle name="Followed Hyperlink" xfId="7231" builtinId="9" hidden="1"/>
    <cellStyle name="Followed Hyperlink" xfId="7232" builtinId="9" hidden="1"/>
    <cellStyle name="Followed Hyperlink" xfId="7233" builtinId="9" hidden="1"/>
    <cellStyle name="Followed Hyperlink" xfId="7234" builtinId="9" hidden="1"/>
    <cellStyle name="Followed Hyperlink" xfId="7235" builtinId="9" hidden="1"/>
    <cellStyle name="Followed Hyperlink" xfId="7236" builtinId="9" hidden="1"/>
    <cellStyle name="Followed Hyperlink" xfId="7237" builtinId="9" hidden="1"/>
    <cellStyle name="Followed Hyperlink" xfId="7238" builtinId="9" hidden="1"/>
    <cellStyle name="Followed Hyperlink" xfId="7239" builtinId="9" hidden="1"/>
    <cellStyle name="Followed Hyperlink" xfId="7240" builtinId="9" hidden="1"/>
    <cellStyle name="Followed Hyperlink" xfId="7241" builtinId="9" hidden="1"/>
    <cellStyle name="Followed Hyperlink" xfId="7242" builtinId="9" hidden="1"/>
    <cellStyle name="Followed Hyperlink" xfId="7243" builtinId="9" hidden="1"/>
    <cellStyle name="Followed Hyperlink" xfId="7244" builtinId="9" hidden="1"/>
    <cellStyle name="Followed Hyperlink" xfId="7245" builtinId="9" hidden="1"/>
    <cellStyle name="Followed Hyperlink" xfId="7246" builtinId="9" hidden="1"/>
    <cellStyle name="Followed Hyperlink" xfId="7247" builtinId="9" hidden="1"/>
    <cellStyle name="Followed Hyperlink" xfId="7248" builtinId="9" hidden="1"/>
    <cellStyle name="Followed Hyperlink" xfId="7249" builtinId="9" hidden="1"/>
    <cellStyle name="Followed Hyperlink" xfId="7250" builtinId="9" hidden="1"/>
    <cellStyle name="Followed Hyperlink" xfId="7251" builtinId="9" hidden="1"/>
    <cellStyle name="Followed Hyperlink" xfId="7252" builtinId="9" hidden="1"/>
    <cellStyle name="Followed Hyperlink" xfId="7253" builtinId="9" hidden="1"/>
    <cellStyle name="Followed Hyperlink" xfId="7254" builtinId="9" hidden="1"/>
    <cellStyle name="Followed Hyperlink" xfId="7255" builtinId="9" hidden="1"/>
    <cellStyle name="Followed Hyperlink" xfId="7256" builtinId="9" hidden="1"/>
    <cellStyle name="Followed Hyperlink" xfId="7257" builtinId="9" hidden="1"/>
    <cellStyle name="Followed Hyperlink" xfId="7258" builtinId="9" hidden="1"/>
    <cellStyle name="Followed Hyperlink" xfId="7259" builtinId="9" hidden="1"/>
    <cellStyle name="Followed Hyperlink" xfId="7260" builtinId="9" hidden="1"/>
    <cellStyle name="Followed Hyperlink" xfId="7261" builtinId="9" hidden="1"/>
    <cellStyle name="Followed Hyperlink" xfId="7262" builtinId="9" hidden="1"/>
    <cellStyle name="Followed Hyperlink" xfId="7263" builtinId="9" hidden="1"/>
    <cellStyle name="Followed Hyperlink" xfId="7264" builtinId="9" hidden="1"/>
    <cellStyle name="Followed Hyperlink" xfId="7265" builtinId="9" hidden="1"/>
    <cellStyle name="Followed Hyperlink" xfId="7266" builtinId="9" hidden="1"/>
    <cellStyle name="Followed Hyperlink" xfId="7267" builtinId="9" hidden="1"/>
    <cellStyle name="Followed Hyperlink" xfId="7268" builtinId="9" hidden="1"/>
    <cellStyle name="Followed Hyperlink" xfId="7269" builtinId="9" hidden="1"/>
    <cellStyle name="Followed Hyperlink" xfId="7270" builtinId="9" hidden="1"/>
    <cellStyle name="Followed Hyperlink" xfId="7271" builtinId="9" hidden="1"/>
    <cellStyle name="Followed Hyperlink" xfId="7272" builtinId="9" hidden="1"/>
    <cellStyle name="Followed Hyperlink" xfId="7273" builtinId="9" hidden="1"/>
    <cellStyle name="Followed Hyperlink" xfId="7274" builtinId="9" hidden="1"/>
    <cellStyle name="Followed Hyperlink" xfId="7275" builtinId="9" hidden="1"/>
    <cellStyle name="Followed Hyperlink" xfId="7276" builtinId="9" hidden="1"/>
    <cellStyle name="Followed Hyperlink" xfId="7277" builtinId="9" hidden="1"/>
    <cellStyle name="Followed Hyperlink" xfId="7278" builtinId="9" hidden="1"/>
    <cellStyle name="Followed Hyperlink" xfId="7279" builtinId="9" hidden="1"/>
    <cellStyle name="Followed Hyperlink" xfId="7280" builtinId="9" hidden="1"/>
    <cellStyle name="Followed Hyperlink" xfId="7281" builtinId="9" hidden="1"/>
    <cellStyle name="Followed Hyperlink" xfId="7282" builtinId="9" hidden="1"/>
    <cellStyle name="Followed Hyperlink" xfId="7283" builtinId="9" hidden="1"/>
    <cellStyle name="Followed Hyperlink" xfId="7284" builtinId="9" hidden="1"/>
    <cellStyle name="Followed Hyperlink" xfId="7285" builtinId="9" hidden="1"/>
    <cellStyle name="Followed Hyperlink" xfId="7286" builtinId="9" hidden="1"/>
    <cellStyle name="Followed Hyperlink" xfId="7287" builtinId="9" hidden="1"/>
    <cellStyle name="Followed Hyperlink" xfId="7288" builtinId="9" hidden="1"/>
    <cellStyle name="Followed Hyperlink" xfId="7289" builtinId="9" hidden="1"/>
    <cellStyle name="Followed Hyperlink" xfId="7290" builtinId="9" hidden="1"/>
    <cellStyle name="Followed Hyperlink" xfId="7291" builtinId="9" hidden="1"/>
    <cellStyle name="Followed Hyperlink" xfId="7292" builtinId="9" hidden="1"/>
    <cellStyle name="Followed Hyperlink" xfId="7293" builtinId="9" hidden="1"/>
    <cellStyle name="Followed Hyperlink" xfId="7294" builtinId="9" hidden="1"/>
    <cellStyle name="Followed Hyperlink" xfId="7295" builtinId="9" hidden="1"/>
    <cellStyle name="Followed Hyperlink" xfId="7296" builtinId="9" hidden="1"/>
    <cellStyle name="Followed Hyperlink" xfId="7297" builtinId="9" hidden="1"/>
    <cellStyle name="Followed Hyperlink" xfId="7298" builtinId="9" hidden="1"/>
    <cellStyle name="Followed Hyperlink" xfId="7299" builtinId="9" hidden="1"/>
    <cellStyle name="Followed Hyperlink" xfId="7300" builtinId="9" hidden="1"/>
    <cellStyle name="Followed Hyperlink" xfId="7301" builtinId="9" hidden="1"/>
    <cellStyle name="Followed Hyperlink" xfId="7302" builtinId="9" hidden="1"/>
    <cellStyle name="Followed Hyperlink" xfId="7303" builtinId="9" hidden="1"/>
    <cellStyle name="Followed Hyperlink" xfId="7304" builtinId="9" hidden="1"/>
    <cellStyle name="Followed Hyperlink" xfId="7305" builtinId="9" hidden="1"/>
    <cellStyle name="Followed Hyperlink" xfId="7306" builtinId="9" hidden="1"/>
    <cellStyle name="Followed Hyperlink" xfId="7307" builtinId="9" hidden="1"/>
    <cellStyle name="Followed Hyperlink" xfId="7308" builtinId="9" hidden="1"/>
    <cellStyle name="Followed Hyperlink" xfId="7309" builtinId="9" hidden="1"/>
    <cellStyle name="Followed Hyperlink" xfId="7310" builtinId="9" hidden="1"/>
    <cellStyle name="Followed Hyperlink" xfId="7311" builtinId="9" hidden="1"/>
    <cellStyle name="Followed Hyperlink" xfId="7312" builtinId="9" hidden="1"/>
    <cellStyle name="Followed Hyperlink" xfId="7313" builtinId="9" hidden="1"/>
    <cellStyle name="Followed Hyperlink" xfId="7314" builtinId="9" hidden="1"/>
    <cellStyle name="Followed Hyperlink" xfId="7315" builtinId="9" hidden="1"/>
    <cellStyle name="Followed Hyperlink" xfId="7316" builtinId="9" hidden="1"/>
    <cellStyle name="Followed Hyperlink" xfId="7317" builtinId="9" hidden="1"/>
    <cellStyle name="Followed Hyperlink" xfId="7318" builtinId="9" hidden="1"/>
    <cellStyle name="Followed Hyperlink" xfId="7319" builtinId="9" hidden="1"/>
    <cellStyle name="Followed Hyperlink" xfId="7320" builtinId="9" hidden="1"/>
    <cellStyle name="Followed Hyperlink" xfId="7321" builtinId="9" hidden="1"/>
    <cellStyle name="Followed Hyperlink" xfId="7322" builtinId="9" hidden="1"/>
    <cellStyle name="Followed Hyperlink" xfId="7323" builtinId="9" hidden="1"/>
    <cellStyle name="Followed Hyperlink" xfId="7324" builtinId="9" hidden="1"/>
    <cellStyle name="Followed Hyperlink" xfId="7325" builtinId="9" hidden="1"/>
    <cellStyle name="Followed Hyperlink" xfId="7326" builtinId="9" hidden="1"/>
    <cellStyle name="Followed Hyperlink" xfId="7327" builtinId="9" hidden="1"/>
    <cellStyle name="Followed Hyperlink" xfId="7328" builtinId="9" hidden="1"/>
    <cellStyle name="Followed Hyperlink" xfId="7329" builtinId="9" hidden="1"/>
    <cellStyle name="Followed Hyperlink" xfId="7330" builtinId="9" hidden="1"/>
    <cellStyle name="Followed Hyperlink" xfId="7331" builtinId="9" hidden="1"/>
    <cellStyle name="Followed Hyperlink" xfId="7332" builtinId="9" hidden="1"/>
    <cellStyle name="Followed Hyperlink" xfId="7333" builtinId="9" hidden="1"/>
    <cellStyle name="Followed Hyperlink" xfId="7334" builtinId="9" hidden="1"/>
    <cellStyle name="Followed Hyperlink" xfId="7335" builtinId="9" hidden="1"/>
    <cellStyle name="Followed Hyperlink" xfId="7336" builtinId="9" hidden="1"/>
    <cellStyle name="Followed Hyperlink" xfId="7337" builtinId="9" hidden="1"/>
    <cellStyle name="Followed Hyperlink" xfId="7338" builtinId="9" hidden="1"/>
    <cellStyle name="Followed Hyperlink" xfId="7339" builtinId="9" hidden="1"/>
    <cellStyle name="Followed Hyperlink" xfId="7340" builtinId="9" hidden="1"/>
    <cellStyle name="Followed Hyperlink" xfId="7341" builtinId="9" hidden="1"/>
    <cellStyle name="Followed Hyperlink" xfId="7342" builtinId="9" hidden="1"/>
    <cellStyle name="Followed Hyperlink" xfId="7343" builtinId="9" hidden="1"/>
    <cellStyle name="Followed Hyperlink" xfId="7344" builtinId="9" hidden="1"/>
    <cellStyle name="Followed Hyperlink" xfId="7345" builtinId="9" hidden="1"/>
    <cellStyle name="Followed Hyperlink" xfId="7346" builtinId="9" hidden="1"/>
    <cellStyle name="Followed Hyperlink" xfId="7347" builtinId="9" hidden="1"/>
    <cellStyle name="Followed Hyperlink" xfId="7348" builtinId="9" hidden="1"/>
    <cellStyle name="Followed Hyperlink" xfId="7349" builtinId="9" hidden="1"/>
    <cellStyle name="Followed Hyperlink" xfId="7350" builtinId="9" hidden="1"/>
    <cellStyle name="Followed Hyperlink" xfId="7351" builtinId="9" hidden="1"/>
    <cellStyle name="Followed Hyperlink" xfId="7352" builtinId="9" hidden="1"/>
    <cellStyle name="Followed Hyperlink" xfId="7353" builtinId="9" hidden="1"/>
    <cellStyle name="Followed Hyperlink" xfId="7354" builtinId="9" hidden="1"/>
    <cellStyle name="Followed Hyperlink" xfId="7355" builtinId="9" hidden="1"/>
    <cellStyle name="Followed Hyperlink" xfId="7356" builtinId="9" hidden="1"/>
    <cellStyle name="Followed Hyperlink" xfId="7357" builtinId="9" hidden="1"/>
    <cellStyle name="Followed Hyperlink" xfId="7358" builtinId="9" hidden="1"/>
    <cellStyle name="Followed Hyperlink" xfId="7359" builtinId="9" hidden="1"/>
    <cellStyle name="Followed Hyperlink" xfId="7360" builtinId="9" hidden="1"/>
    <cellStyle name="Followed Hyperlink" xfId="7361" builtinId="9" hidden="1"/>
    <cellStyle name="Followed Hyperlink" xfId="7362" builtinId="9" hidden="1"/>
    <cellStyle name="Followed Hyperlink" xfId="7363" builtinId="9" hidden="1"/>
    <cellStyle name="Followed Hyperlink" xfId="7364" builtinId="9" hidden="1"/>
    <cellStyle name="Followed Hyperlink" xfId="7365" builtinId="9" hidden="1"/>
    <cellStyle name="Followed Hyperlink" xfId="7366" builtinId="9" hidden="1"/>
    <cellStyle name="Followed Hyperlink" xfId="7367" builtinId="9" hidden="1"/>
    <cellStyle name="Followed Hyperlink" xfId="7369" builtinId="9" hidden="1"/>
    <cellStyle name="Followed Hyperlink" xfId="6987" builtinId="9" hidden="1"/>
    <cellStyle name="Followed Hyperlink" xfId="7368" builtinId="9" hidden="1"/>
    <cellStyle name="Followed Hyperlink" xfId="6989" builtinId="9" hidden="1"/>
    <cellStyle name="Followed Hyperlink" xfId="6988" builtinId="9" hidden="1"/>
    <cellStyle name="Followed Hyperlink" xfId="7372" builtinId="9" hidden="1"/>
    <cellStyle name="Followed Hyperlink" xfId="7373" builtinId="9" hidden="1"/>
    <cellStyle name="Followed Hyperlink" xfId="7374" builtinId="9" hidden="1"/>
    <cellStyle name="Followed Hyperlink" xfId="7375" builtinId="9" hidden="1"/>
    <cellStyle name="Followed Hyperlink" xfId="7376" builtinId="9" hidden="1"/>
    <cellStyle name="Followed Hyperlink" xfId="7370" builtinId="9" hidden="1"/>
    <cellStyle name="Followed Hyperlink" xfId="7378" builtinId="9" hidden="1"/>
    <cellStyle name="Followed Hyperlink" xfId="7379" builtinId="9" hidden="1"/>
    <cellStyle name="Followed Hyperlink" xfId="7380" builtinId="9" hidden="1"/>
    <cellStyle name="Followed Hyperlink" xfId="7381" builtinId="9" hidden="1"/>
    <cellStyle name="Followed Hyperlink" xfId="7377" builtinId="9" hidden="1"/>
    <cellStyle name="Followed Hyperlink" xfId="7383" builtinId="9" hidden="1"/>
    <cellStyle name="Followed Hyperlink" xfId="7384" builtinId="9" hidden="1"/>
    <cellStyle name="Followed Hyperlink" xfId="7385" builtinId="9" hidden="1"/>
    <cellStyle name="Followed Hyperlink" xfId="7386" builtinId="9" hidden="1"/>
    <cellStyle name="Followed Hyperlink" xfId="7382" builtinId="9" hidden="1"/>
    <cellStyle name="Followed Hyperlink" xfId="7388" builtinId="9" hidden="1"/>
    <cellStyle name="Followed Hyperlink" xfId="7389" builtinId="9" hidden="1"/>
    <cellStyle name="Followed Hyperlink" xfId="7390" builtinId="9" hidden="1"/>
    <cellStyle name="Followed Hyperlink" xfId="7391" builtinId="9" hidden="1"/>
    <cellStyle name="Followed Hyperlink" xfId="7387" builtinId="9" hidden="1"/>
    <cellStyle name="Followed Hyperlink" xfId="7393" builtinId="9" hidden="1"/>
    <cellStyle name="Followed Hyperlink" xfId="7394" builtinId="9" hidden="1"/>
    <cellStyle name="Followed Hyperlink" xfId="7395" builtinId="9" hidden="1"/>
    <cellStyle name="Followed Hyperlink" xfId="7396" builtinId="9" hidden="1"/>
    <cellStyle name="Followed Hyperlink" xfId="7392" builtinId="9" hidden="1"/>
    <cellStyle name="Followed Hyperlink" xfId="7398" builtinId="9" hidden="1"/>
    <cellStyle name="Followed Hyperlink" xfId="7399" builtinId="9" hidden="1"/>
    <cellStyle name="Followed Hyperlink" xfId="7400" builtinId="9" hidden="1"/>
    <cellStyle name="Followed Hyperlink" xfId="7401" builtinId="9" hidden="1"/>
    <cellStyle name="Followed Hyperlink" xfId="7397" builtinId="9" hidden="1"/>
    <cellStyle name="Followed Hyperlink" xfId="7403" builtinId="9" hidden="1"/>
    <cellStyle name="Followed Hyperlink" xfId="7404" builtinId="9" hidden="1"/>
    <cellStyle name="Followed Hyperlink" xfId="7405" builtinId="9" hidden="1"/>
    <cellStyle name="Followed Hyperlink" xfId="7406" builtinId="9" hidden="1"/>
    <cellStyle name="Followed Hyperlink" xfId="7402" builtinId="9" hidden="1"/>
    <cellStyle name="Followed Hyperlink" xfId="7407" builtinId="9" hidden="1"/>
    <cellStyle name="Followed Hyperlink" xfId="7408" builtinId="9" hidden="1"/>
    <cellStyle name="Followed Hyperlink" xfId="7409" builtinId="9" hidden="1"/>
    <cellStyle name="Followed Hyperlink" xfId="7410" builtinId="9" hidden="1"/>
    <cellStyle name="Followed Hyperlink" xfId="7411" builtinId="9" hidden="1"/>
    <cellStyle name="Followed Hyperlink" xfId="7412" builtinId="9" hidden="1"/>
    <cellStyle name="Followed Hyperlink" xfId="7413" builtinId="9" hidden="1"/>
    <cellStyle name="Followed Hyperlink" xfId="7414" builtinId="9" hidden="1"/>
    <cellStyle name="Followed Hyperlink" xfId="7415" builtinId="9" hidden="1"/>
    <cellStyle name="Followed Hyperlink" xfId="7371" builtinId="9" hidden="1"/>
    <cellStyle name="Followed Hyperlink" xfId="7417" builtinId="9" hidden="1"/>
    <cellStyle name="Followed Hyperlink" xfId="7418" builtinId="9" hidden="1"/>
    <cellStyle name="Followed Hyperlink" xfId="7419" builtinId="9" hidden="1"/>
    <cellStyle name="Followed Hyperlink" xfId="7420" builtinId="9" hidden="1"/>
    <cellStyle name="Followed Hyperlink" xfId="7416" builtinId="9" hidden="1"/>
    <cellStyle name="Followed Hyperlink" xfId="7421" builtinId="9" hidden="1"/>
    <cellStyle name="Followed Hyperlink" xfId="7422" builtinId="9" hidden="1"/>
    <cellStyle name="Followed Hyperlink" xfId="7423" builtinId="9" hidden="1"/>
    <cellStyle name="Followed Hyperlink" xfId="7424" builtinId="9" hidden="1"/>
    <cellStyle name="Followed Hyperlink" xfId="7433" builtinId="9" hidden="1"/>
    <cellStyle name="Followed Hyperlink" xfId="7426" builtinId="9" hidden="1"/>
    <cellStyle name="Followed Hyperlink" xfId="7430" builtinId="9" hidden="1"/>
    <cellStyle name="Followed Hyperlink" xfId="7437" builtinId="9" hidden="1"/>
    <cellStyle name="Followed Hyperlink" xfId="7427" builtinId="9" hidden="1"/>
    <cellStyle name="Followed Hyperlink" xfId="7438" builtinId="9" hidden="1"/>
    <cellStyle name="Followed Hyperlink" xfId="7431" builtinId="9" hidden="1"/>
    <cellStyle name="Followed Hyperlink" xfId="7432" builtinId="9" hidden="1"/>
    <cellStyle name="Followed Hyperlink" xfId="7434" builtinId="9" hidden="1"/>
    <cellStyle name="Followed Hyperlink" xfId="7428" builtinId="9" hidden="1"/>
    <cellStyle name="Followed Hyperlink" xfId="7425" builtinId="9" hidden="1"/>
    <cellStyle name="Followed Hyperlink" xfId="7436" builtinId="9" hidden="1"/>
    <cellStyle name="Followed Hyperlink" xfId="7439" builtinId="9" hidden="1"/>
    <cellStyle name="Followed Hyperlink" xfId="7440" builtinId="9" hidden="1"/>
    <cellStyle name="Followed Hyperlink" xfId="7441" builtinId="9" hidden="1"/>
    <cellStyle name="Followed Hyperlink" xfId="7442" builtinId="9" hidden="1"/>
    <cellStyle name="Followed Hyperlink" xfId="7444" builtinId="9" hidden="1"/>
    <cellStyle name="Followed Hyperlink" xfId="7445" builtinId="9" hidden="1"/>
    <cellStyle name="Followed Hyperlink" xfId="7446" builtinId="9" hidden="1"/>
    <cellStyle name="Followed Hyperlink" xfId="7447" builtinId="9" hidden="1"/>
    <cellStyle name="Followed Hyperlink" xfId="7448" builtinId="9" hidden="1"/>
    <cellStyle name="Followed Hyperlink" xfId="7449" builtinId="9" hidden="1"/>
    <cellStyle name="Followed Hyperlink" xfId="7435" builtinId="9" hidden="1"/>
    <cellStyle name="Followed Hyperlink" xfId="7450" builtinId="9" hidden="1"/>
    <cellStyle name="Followed Hyperlink" xfId="7451" builtinId="9" hidden="1"/>
    <cellStyle name="Followed Hyperlink" xfId="7452" builtinId="9" hidden="1"/>
    <cellStyle name="Followed Hyperlink" xfId="7453" builtinId="9" hidden="1"/>
    <cellStyle name="Followed Hyperlink" xfId="7455" builtinId="9" hidden="1"/>
    <cellStyle name="Followed Hyperlink" xfId="7456" builtinId="9" hidden="1"/>
    <cellStyle name="Followed Hyperlink" xfId="7457" builtinId="9" hidden="1"/>
    <cellStyle name="Followed Hyperlink" xfId="7458" builtinId="9" hidden="1"/>
    <cellStyle name="Followed Hyperlink" xfId="7459" builtinId="9" hidden="1"/>
    <cellStyle name="Followed Hyperlink" xfId="7460" builtinId="9" hidden="1"/>
    <cellStyle name="Followed Hyperlink" xfId="7443" builtinId="9" hidden="1"/>
    <cellStyle name="Followed Hyperlink" xfId="7461" builtinId="9" hidden="1"/>
    <cellStyle name="Followed Hyperlink" xfId="7462" builtinId="9" hidden="1"/>
    <cellStyle name="Followed Hyperlink" xfId="7463" builtinId="9" hidden="1"/>
    <cellStyle name="Followed Hyperlink" xfId="7464" builtinId="9" hidden="1"/>
    <cellStyle name="Followed Hyperlink" xfId="7466" builtinId="9" hidden="1"/>
    <cellStyle name="Followed Hyperlink" xfId="7467" builtinId="9" hidden="1"/>
    <cellStyle name="Followed Hyperlink" xfId="7468" builtinId="9" hidden="1"/>
    <cellStyle name="Followed Hyperlink" xfId="7469" builtinId="9" hidden="1"/>
    <cellStyle name="Followed Hyperlink" xfId="7470" builtinId="9" hidden="1"/>
    <cellStyle name="Followed Hyperlink" xfId="7471" builtinId="9" hidden="1"/>
    <cellStyle name="Followed Hyperlink" xfId="7454" builtinId="9" hidden="1"/>
    <cellStyle name="Followed Hyperlink" xfId="7472" builtinId="9" hidden="1"/>
    <cellStyle name="Followed Hyperlink" xfId="7473" builtinId="9" hidden="1"/>
    <cellStyle name="Followed Hyperlink" xfId="7474" builtinId="9" hidden="1"/>
    <cellStyle name="Followed Hyperlink" xfId="7475" builtinId="9" hidden="1"/>
    <cellStyle name="Followed Hyperlink" xfId="7477" builtinId="9" hidden="1"/>
    <cellStyle name="Followed Hyperlink" xfId="7478" builtinId="9" hidden="1"/>
    <cellStyle name="Followed Hyperlink" xfId="7479" builtinId="9" hidden="1"/>
    <cellStyle name="Followed Hyperlink" xfId="7480" builtinId="9" hidden="1"/>
    <cellStyle name="Followed Hyperlink" xfId="7481" builtinId="9" hidden="1"/>
    <cellStyle name="Followed Hyperlink" xfId="7482" builtinId="9" hidden="1"/>
    <cellStyle name="Followed Hyperlink" xfId="7465" builtinId="9" hidden="1"/>
    <cellStyle name="Followed Hyperlink" xfId="7483" builtinId="9" hidden="1"/>
    <cellStyle name="Followed Hyperlink" xfId="7484" builtinId="9" hidden="1"/>
    <cellStyle name="Followed Hyperlink" xfId="7485" builtinId="9" hidden="1"/>
    <cellStyle name="Followed Hyperlink" xfId="7486" builtinId="9" hidden="1"/>
    <cellStyle name="Followed Hyperlink" xfId="7488" builtinId="9" hidden="1"/>
    <cellStyle name="Followed Hyperlink" xfId="7489" builtinId="9" hidden="1"/>
    <cellStyle name="Followed Hyperlink" xfId="7490" builtinId="9" hidden="1"/>
    <cellStyle name="Followed Hyperlink" xfId="7491" builtinId="9" hidden="1"/>
    <cellStyle name="Followed Hyperlink" xfId="7492" builtinId="9" hidden="1"/>
    <cellStyle name="Followed Hyperlink" xfId="7493" builtinId="9" hidden="1"/>
    <cellStyle name="Followed Hyperlink" xfId="7476" builtinId="9" hidden="1"/>
    <cellStyle name="Followed Hyperlink" xfId="7494" builtinId="9" hidden="1"/>
    <cellStyle name="Followed Hyperlink" xfId="7495" builtinId="9" hidden="1"/>
    <cellStyle name="Followed Hyperlink" xfId="7496" builtinId="9" hidden="1"/>
    <cellStyle name="Followed Hyperlink" xfId="7497" builtinId="9" hidden="1"/>
    <cellStyle name="Followed Hyperlink" xfId="7498" builtinId="9" hidden="1"/>
    <cellStyle name="Followed Hyperlink" xfId="7499" builtinId="9" hidden="1"/>
    <cellStyle name="Followed Hyperlink" xfId="7500" builtinId="9" hidden="1"/>
    <cellStyle name="Followed Hyperlink" xfId="7501" builtinId="9" hidden="1"/>
    <cellStyle name="Followed Hyperlink" xfId="7502" builtinId="9" hidden="1"/>
    <cellStyle name="Followed Hyperlink" xfId="7503" builtinId="9" hidden="1"/>
    <cellStyle name="Followed Hyperlink" xfId="7487" builtinId="9" hidden="1"/>
    <cellStyle name="Followed Hyperlink" xfId="7504" builtinId="9" hidden="1"/>
    <cellStyle name="Followed Hyperlink" xfId="7505" builtinId="9" hidden="1"/>
    <cellStyle name="Followed Hyperlink" xfId="7506" builtinId="9" hidden="1"/>
    <cellStyle name="Followed Hyperlink" xfId="7507" builtinId="9" hidden="1"/>
    <cellStyle name="Followed Hyperlink" xfId="7508" builtinId="9" hidden="1"/>
    <cellStyle name="Followed Hyperlink" xfId="7509" builtinId="9" hidden="1"/>
    <cellStyle name="Followed Hyperlink" xfId="7510" builtinId="9" hidden="1"/>
    <cellStyle name="Followed Hyperlink" xfId="7511" builtinId="9" hidden="1"/>
    <cellStyle name="Followed Hyperlink" xfId="7512" builtinId="9" hidden="1"/>
    <cellStyle name="Followed Hyperlink" xfId="7513" builtinId="9" hidden="1"/>
    <cellStyle name="Followed Hyperlink" xfId="7514" builtinId="9" hidden="1"/>
    <cellStyle name="Followed Hyperlink" xfId="7515" builtinId="9" hidden="1"/>
    <cellStyle name="Followed Hyperlink" xfId="7516" builtinId="9" hidden="1"/>
    <cellStyle name="Followed Hyperlink" xfId="7517" builtinId="9" hidden="1"/>
    <cellStyle name="Followed Hyperlink" xfId="7518" builtinId="9" hidden="1"/>
    <cellStyle name="Followed Hyperlink" xfId="7519" builtinId="9" hidden="1"/>
    <cellStyle name="Followed Hyperlink" xfId="7520" builtinId="9" hidden="1"/>
    <cellStyle name="Followed Hyperlink" xfId="7521" builtinId="9" hidden="1"/>
    <cellStyle name="Followed Hyperlink" xfId="7522" builtinId="9" hidden="1"/>
    <cellStyle name="Followed Hyperlink" xfId="7523" builtinId="9" hidden="1"/>
    <cellStyle name="Followed Hyperlink" xfId="7524" builtinId="9" hidden="1"/>
    <cellStyle name="Followed Hyperlink" xfId="7525" builtinId="9" hidden="1"/>
    <cellStyle name="Followed Hyperlink" xfId="7526" builtinId="9" hidden="1"/>
    <cellStyle name="Followed Hyperlink" xfId="7527" builtinId="9" hidden="1"/>
    <cellStyle name="Followed Hyperlink" xfId="7528" builtinId="9" hidden="1"/>
    <cellStyle name="Followed Hyperlink" xfId="7529" builtinId="9" hidden="1"/>
    <cellStyle name="Followed Hyperlink" xfId="7531" builtinId="9" hidden="1"/>
    <cellStyle name="Followed Hyperlink" xfId="7532" builtinId="9" hidden="1"/>
    <cellStyle name="Followed Hyperlink" xfId="7533" builtinId="9" hidden="1"/>
    <cellStyle name="Followed Hyperlink" xfId="7534" builtinId="9" hidden="1"/>
    <cellStyle name="Followed Hyperlink" xfId="7535" builtinId="9" hidden="1"/>
    <cellStyle name="Followed Hyperlink" xfId="7536" builtinId="9" hidden="1"/>
    <cellStyle name="Followed Hyperlink" xfId="7429" builtinId="9" hidden="1"/>
    <cellStyle name="Followed Hyperlink" xfId="7537" builtinId="9" hidden="1"/>
    <cellStyle name="Followed Hyperlink" xfId="7538" builtinId="9" hidden="1"/>
    <cellStyle name="Followed Hyperlink" xfId="7539" builtinId="9" hidden="1"/>
    <cellStyle name="Followed Hyperlink" xfId="7540" builtinId="9" hidden="1"/>
    <cellStyle name="Followed Hyperlink" xfId="7542" builtinId="9" hidden="1"/>
    <cellStyle name="Followed Hyperlink" xfId="7543" builtinId="9" hidden="1"/>
    <cellStyle name="Followed Hyperlink" xfId="7544" builtinId="9" hidden="1"/>
    <cellStyle name="Followed Hyperlink" xfId="7545" builtinId="9" hidden="1"/>
    <cellStyle name="Followed Hyperlink" xfId="7546" builtinId="9" hidden="1"/>
    <cellStyle name="Followed Hyperlink" xfId="7547" builtinId="9" hidden="1"/>
    <cellStyle name="Followed Hyperlink" xfId="7530" builtinId="9" hidden="1"/>
    <cellStyle name="Followed Hyperlink" xfId="7548" builtinId="9" hidden="1"/>
    <cellStyle name="Followed Hyperlink" xfId="7549" builtinId="9" hidden="1"/>
    <cellStyle name="Followed Hyperlink" xfId="7550" builtinId="9" hidden="1"/>
    <cellStyle name="Followed Hyperlink" xfId="7551" builtinId="9" hidden="1"/>
    <cellStyle name="Followed Hyperlink" xfId="7552" builtinId="9" hidden="1"/>
    <cellStyle name="Followed Hyperlink" xfId="7553" builtinId="9" hidden="1"/>
    <cellStyle name="Followed Hyperlink" xfId="7554" builtinId="9" hidden="1"/>
    <cellStyle name="Followed Hyperlink" xfId="7555" builtinId="9" hidden="1"/>
    <cellStyle name="Followed Hyperlink" xfId="7556" builtinId="9" hidden="1"/>
    <cellStyle name="Followed Hyperlink" xfId="7557" builtinId="9" hidden="1"/>
    <cellStyle name="Followed Hyperlink" xfId="7541" builtinId="9" hidden="1"/>
    <cellStyle name="Followed Hyperlink" xfId="7558" builtinId="9" hidden="1"/>
    <cellStyle name="Followed Hyperlink" xfId="7559" builtinId="9" hidden="1"/>
    <cellStyle name="Followed Hyperlink" xfId="7560" builtinId="9" hidden="1"/>
    <cellStyle name="Followed Hyperlink" xfId="7561" builtinId="9" hidden="1"/>
    <cellStyle name="Followed Hyperlink" xfId="7562" builtinId="9" hidden="1"/>
    <cellStyle name="Followed Hyperlink" xfId="7563" builtinId="9" hidden="1"/>
    <cellStyle name="Followed Hyperlink" xfId="7564" builtinId="9" hidden="1"/>
    <cellStyle name="Followed Hyperlink" xfId="7565" builtinId="9" hidden="1"/>
    <cellStyle name="Followed Hyperlink" xfId="7566" builtinId="9" hidden="1"/>
    <cellStyle name="Followed Hyperlink" xfId="7567" builtinId="9" hidden="1"/>
    <cellStyle name="Followed Hyperlink" xfId="7568" builtinId="9" hidden="1"/>
    <cellStyle name="Followed Hyperlink" xfId="7569" builtinId="9" hidden="1"/>
    <cellStyle name="Followed Hyperlink" xfId="7570" builtinId="9" hidden="1"/>
    <cellStyle name="Followed Hyperlink" xfId="7571" builtinId="9" hidden="1"/>
    <cellStyle name="Followed Hyperlink" xfId="7572" builtinId="9" hidden="1"/>
    <cellStyle name="Followed Hyperlink" xfId="7573" builtinId="9" hidden="1"/>
    <cellStyle name="Followed Hyperlink" xfId="7574" builtinId="9" hidden="1"/>
    <cellStyle name="Followed Hyperlink" xfId="7575" builtinId="9" hidden="1"/>
    <cellStyle name="Followed Hyperlink" xfId="7576" builtinId="9" hidden="1"/>
    <cellStyle name="Followed Hyperlink" xfId="7577" builtinId="9" hidden="1"/>
    <cellStyle name="Followed Hyperlink" xfId="7578" builtinId="9" hidden="1"/>
    <cellStyle name="Followed Hyperlink" xfId="7579" builtinId="9" hidden="1"/>
    <cellStyle name="Followed Hyperlink" xfId="7580" builtinId="9" hidden="1"/>
    <cellStyle name="Followed Hyperlink" xfId="7581" builtinId="9" hidden="1"/>
    <cellStyle name="Followed Hyperlink" xfId="7582" builtinId="9" hidden="1"/>
    <cellStyle name="Followed Hyperlink" xfId="7583" builtinId="9" hidden="1"/>
    <cellStyle name="Followed Hyperlink" xfId="7584" builtinId="9" hidden="1"/>
    <cellStyle name="Followed Hyperlink" xfId="7585" builtinId="9" hidden="1"/>
    <cellStyle name="Followed Hyperlink" xfId="7586" builtinId="9" hidden="1"/>
    <cellStyle name="Followed Hyperlink" xfId="7587" builtinId="9" hidden="1"/>
    <cellStyle name="Followed Hyperlink" xfId="7588" builtinId="9" hidden="1"/>
    <cellStyle name="Followed Hyperlink" xfId="7589" builtinId="9" hidden="1"/>
    <cellStyle name="Followed Hyperlink" xfId="7590" builtinId="9" hidden="1"/>
    <cellStyle name="Followed Hyperlink" xfId="7591" builtinId="9" hidden="1"/>
    <cellStyle name="Followed Hyperlink" xfId="7592" builtinId="9" hidden="1"/>
    <cellStyle name="Followed Hyperlink" xfId="7593" builtinId="9" hidden="1"/>
    <cellStyle name="Followed Hyperlink" xfId="7594" builtinId="9" hidden="1"/>
    <cellStyle name="Followed Hyperlink" xfId="7595" builtinId="9" hidden="1"/>
    <cellStyle name="Followed Hyperlink" xfId="7596" builtinId="9" hidden="1"/>
    <cellStyle name="Followed Hyperlink" xfId="7597" builtinId="9" hidden="1"/>
    <cellStyle name="Followed Hyperlink" xfId="7598" builtinId="9" hidden="1"/>
    <cellStyle name="Followed Hyperlink" xfId="7599" builtinId="9" hidden="1"/>
    <cellStyle name="Followed Hyperlink" xfId="7600" builtinId="9" hidden="1"/>
    <cellStyle name="Followed Hyperlink" xfId="7601" builtinId="9" hidden="1"/>
    <cellStyle name="Followed Hyperlink" xfId="7602" builtinId="9" hidden="1"/>
    <cellStyle name="Followed Hyperlink" xfId="7603" builtinId="9" hidden="1"/>
    <cellStyle name="Followed Hyperlink" xfId="7604" builtinId="9" hidden="1"/>
    <cellStyle name="Followed Hyperlink" xfId="7605" builtinId="9" hidden="1"/>
    <cellStyle name="Followed Hyperlink" xfId="7606" builtinId="9" hidden="1"/>
    <cellStyle name="Followed Hyperlink" xfId="7607" builtinId="9" hidden="1"/>
    <cellStyle name="Followed Hyperlink" xfId="7608" builtinId="9" hidden="1"/>
    <cellStyle name="Followed Hyperlink" xfId="7609" builtinId="9" hidden="1"/>
    <cellStyle name="Followed Hyperlink" xfId="7610" builtinId="9" hidden="1"/>
    <cellStyle name="Followed Hyperlink" xfId="7611" builtinId="9" hidden="1"/>
    <cellStyle name="Followed Hyperlink" xfId="7612" builtinId="9" hidden="1"/>
    <cellStyle name="Followed Hyperlink" xfId="7613" builtinId="9" hidden="1"/>
    <cellStyle name="Followed Hyperlink" xfId="7614" builtinId="9" hidden="1"/>
    <cellStyle name="Followed Hyperlink" xfId="7615" builtinId="9" hidden="1"/>
    <cellStyle name="Followed Hyperlink" xfId="7616" builtinId="9" hidden="1"/>
    <cellStyle name="Followed Hyperlink" xfId="7617" builtinId="9" hidden="1"/>
    <cellStyle name="Followed Hyperlink" xfId="7618" builtinId="9" hidden="1"/>
    <cellStyle name="Followed Hyperlink" xfId="7619" builtinId="9" hidden="1"/>
    <cellStyle name="Followed Hyperlink" xfId="7620" builtinId="9" hidden="1"/>
    <cellStyle name="Followed Hyperlink" xfId="7621" builtinId="9" hidden="1"/>
    <cellStyle name="Followed Hyperlink" xfId="7622" builtinId="9" hidden="1"/>
    <cellStyle name="Followed Hyperlink" xfId="7623" builtinId="9" hidden="1"/>
    <cellStyle name="Followed Hyperlink" xfId="7624" builtinId="9" hidden="1"/>
    <cellStyle name="Followed Hyperlink" xfId="7625" builtinId="9" hidden="1"/>
    <cellStyle name="Followed Hyperlink" xfId="7626" builtinId="9" hidden="1"/>
    <cellStyle name="Followed Hyperlink" xfId="7627" builtinId="9" hidden="1"/>
    <cellStyle name="Followed Hyperlink" xfId="7628" builtinId="9" hidden="1"/>
    <cellStyle name="Followed Hyperlink" xfId="7629" builtinId="9" hidden="1"/>
    <cellStyle name="Followed Hyperlink" xfId="7630" builtinId="9" hidden="1"/>
    <cellStyle name="Followed Hyperlink" xfId="7631" builtinId="9" hidden="1"/>
    <cellStyle name="Followed Hyperlink" xfId="7632" builtinId="9" hidden="1"/>
    <cellStyle name="Followed Hyperlink" xfId="7633" builtinId="9" hidden="1"/>
    <cellStyle name="Followed Hyperlink" xfId="7634" builtinId="9" hidden="1"/>
    <cellStyle name="Followed Hyperlink" xfId="7635" builtinId="9" hidden="1"/>
    <cellStyle name="Followed Hyperlink" xfId="7636" builtinId="9" hidden="1"/>
    <cellStyle name="Followed Hyperlink" xfId="7637" builtinId="9" hidden="1"/>
    <cellStyle name="Followed Hyperlink" xfId="7638" builtinId="9" hidden="1"/>
    <cellStyle name="Followed Hyperlink" xfId="7639" builtinId="9" hidden="1"/>
    <cellStyle name="Followed Hyperlink" xfId="7640" builtinId="9" hidden="1"/>
    <cellStyle name="Followed Hyperlink" xfId="7641" builtinId="9" hidden="1"/>
    <cellStyle name="Followed Hyperlink" xfId="7642" builtinId="9" hidden="1"/>
    <cellStyle name="Followed Hyperlink" xfId="7643" builtinId="9" hidden="1"/>
    <cellStyle name="Followed Hyperlink" xfId="7644" builtinId="9" hidden="1"/>
    <cellStyle name="Followed Hyperlink" xfId="7645" builtinId="9" hidden="1"/>
    <cellStyle name="Followed Hyperlink" xfId="7646" builtinId="9" hidden="1"/>
    <cellStyle name="Followed Hyperlink" xfId="7647" builtinId="9" hidden="1"/>
    <cellStyle name="Followed Hyperlink" xfId="7648" builtinId="9" hidden="1"/>
    <cellStyle name="Followed Hyperlink" xfId="7649" builtinId="9" hidden="1"/>
    <cellStyle name="Followed Hyperlink" xfId="7650" builtinId="9" hidden="1"/>
    <cellStyle name="Followed Hyperlink" xfId="7651" builtinId="9" hidden="1"/>
    <cellStyle name="Followed Hyperlink" xfId="7652" builtinId="9" hidden="1"/>
    <cellStyle name="Followed Hyperlink" xfId="7653" builtinId="9" hidden="1"/>
    <cellStyle name="Followed Hyperlink" xfId="7654" builtinId="9" hidden="1"/>
    <cellStyle name="Followed Hyperlink" xfId="7655" builtinId="9" hidden="1"/>
    <cellStyle name="Followed Hyperlink" xfId="7656" builtinId="9" hidden="1"/>
    <cellStyle name="Followed Hyperlink" xfId="7657" builtinId="9" hidden="1"/>
    <cellStyle name="Followed Hyperlink" xfId="7658" builtinId="9" hidden="1"/>
    <cellStyle name="Followed Hyperlink" xfId="7659" builtinId="9" hidden="1"/>
    <cellStyle name="Followed Hyperlink" xfId="7660" builtinId="9" hidden="1"/>
    <cellStyle name="Followed Hyperlink" xfId="7661" builtinId="9" hidden="1"/>
    <cellStyle name="Followed Hyperlink" xfId="7662" builtinId="9" hidden="1"/>
    <cellStyle name="Followed Hyperlink" xfId="7663" builtinId="9" hidden="1"/>
    <cellStyle name="Followed Hyperlink" xfId="7664" builtinId="9" hidden="1"/>
    <cellStyle name="Followed Hyperlink" xfId="7665" builtinId="9" hidden="1"/>
    <cellStyle name="Followed Hyperlink" xfId="7666" builtinId="9" hidden="1"/>
    <cellStyle name="Followed Hyperlink" xfId="7667" builtinId="9" hidden="1"/>
    <cellStyle name="Followed Hyperlink" xfId="7668" builtinId="9" hidden="1"/>
    <cellStyle name="Followed Hyperlink" xfId="7669" builtinId="9" hidden="1"/>
    <cellStyle name="Followed Hyperlink" xfId="7670" builtinId="9" hidden="1"/>
    <cellStyle name="Followed Hyperlink" xfId="7671" builtinId="9" hidden="1"/>
    <cellStyle name="Followed Hyperlink" xfId="7672" builtinId="9" hidden="1"/>
    <cellStyle name="Followed Hyperlink" xfId="7673" builtinId="9" hidden="1"/>
    <cellStyle name="Followed Hyperlink" xfId="7674" builtinId="9" hidden="1"/>
    <cellStyle name="Followed Hyperlink" xfId="7675" builtinId="9" hidden="1"/>
    <cellStyle name="Followed Hyperlink" xfId="7676" builtinId="9" hidden="1"/>
    <cellStyle name="Followed Hyperlink" xfId="7677" builtinId="9" hidden="1"/>
    <cellStyle name="Followed Hyperlink" xfId="7678" builtinId="9" hidden="1"/>
    <cellStyle name="Followed Hyperlink" xfId="7679" builtinId="9" hidden="1"/>
    <cellStyle name="Followed Hyperlink" xfId="7680" builtinId="9" hidden="1"/>
    <cellStyle name="Followed Hyperlink" xfId="7681" builtinId="9" hidden="1"/>
    <cellStyle name="Followed Hyperlink" xfId="7682" builtinId="9" hidden="1"/>
    <cellStyle name="Followed Hyperlink" xfId="7683" builtinId="9" hidden="1"/>
    <cellStyle name="Followed Hyperlink" xfId="7684" builtinId="9" hidden="1"/>
    <cellStyle name="Followed Hyperlink" xfId="7685" builtinId="9" hidden="1"/>
    <cellStyle name="Followed Hyperlink" xfId="7686" builtinId="9" hidden="1"/>
    <cellStyle name="Followed Hyperlink" xfId="7687" builtinId="9" hidden="1"/>
    <cellStyle name="Followed Hyperlink" xfId="7688" builtinId="9" hidden="1"/>
    <cellStyle name="Followed Hyperlink" xfId="7689" builtinId="9" hidden="1"/>
    <cellStyle name="Followed Hyperlink" xfId="7690" builtinId="9" hidden="1"/>
    <cellStyle name="Followed Hyperlink" xfId="7691" builtinId="9" hidden="1"/>
    <cellStyle name="Followed Hyperlink" xfId="7692" builtinId="9" hidden="1"/>
    <cellStyle name="Followed Hyperlink" xfId="7693" builtinId="9" hidden="1"/>
    <cellStyle name="Followed Hyperlink" xfId="7694" builtinId="9" hidden="1"/>
    <cellStyle name="Followed Hyperlink" xfId="7695" builtinId="9" hidden="1"/>
    <cellStyle name="Followed Hyperlink" xfId="7696" builtinId="9" hidden="1"/>
    <cellStyle name="Followed Hyperlink" xfId="7697" builtinId="9" hidden="1"/>
    <cellStyle name="Followed Hyperlink" xfId="7698" builtinId="9" hidden="1"/>
    <cellStyle name="Followed Hyperlink" xfId="7699" builtinId="9" hidden="1"/>
    <cellStyle name="Followed Hyperlink" xfId="7700" builtinId="9" hidden="1"/>
    <cellStyle name="Followed Hyperlink" xfId="7701" builtinId="9" hidden="1"/>
    <cellStyle name="Followed Hyperlink" xfId="7702" builtinId="9" hidden="1"/>
    <cellStyle name="Followed Hyperlink" xfId="7703" builtinId="9" hidden="1"/>
    <cellStyle name="Followed Hyperlink" xfId="7704" builtinId="9" hidden="1"/>
    <cellStyle name="Followed Hyperlink" xfId="7705" builtinId="9" hidden="1"/>
    <cellStyle name="Followed Hyperlink" xfId="7706" builtinId="9" hidden="1"/>
    <cellStyle name="Followed Hyperlink" xfId="7707" builtinId="9" hidden="1"/>
    <cellStyle name="Followed Hyperlink" xfId="7708" builtinId="9" hidden="1"/>
    <cellStyle name="Followed Hyperlink" xfId="7709" builtinId="9" hidden="1"/>
    <cellStyle name="Followed Hyperlink" xfId="7710" builtinId="9" hidden="1"/>
    <cellStyle name="Followed Hyperlink" xfId="7711" builtinId="9" hidden="1"/>
    <cellStyle name="Followed Hyperlink" xfId="7712" builtinId="9" hidden="1"/>
    <cellStyle name="Followed Hyperlink" xfId="7713" builtinId="9" hidden="1"/>
    <cellStyle name="Followed Hyperlink" xfId="7714" builtinId="9" hidden="1"/>
    <cellStyle name="Followed Hyperlink" xfId="7715" builtinId="9" hidden="1"/>
    <cellStyle name="Followed Hyperlink" xfId="7716" builtinId="9" hidden="1"/>
    <cellStyle name="Followed Hyperlink" xfId="7717" builtinId="9" hidden="1"/>
    <cellStyle name="Followed Hyperlink" xfId="7718" builtinId="9" hidden="1"/>
    <cellStyle name="Followed Hyperlink" xfId="7719" builtinId="9" hidden="1"/>
    <cellStyle name="Followed Hyperlink" xfId="7720" builtinId="9" hidden="1"/>
    <cellStyle name="Followed Hyperlink" xfId="7721" builtinId="9" hidden="1"/>
    <cellStyle name="Followed Hyperlink" xfId="7722" builtinId="9" hidden="1"/>
    <cellStyle name="Followed Hyperlink" xfId="7723" builtinId="9" hidden="1"/>
    <cellStyle name="Followed Hyperlink" xfId="7724" builtinId="9" hidden="1"/>
    <cellStyle name="Followed Hyperlink" xfId="7725" builtinId="9" hidden="1"/>
    <cellStyle name="Followed Hyperlink" xfId="7726" builtinId="9" hidden="1"/>
    <cellStyle name="Followed Hyperlink" xfId="7727" builtinId="9" hidden="1"/>
    <cellStyle name="Followed Hyperlink" xfId="7728" builtinId="9" hidden="1"/>
    <cellStyle name="Followed Hyperlink" xfId="7729" builtinId="9" hidden="1"/>
    <cellStyle name="Followed Hyperlink" xfId="7730" builtinId="9" hidden="1"/>
    <cellStyle name="Followed Hyperlink" xfId="7731" builtinId="9" hidden="1"/>
    <cellStyle name="Followed Hyperlink" xfId="7732" builtinId="9" hidden="1"/>
    <cellStyle name="Followed Hyperlink" xfId="7733" builtinId="9" hidden="1"/>
    <cellStyle name="Followed Hyperlink" xfId="7734" builtinId="9" hidden="1"/>
    <cellStyle name="Followed Hyperlink" xfId="7735" builtinId="9" hidden="1"/>
    <cellStyle name="Followed Hyperlink" xfId="7736" builtinId="9" hidden="1"/>
    <cellStyle name="Followed Hyperlink" xfId="7737" builtinId="9" hidden="1"/>
    <cellStyle name="Followed Hyperlink" xfId="7738" builtinId="9" hidden="1"/>
    <cellStyle name="Followed Hyperlink" xfId="7739" builtinId="9" hidden="1"/>
    <cellStyle name="Followed Hyperlink" xfId="7740" builtinId="9" hidden="1"/>
    <cellStyle name="Followed Hyperlink" xfId="7741" builtinId="9" hidden="1"/>
    <cellStyle name="Followed Hyperlink" xfId="7742" builtinId="9" hidden="1"/>
    <cellStyle name="Followed Hyperlink" xfId="7743" builtinId="9" hidden="1"/>
    <cellStyle name="Followed Hyperlink" xfId="7753" builtinId="9" hidden="1"/>
    <cellStyle name="Followed Hyperlink" xfId="7754" builtinId="9" hidden="1"/>
    <cellStyle name="Followed Hyperlink" xfId="7755" builtinId="9" hidden="1"/>
    <cellStyle name="Followed Hyperlink" xfId="7756" builtinId="9" hidden="1"/>
    <cellStyle name="Followed Hyperlink" xfId="7757" builtinId="9" hidden="1"/>
    <cellStyle name="Followed Hyperlink" xfId="7758" builtinId="9" hidden="1"/>
    <cellStyle name="Followed Hyperlink" xfId="7759" builtinId="9" hidden="1"/>
    <cellStyle name="Followed Hyperlink" xfId="7760" builtinId="9" hidden="1"/>
    <cellStyle name="Followed Hyperlink" xfId="7761" builtinId="9" hidden="1"/>
    <cellStyle name="Followed Hyperlink" xfId="7762" builtinId="9" hidden="1"/>
    <cellStyle name="Followed Hyperlink" xfId="7763" builtinId="9" hidden="1"/>
    <cellStyle name="Followed Hyperlink" xfId="7764" builtinId="9" hidden="1"/>
    <cellStyle name="Followed Hyperlink" xfId="7765" builtinId="9" hidden="1"/>
    <cellStyle name="Followed Hyperlink" xfId="7766" builtinId="9" hidden="1"/>
    <cellStyle name="Followed Hyperlink" xfId="7767" builtinId="9" hidden="1"/>
    <cellStyle name="Followed Hyperlink" xfId="7768" builtinId="9" hidden="1"/>
    <cellStyle name="Followed Hyperlink" xfId="7769" builtinId="9" hidden="1"/>
    <cellStyle name="Followed Hyperlink" xfId="7770" builtinId="9" hidden="1"/>
    <cellStyle name="Followed Hyperlink" xfId="7771" builtinId="9" hidden="1"/>
    <cellStyle name="Followed Hyperlink" xfId="7772" builtinId="9" hidden="1"/>
    <cellStyle name="Followed Hyperlink" xfId="7773" builtinId="9" hidden="1"/>
    <cellStyle name="Followed Hyperlink" xfId="7774" builtinId="9" hidden="1"/>
    <cellStyle name="Followed Hyperlink" xfId="7775" builtinId="9" hidden="1"/>
    <cellStyle name="Followed Hyperlink" xfId="7776" builtinId="9" hidden="1"/>
    <cellStyle name="Followed Hyperlink" xfId="7777" builtinId="9" hidden="1"/>
    <cellStyle name="Followed Hyperlink" xfId="7778" builtinId="9" hidden="1"/>
    <cellStyle name="Followed Hyperlink" xfId="7779" builtinId="9" hidden="1"/>
    <cellStyle name="Followed Hyperlink" xfId="7780" builtinId="9" hidden="1"/>
    <cellStyle name="Followed Hyperlink" xfId="7781" builtinId="9" hidden="1"/>
    <cellStyle name="Followed Hyperlink" xfId="7782" builtinId="9" hidden="1"/>
    <cellStyle name="Followed Hyperlink" xfId="7783" builtinId="9" hidden="1"/>
    <cellStyle name="Followed Hyperlink" xfId="7784" builtinId="9" hidden="1"/>
    <cellStyle name="Followed Hyperlink" xfId="7785" builtinId="9" hidden="1"/>
    <cellStyle name="Followed Hyperlink" xfId="7786" builtinId="9" hidden="1"/>
    <cellStyle name="Followed Hyperlink" xfId="7787" builtinId="9" hidden="1"/>
    <cellStyle name="Followed Hyperlink" xfId="7788" builtinId="9" hidden="1"/>
    <cellStyle name="Followed Hyperlink" xfId="7789" builtinId="9" hidden="1"/>
    <cellStyle name="Followed Hyperlink" xfId="7790" builtinId="9" hidden="1"/>
    <cellStyle name="Followed Hyperlink" xfId="7791" builtinId="9" hidden="1"/>
    <cellStyle name="Followed Hyperlink" xfId="7792" builtinId="9" hidden="1"/>
    <cellStyle name="Followed Hyperlink" xfId="7793" builtinId="9" hidden="1"/>
    <cellStyle name="Followed Hyperlink" xfId="7794" builtinId="9" hidden="1"/>
    <cellStyle name="Followed Hyperlink" xfId="7795" builtinId="9" hidden="1"/>
    <cellStyle name="Followed Hyperlink" xfId="7796" builtinId="9" hidden="1"/>
    <cellStyle name="Followed Hyperlink" xfId="7797" builtinId="9" hidden="1"/>
    <cellStyle name="Followed Hyperlink" xfId="7798" builtinId="9" hidden="1"/>
    <cellStyle name="Followed Hyperlink" xfId="7799" builtinId="9" hidden="1"/>
    <cellStyle name="Followed Hyperlink" xfId="7800" builtinId="9" hidden="1"/>
    <cellStyle name="Followed Hyperlink" xfId="7801" builtinId="9" hidden="1"/>
    <cellStyle name="Followed Hyperlink" xfId="7802" builtinId="9" hidden="1"/>
    <cellStyle name="Followed Hyperlink" xfId="7803" builtinId="9" hidden="1"/>
    <cellStyle name="Followed Hyperlink" xfId="7804" builtinId="9" hidden="1"/>
    <cellStyle name="Followed Hyperlink" xfId="7805" builtinId="9" hidden="1"/>
    <cellStyle name="Followed Hyperlink" xfId="7806" builtinId="9" hidden="1"/>
    <cellStyle name="Followed Hyperlink" xfId="7807" builtinId="9" hidden="1"/>
    <cellStyle name="Followed Hyperlink" xfId="7808" builtinId="9" hidden="1"/>
    <cellStyle name="Followed Hyperlink" xfId="7809" builtinId="9" hidden="1"/>
    <cellStyle name="Followed Hyperlink" xfId="7810" builtinId="9" hidden="1"/>
    <cellStyle name="Followed Hyperlink" xfId="7811" builtinId="9" hidden="1"/>
    <cellStyle name="Followed Hyperlink" xfId="7812" builtinId="9" hidden="1"/>
    <cellStyle name="Followed Hyperlink" xfId="7813" builtinId="9" hidden="1"/>
    <cellStyle name="Followed Hyperlink" xfId="7814" builtinId="9" hidden="1"/>
    <cellStyle name="Followed Hyperlink" xfId="7815" builtinId="9" hidden="1"/>
    <cellStyle name="Followed Hyperlink" xfId="7816" builtinId="9" hidden="1"/>
    <cellStyle name="Followed Hyperlink" xfId="7817" builtinId="9" hidden="1"/>
    <cellStyle name="Followed Hyperlink" xfId="7818" builtinId="9" hidden="1"/>
    <cellStyle name="Followed Hyperlink" xfId="7819" builtinId="9" hidden="1"/>
    <cellStyle name="Followed Hyperlink" xfId="7820" builtinId="9" hidden="1"/>
    <cellStyle name="Followed Hyperlink" xfId="7821" builtinId="9" hidden="1"/>
    <cellStyle name="Followed Hyperlink" xfId="7822" builtinId="9" hidden="1"/>
    <cellStyle name="Followed Hyperlink" xfId="7823" builtinId="9" hidden="1"/>
    <cellStyle name="Followed Hyperlink" xfId="7824" builtinId="9" hidden="1"/>
    <cellStyle name="Followed Hyperlink" xfId="7825" builtinId="9" hidden="1"/>
    <cellStyle name="Followed Hyperlink" xfId="7826" builtinId="9" hidden="1"/>
    <cellStyle name="Followed Hyperlink" xfId="7827" builtinId="9" hidden="1"/>
    <cellStyle name="Followed Hyperlink" xfId="7828" builtinId="9" hidden="1"/>
    <cellStyle name="Followed Hyperlink" xfId="7829" builtinId="9" hidden="1"/>
    <cellStyle name="Followed Hyperlink" xfId="7830" builtinId="9" hidden="1"/>
    <cellStyle name="Followed Hyperlink" xfId="7831" builtinId="9" hidden="1"/>
    <cellStyle name="Followed Hyperlink" xfId="7832" builtinId="9" hidden="1"/>
    <cellStyle name="Followed Hyperlink" xfId="7833" builtinId="9" hidden="1"/>
    <cellStyle name="Followed Hyperlink" xfId="7834" builtinId="9" hidden="1"/>
    <cellStyle name="Followed Hyperlink" xfId="7835" builtinId="9" hidden="1"/>
    <cellStyle name="Followed Hyperlink" xfId="7836" builtinId="9" hidden="1"/>
    <cellStyle name="Followed Hyperlink" xfId="7837" builtinId="9" hidden="1"/>
    <cellStyle name="Followed Hyperlink" xfId="7838" builtinId="9" hidden="1"/>
    <cellStyle name="Followed Hyperlink" xfId="7839" builtinId="9" hidden="1"/>
    <cellStyle name="Followed Hyperlink" xfId="7840" builtinId="9" hidden="1"/>
    <cellStyle name="Followed Hyperlink" xfId="7841" builtinId="9" hidden="1"/>
    <cellStyle name="Followed Hyperlink" xfId="7842" builtinId="9" hidden="1"/>
    <cellStyle name="Followed Hyperlink" xfId="7843" builtinId="9" hidden="1"/>
    <cellStyle name="Followed Hyperlink" xfId="7844" builtinId="9" hidden="1"/>
    <cellStyle name="Followed Hyperlink" xfId="7845" builtinId="9" hidden="1"/>
    <cellStyle name="Followed Hyperlink" xfId="7846" builtinId="9" hidden="1"/>
    <cellStyle name="Followed Hyperlink" xfId="7847" builtinId="9" hidden="1"/>
    <cellStyle name="Followed Hyperlink" xfId="7848" builtinId="9" hidden="1"/>
    <cellStyle name="Followed Hyperlink" xfId="7849" builtinId="9" hidden="1"/>
    <cellStyle name="Followed Hyperlink" xfId="7850" builtinId="9" hidden="1"/>
    <cellStyle name="Followed Hyperlink" xfId="7851" builtinId="9" hidden="1"/>
    <cellStyle name="Followed Hyperlink" xfId="7852" builtinId="9" hidden="1"/>
    <cellStyle name="Followed Hyperlink" xfId="7853" builtinId="9" hidden="1"/>
    <cellStyle name="Followed Hyperlink" xfId="7854" builtinId="9" hidden="1"/>
    <cellStyle name="Followed Hyperlink" xfId="7855" builtinId="9" hidden="1"/>
    <cellStyle name="Followed Hyperlink" xfId="7856" builtinId="9" hidden="1"/>
    <cellStyle name="Followed Hyperlink" xfId="7857" builtinId="9" hidden="1"/>
    <cellStyle name="Followed Hyperlink" xfId="7858" builtinId="9" hidden="1"/>
    <cellStyle name="Followed Hyperlink" xfId="7859" builtinId="9" hidden="1"/>
    <cellStyle name="Followed Hyperlink" xfId="7860" builtinId="9" hidden="1"/>
    <cellStyle name="Followed Hyperlink" xfId="7861" builtinId="9" hidden="1"/>
    <cellStyle name="Followed Hyperlink" xfId="7862" builtinId="9" hidden="1"/>
    <cellStyle name="Followed Hyperlink" xfId="7863" builtinId="9" hidden="1"/>
    <cellStyle name="Followed Hyperlink" xfId="7864" builtinId="9" hidden="1"/>
    <cellStyle name="Followed Hyperlink" xfId="7865" builtinId="9" hidden="1"/>
    <cellStyle name="Followed Hyperlink" xfId="7866" builtinId="9" hidden="1"/>
    <cellStyle name="Followed Hyperlink" xfId="7867" builtinId="9" hidden="1"/>
    <cellStyle name="Followed Hyperlink" xfId="7868" builtinId="9" hidden="1"/>
    <cellStyle name="Followed Hyperlink" xfId="7869" builtinId="9" hidden="1"/>
    <cellStyle name="Followed Hyperlink" xfId="7870" builtinId="9" hidden="1"/>
    <cellStyle name="Followed Hyperlink" xfId="7871" builtinId="9" hidden="1"/>
    <cellStyle name="Followed Hyperlink" xfId="7872" builtinId="9" hidden="1"/>
    <cellStyle name="Followed Hyperlink" xfId="7873" builtinId="9" hidden="1"/>
    <cellStyle name="Followed Hyperlink" xfId="7874" builtinId="9" hidden="1"/>
    <cellStyle name="Followed Hyperlink" xfId="7875" builtinId="9" hidden="1"/>
    <cellStyle name="Followed Hyperlink" xfId="7876" builtinId="9" hidden="1"/>
    <cellStyle name="Followed Hyperlink" xfId="7877" builtinId="9" hidden="1"/>
    <cellStyle name="Followed Hyperlink" xfId="7878" builtinId="9" hidden="1"/>
    <cellStyle name="Followed Hyperlink" xfId="7879" builtinId="9" hidden="1"/>
    <cellStyle name="Followed Hyperlink" xfId="7880" builtinId="9" hidden="1"/>
    <cellStyle name="Followed Hyperlink" xfId="7881" builtinId="9" hidden="1"/>
    <cellStyle name="Followed Hyperlink" xfId="7882" builtinId="9" hidden="1"/>
    <cellStyle name="Followed Hyperlink" xfId="7883" builtinId="9" hidden="1"/>
    <cellStyle name="Followed Hyperlink" xfId="7884" builtinId="9" hidden="1"/>
    <cellStyle name="Followed Hyperlink" xfId="7885" builtinId="9" hidden="1"/>
    <cellStyle name="Followed Hyperlink" xfId="7886" builtinId="9" hidden="1"/>
    <cellStyle name="Followed Hyperlink" xfId="7887" builtinId="9" hidden="1"/>
    <cellStyle name="Followed Hyperlink" xfId="7888" builtinId="9" hidden="1"/>
    <cellStyle name="Followed Hyperlink" xfId="7889" builtinId="9" hidden="1"/>
    <cellStyle name="Followed Hyperlink" xfId="7890" builtinId="9" hidden="1"/>
    <cellStyle name="Followed Hyperlink" xfId="7891" builtinId="9" hidden="1"/>
    <cellStyle name="Followed Hyperlink" xfId="7892" builtinId="9" hidden="1"/>
    <cellStyle name="Followed Hyperlink" xfId="7893" builtinId="9" hidden="1"/>
    <cellStyle name="Followed Hyperlink" xfId="7894" builtinId="9" hidden="1"/>
    <cellStyle name="Followed Hyperlink" xfId="7895" builtinId="9" hidden="1"/>
    <cellStyle name="Followed Hyperlink" xfId="7896" builtinId="9" hidden="1"/>
    <cellStyle name="Followed Hyperlink" xfId="7897" builtinId="9" hidden="1"/>
    <cellStyle name="Followed Hyperlink" xfId="7898" builtinId="9" hidden="1"/>
    <cellStyle name="Followed Hyperlink" xfId="7899" builtinId="9" hidden="1"/>
    <cellStyle name="Followed Hyperlink" xfId="7900" builtinId="9" hidden="1"/>
    <cellStyle name="Followed Hyperlink" xfId="7901" builtinId="9" hidden="1"/>
    <cellStyle name="Followed Hyperlink" xfId="7902" builtinId="9" hidden="1"/>
    <cellStyle name="Followed Hyperlink" xfId="7903" builtinId="9" hidden="1"/>
    <cellStyle name="Followed Hyperlink" xfId="7904" builtinId="9" hidden="1"/>
    <cellStyle name="Followed Hyperlink" xfId="7905" builtinId="9" hidden="1"/>
    <cellStyle name="Followed Hyperlink" xfId="7906" builtinId="9" hidden="1"/>
    <cellStyle name="Followed Hyperlink" xfId="7907" builtinId="9" hidden="1"/>
    <cellStyle name="Followed Hyperlink" xfId="7908" builtinId="9" hidden="1"/>
    <cellStyle name="Followed Hyperlink" xfId="7909" builtinId="9" hidden="1"/>
    <cellStyle name="Followed Hyperlink" xfId="7910" builtinId="9" hidden="1"/>
    <cellStyle name="Followed Hyperlink" xfId="7911" builtinId="9" hidden="1"/>
    <cellStyle name="Followed Hyperlink" xfId="7912" builtinId="9" hidden="1"/>
    <cellStyle name="Followed Hyperlink" xfId="7913" builtinId="9" hidden="1"/>
    <cellStyle name="Followed Hyperlink" xfId="7914" builtinId="9" hidden="1"/>
    <cellStyle name="Followed Hyperlink" xfId="7915" builtinId="9" hidden="1"/>
    <cellStyle name="Followed Hyperlink" xfId="7916" builtinId="9" hidden="1"/>
    <cellStyle name="Followed Hyperlink" xfId="7917" builtinId="9" hidden="1"/>
    <cellStyle name="Followed Hyperlink" xfId="7918" builtinId="9" hidden="1"/>
    <cellStyle name="Followed Hyperlink" xfId="7919" builtinId="9" hidden="1"/>
    <cellStyle name="Followed Hyperlink" xfId="7920" builtinId="9" hidden="1"/>
    <cellStyle name="Followed Hyperlink" xfId="7921" builtinId="9" hidden="1"/>
    <cellStyle name="Followed Hyperlink" xfId="7922" builtinId="9" hidden="1"/>
    <cellStyle name="Followed Hyperlink" xfId="7923" builtinId="9" hidden="1"/>
    <cellStyle name="Followed Hyperlink" xfId="7924" builtinId="9" hidden="1"/>
    <cellStyle name="Followed Hyperlink" xfId="7925" builtinId="9" hidden="1"/>
    <cellStyle name="Followed Hyperlink" xfId="7926" builtinId="9" hidden="1"/>
    <cellStyle name="Followed Hyperlink" xfId="7927" builtinId="9" hidden="1"/>
    <cellStyle name="Followed Hyperlink" xfId="7928" builtinId="9" hidden="1"/>
    <cellStyle name="Followed Hyperlink" xfId="7929" builtinId="9" hidden="1"/>
    <cellStyle name="Followed Hyperlink" xfId="7930" builtinId="9" hidden="1"/>
    <cellStyle name="Followed Hyperlink" xfId="7931" builtinId="9" hidden="1"/>
    <cellStyle name="Followed Hyperlink" xfId="7932" builtinId="9" hidden="1"/>
    <cellStyle name="Followed Hyperlink" xfId="7933" builtinId="9" hidden="1"/>
    <cellStyle name="Followed Hyperlink" xfId="7934" builtinId="9" hidden="1"/>
    <cellStyle name="Followed Hyperlink" xfId="7935" builtinId="9" hidden="1"/>
    <cellStyle name="Followed Hyperlink" xfId="7936" builtinId="9" hidden="1"/>
    <cellStyle name="Followed Hyperlink" xfId="7937" builtinId="9" hidden="1"/>
    <cellStyle name="Followed Hyperlink" xfId="7938" builtinId="9" hidden="1"/>
    <cellStyle name="Followed Hyperlink" xfId="7939" builtinId="9" hidden="1"/>
    <cellStyle name="Followed Hyperlink" xfId="7940" builtinId="9" hidden="1"/>
    <cellStyle name="Followed Hyperlink" xfId="7941" builtinId="9" hidden="1"/>
    <cellStyle name="Followed Hyperlink" xfId="7942" builtinId="9" hidden="1"/>
    <cellStyle name="Followed Hyperlink" xfId="7943" builtinId="9" hidden="1"/>
    <cellStyle name="Followed Hyperlink" xfId="7944" builtinId="9" hidden="1"/>
    <cellStyle name="Followed Hyperlink" xfId="7945" builtinId="9" hidden="1"/>
    <cellStyle name="Followed Hyperlink" xfId="7946" builtinId="9" hidden="1"/>
    <cellStyle name="Followed Hyperlink" xfId="7947" builtinId="9" hidden="1"/>
    <cellStyle name="Followed Hyperlink" xfId="7948" builtinId="9" hidden="1"/>
    <cellStyle name="Followed Hyperlink" xfId="7949" builtinId="9" hidden="1"/>
    <cellStyle name="Followed Hyperlink" xfId="7950" builtinId="9" hidden="1"/>
    <cellStyle name="Followed Hyperlink" xfId="7951" builtinId="9" hidden="1"/>
    <cellStyle name="Followed Hyperlink" xfId="7952" builtinId="9" hidden="1"/>
    <cellStyle name="Followed Hyperlink" xfId="7953" builtinId="9" hidden="1"/>
    <cellStyle name="Followed Hyperlink" xfId="7954" builtinId="9" hidden="1"/>
    <cellStyle name="Followed Hyperlink" xfId="7955" builtinId="9" hidden="1"/>
    <cellStyle name="Followed Hyperlink" xfId="7956" builtinId="9" hidden="1"/>
    <cellStyle name="Followed Hyperlink" xfId="7957" builtinId="9" hidden="1"/>
    <cellStyle name="Followed Hyperlink" xfId="7958" builtinId="9" hidden="1"/>
    <cellStyle name="Followed Hyperlink" xfId="7959" builtinId="9" hidden="1"/>
    <cellStyle name="Followed Hyperlink" xfId="7960" builtinId="9" hidden="1"/>
    <cellStyle name="Followed Hyperlink" xfId="7961" builtinId="9" hidden="1"/>
    <cellStyle name="Followed Hyperlink" xfId="7962" builtinId="9" hidden="1"/>
    <cellStyle name="Followed Hyperlink" xfId="7963" builtinId="9" hidden="1"/>
    <cellStyle name="Followed Hyperlink" xfId="7964" builtinId="9" hidden="1"/>
    <cellStyle name="Followed Hyperlink" xfId="7965" builtinId="9" hidden="1"/>
    <cellStyle name="Followed Hyperlink" xfId="7966" builtinId="9" hidden="1"/>
    <cellStyle name="Followed Hyperlink" xfId="7967" builtinId="9" hidden="1"/>
    <cellStyle name="Followed Hyperlink" xfId="7968" builtinId="9" hidden="1"/>
    <cellStyle name="Followed Hyperlink" xfId="7969" builtinId="9" hidden="1"/>
    <cellStyle name="Followed Hyperlink" xfId="7970" builtinId="9" hidden="1"/>
    <cellStyle name="Followed Hyperlink" xfId="7971" builtinId="9" hidden="1"/>
    <cellStyle name="Followed Hyperlink" xfId="7972" builtinId="9" hidden="1"/>
    <cellStyle name="Followed Hyperlink" xfId="7973" builtinId="9" hidden="1"/>
    <cellStyle name="Followed Hyperlink" xfId="7974" builtinId="9" hidden="1"/>
    <cellStyle name="Followed Hyperlink" xfId="7975" builtinId="9" hidden="1"/>
    <cellStyle name="Followed Hyperlink" xfId="7976" builtinId="9" hidden="1"/>
    <cellStyle name="Followed Hyperlink" xfId="7977" builtinId="9" hidden="1"/>
    <cellStyle name="Followed Hyperlink" xfId="7978" builtinId="9" hidden="1"/>
    <cellStyle name="Followed Hyperlink" xfId="7979" builtinId="9" hidden="1"/>
    <cellStyle name="Followed Hyperlink" xfId="7980" builtinId="9" hidden="1"/>
    <cellStyle name="Followed Hyperlink" xfId="7981" builtinId="9" hidden="1"/>
    <cellStyle name="Followed Hyperlink" xfId="7982" builtinId="9" hidden="1"/>
    <cellStyle name="Followed Hyperlink" xfId="7983" builtinId="9" hidden="1"/>
    <cellStyle name="Followed Hyperlink" xfId="7984" builtinId="9" hidden="1"/>
    <cellStyle name="Followed Hyperlink" xfId="7985" builtinId="9" hidden="1"/>
    <cellStyle name="Followed Hyperlink" xfId="7986" builtinId="9" hidden="1"/>
    <cellStyle name="Followed Hyperlink" xfId="7987" builtinId="9" hidden="1"/>
    <cellStyle name="Followed Hyperlink" xfId="7988" builtinId="9" hidden="1"/>
    <cellStyle name="Followed Hyperlink" xfId="7989" builtinId="9" hidden="1"/>
    <cellStyle name="Followed Hyperlink" xfId="7990" builtinId="9" hidden="1"/>
    <cellStyle name="Followed Hyperlink" xfId="7991" builtinId="9" hidden="1"/>
    <cellStyle name="Followed Hyperlink" xfId="7992" builtinId="9" hidden="1"/>
    <cellStyle name="Followed Hyperlink" xfId="7993" builtinId="9" hidden="1"/>
    <cellStyle name="Followed Hyperlink" xfId="7994" builtinId="9" hidden="1"/>
    <cellStyle name="Followed Hyperlink" xfId="7995" builtinId="9" hidden="1"/>
    <cellStyle name="Followed Hyperlink" xfId="7996" builtinId="9" hidden="1"/>
    <cellStyle name="Followed Hyperlink" xfId="7997" builtinId="9" hidden="1"/>
    <cellStyle name="Followed Hyperlink" xfId="7998" builtinId="9" hidden="1"/>
    <cellStyle name="Followed Hyperlink" xfId="7999" builtinId="9" hidden="1"/>
    <cellStyle name="Followed Hyperlink" xfId="8000" builtinId="9" hidden="1"/>
    <cellStyle name="Followed Hyperlink" xfId="8001" builtinId="9" hidden="1"/>
    <cellStyle name="Followed Hyperlink" xfId="8002" builtinId="9" hidden="1"/>
    <cellStyle name="Followed Hyperlink" xfId="8003" builtinId="9" hidden="1"/>
    <cellStyle name="Followed Hyperlink" xfId="8004" builtinId="9" hidden="1"/>
    <cellStyle name="Followed Hyperlink" xfId="8005" builtinId="9" hidden="1"/>
    <cellStyle name="Followed Hyperlink" xfId="8006" builtinId="9" hidden="1"/>
    <cellStyle name="Followed Hyperlink" xfId="8007" builtinId="9" hidden="1"/>
    <cellStyle name="Followed Hyperlink" xfId="8008" builtinId="9" hidden="1"/>
    <cellStyle name="Followed Hyperlink" xfId="8009" builtinId="9" hidden="1"/>
    <cellStyle name="Followed Hyperlink" xfId="8010" builtinId="9" hidden="1"/>
    <cellStyle name="Followed Hyperlink" xfId="8011" builtinId="9" hidden="1"/>
    <cellStyle name="Followed Hyperlink" xfId="8012" builtinId="9" hidden="1"/>
    <cellStyle name="Followed Hyperlink" xfId="8013" builtinId="9" hidden="1"/>
    <cellStyle name="Followed Hyperlink" xfId="8014" builtinId="9" hidden="1"/>
    <cellStyle name="Followed Hyperlink" xfId="8015" builtinId="9" hidden="1"/>
    <cellStyle name="Followed Hyperlink" xfId="8016" builtinId="9" hidden="1"/>
    <cellStyle name="Followed Hyperlink" xfId="8017" builtinId="9" hidden="1"/>
    <cellStyle name="Followed Hyperlink" xfId="8018" builtinId="9" hidden="1"/>
    <cellStyle name="Followed Hyperlink" xfId="8019" builtinId="9" hidden="1"/>
    <cellStyle name="Followed Hyperlink" xfId="8020" builtinId="9" hidden="1"/>
    <cellStyle name="Followed Hyperlink" xfId="8021" builtinId="9" hidden="1"/>
    <cellStyle name="Followed Hyperlink" xfId="8022" builtinId="9" hidden="1"/>
    <cellStyle name="Followed Hyperlink" xfId="8023" builtinId="9" hidden="1"/>
    <cellStyle name="Followed Hyperlink" xfId="8024" builtinId="9" hidden="1"/>
    <cellStyle name="Followed Hyperlink" xfId="8025" builtinId="9" hidden="1"/>
    <cellStyle name="Followed Hyperlink" xfId="8026" builtinId="9" hidden="1"/>
    <cellStyle name="Followed Hyperlink" xfId="8027" builtinId="9" hidden="1"/>
    <cellStyle name="Followed Hyperlink" xfId="8028" builtinId="9" hidden="1"/>
    <cellStyle name="Followed Hyperlink" xfId="8029" builtinId="9" hidden="1"/>
    <cellStyle name="Followed Hyperlink" xfId="8030" builtinId="9" hidden="1"/>
    <cellStyle name="Followed Hyperlink" xfId="8031" builtinId="9" hidden="1"/>
    <cellStyle name="Followed Hyperlink" xfId="8032" builtinId="9" hidden="1"/>
    <cellStyle name="Followed Hyperlink" xfId="8033" builtinId="9" hidden="1"/>
    <cellStyle name="Followed Hyperlink" xfId="8034" builtinId="9" hidden="1"/>
    <cellStyle name="Followed Hyperlink" xfId="8035" builtinId="9" hidden="1"/>
    <cellStyle name="Followed Hyperlink" xfId="8036" builtinId="9" hidden="1"/>
    <cellStyle name="Followed Hyperlink" xfId="8037" builtinId="9" hidden="1"/>
    <cellStyle name="Followed Hyperlink" xfId="8038" builtinId="9" hidden="1"/>
    <cellStyle name="Followed Hyperlink" xfId="8039" builtinId="9" hidden="1"/>
    <cellStyle name="Followed Hyperlink" xfId="8040" builtinId="9" hidden="1"/>
    <cellStyle name="Followed Hyperlink" xfId="8041" builtinId="9" hidden="1"/>
    <cellStyle name="Followed Hyperlink" xfId="8042" builtinId="9" hidden="1"/>
    <cellStyle name="Followed Hyperlink" xfId="8043" builtinId="9" hidden="1"/>
    <cellStyle name="Followed Hyperlink" xfId="8044" builtinId="9" hidden="1"/>
    <cellStyle name="Followed Hyperlink" xfId="8045" builtinId="9" hidden="1"/>
    <cellStyle name="Followed Hyperlink" xfId="8046" builtinId="9" hidden="1"/>
    <cellStyle name="Followed Hyperlink" xfId="8047" builtinId="9" hidden="1"/>
    <cellStyle name="Followed Hyperlink" xfId="8048" builtinId="9" hidden="1"/>
    <cellStyle name="Followed Hyperlink" xfId="8049" builtinId="9" hidden="1"/>
    <cellStyle name="Followed Hyperlink" xfId="8050" builtinId="9" hidden="1"/>
    <cellStyle name="Followed Hyperlink" xfId="8051" builtinId="9" hidden="1"/>
    <cellStyle name="Followed Hyperlink" xfId="8052" builtinId="9" hidden="1"/>
    <cellStyle name="Followed Hyperlink" xfId="8053" builtinId="9" hidden="1"/>
    <cellStyle name="Followed Hyperlink" xfId="8054" builtinId="9" hidden="1"/>
    <cellStyle name="Followed Hyperlink" xfId="8055" builtinId="9" hidden="1"/>
    <cellStyle name="Followed Hyperlink" xfId="8056" builtinId="9" hidden="1"/>
    <cellStyle name="Followed Hyperlink" xfId="8057" builtinId="9" hidden="1"/>
    <cellStyle name="Followed Hyperlink" xfId="8058" builtinId="9" hidden="1"/>
    <cellStyle name="Followed Hyperlink" xfId="8059" builtinId="9" hidden="1"/>
    <cellStyle name="Followed Hyperlink" xfId="8060" builtinId="9" hidden="1"/>
    <cellStyle name="Followed Hyperlink" xfId="8061" builtinId="9" hidden="1"/>
    <cellStyle name="Followed Hyperlink" xfId="8062" builtinId="9" hidden="1"/>
    <cellStyle name="Followed Hyperlink" xfId="8063" builtinId="9" hidden="1"/>
    <cellStyle name="Followed Hyperlink" xfId="8064" builtinId="9" hidden="1"/>
    <cellStyle name="Followed Hyperlink" xfId="8065" builtinId="9" hidden="1"/>
    <cellStyle name="Followed Hyperlink" xfId="8066" builtinId="9" hidden="1"/>
    <cellStyle name="Followed Hyperlink" xfId="8067" builtinId="9" hidden="1"/>
    <cellStyle name="Followed Hyperlink" xfId="8068" builtinId="9" hidden="1"/>
    <cellStyle name="Followed Hyperlink" xfId="8069" builtinId="9" hidden="1"/>
    <cellStyle name="Followed Hyperlink" xfId="8070" builtinId="9" hidden="1"/>
    <cellStyle name="Followed Hyperlink" xfId="8071" builtinId="9" hidden="1"/>
    <cellStyle name="Followed Hyperlink" xfId="8072" builtinId="9" hidden="1"/>
    <cellStyle name="Followed Hyperlink" xfId="8073" builtinId="9" hidden="1"/>
    <cellStyle name="Followed Hyperlink" xfId="8074" builtinId="9" hidden="1"/>
    <cellStyle name="Followed Hyperlink" xfId="8075" builtinId="9" hidden="1"/>
    <cellStyle name="Followed Hyperlink" xfId="8076" builtinId="9" hidden="1"/>
    <cellStyle name="Followed Hyperlink" xfId="8077" builtinId="9" hidden="1"/>
    <cellStyle name="Followed Hyperlink" xfId="8078" builtinId="9" hidden="1"/>
    <cellStyle name="Followed Hyperlink" xfId="8079" builtinId="9" hidden="1"/>
    <cellStyle name="Followed Hyperlink" xfId="8080" builtinId="9" hidden="1"/>
    <cellStyle name="Followed Hyperlink" xfId="8081" builtinId="9" hidden="1"/>
    <cellStyle name="Followed Hyperlink" xfId="8082" builtinId="9" hidden="1"/>
    <cellStyle name="Followed Hyperlink" xfId="8083" builtinId="9" hidden="1"/>
    <cellStyle name="Followed Hyperlink" xfId="8084" builtinId="9" hidden="1"/>
    <cellStyle name="Followed Hyperlink" xfId="8085" builtinId="9" hidden="1"/>
    <cellStyle name="Followed Hyperlink" xfId="8086" builtinId="9" hidden="1"/>
    <cellStyle name="Followed Hyperlink" xfId="8087" builtinId="9" hidden="1"/>
    <cellStyle name="Followed Hyperlink" xfId="8088" builtinId="9" hidden="1"/>
    <cellStyle name="Followed Hyperlink" xfId="8089" builtinId="9" hidden="1"/>
    <cellStyle name="Followed Hyperlink" xfId="8090" builtinId="9" hidden="1"/>
    <cellStyle name="Followed Hyperlink" xfId="8091" builtinId="9" hidden="1"/>
    <cellStyle name="Followed Hyperlink" xfId="8092" builtinId="9" hidden="1"/>
    <cellStyle name="Followed Hyperlink" xfId="8093" builtinId="9" hidden="1"/>
    <cellStyle name="Followed Hyperlink" xfId="8094" builtinId="9" hidden="1"/>
    <cellStyle name="Followed Hyperlink" xfId="8095" builtinId="9" hidden="1"/>
    <cellStyle name="Followed Hyperlink" xfId="8096" builtinId="9" hidden="1"/>
    <cellStyle name="Followed Hyperlink" xfId="8097" builtinId="9" hidden="1"/>
    <cellStyle name="Followed Hyperlink" xfId="8098" builtinId="9" hidden="1"/>
    <cellStyle name="Followed Hyperlink" xfId="8099" builtinId="9" hidden="1"/>
    <cellStyle name="Followed Hyperlink" xfId="8100" builtinId="9" hidden="1"/>
    <cellStyle name="Followed Hyperlink" xfId="8101" builtinId="9" hidden="1"/>
    <cellStyle name="Followed Hyperlink" xfId="8102" builtinId="9" hidden="1"/>
    <cellStyle name="Followed Hyperlink" xfId="8103" builtinId="9" hidden="1"/>
    <cellStyle name="Followed Hyperlink" xfId="8104" builtinId="9" hidden="1"/>
    <cellStyle name="Followed Hyperlink" xfId="8105" builtinId="9" hidden="1"/>
    <cellStyle name="Followed Hyperlink" xfId="8106" builtinId="9" hidden="1"/>
    <cellStyle name="Followed Hyperlink" xfId="8107" builtinId="9" hidden="1"/>
    <cellStyle name="Followed Hyperlink" xfId="8108" builtinId="9" hidden="1"/>
    <cellStyle name="Followed Hyperlink" xfId="8109" builtinId="9" hidden="1"/>
    <cellStyle name="Followed Hyperlink" xfId="8110" builtinId="9" hidden="1"/>
    <cellStyle name="Followed Hyperlink" xfId="8111" builtinId="9" hidden="1"/>
    <cellStyle name="Followed Hyperlink" xfId="8112" builtinId="9" hidden="1"/>
    <cellStyle name="Followed Hyperlink" xfId="8113" builtinId="9" hidden="1"/>
    <cellStyle name="Followed Hyperlink" xfId="8114" builtinId="9" hidden="1"/>
    <cellStyle name="Followed Hyperlink" xfId="8115" builtinId="9" hidden="1"/>
    <cellStyle name="Followed Hyperlink" xfId="8116" builtinId="9" hidden="1"/>
    <cellStyle name="Followed Hyperlink" xfId="8117" builtinId="9" hidden="1"/>
    <cellStyle name="Followed Hyperlink" xfId="8118" builtinId="9" hidden="1"/>
    <cellStyle name="Followed Hyperlink" xfId="8119" builtinId="9" hidden="1"/>
    <cellStyle name="Followed Hyperlink" xfId="8120" builtinId="9" hidden="1"/>
    <cellStyle name="Followed Hyperlink" xfId="8121" builtinId="9" hidden="1"/>
    <cellStyle name="Followed Hyperlink" xfId="8122" builtinId="9" hidden="1"/>
    <cellStyle name="Followed Hyperlink" xfId="8123" builtinId="9" hidden="1"/>
    <cellStyle name="Followed Hyperlink" xfId="8124" builtinId="9" hidden="1"/>
    <cellStyle name="Followed Hyperlink" xfId="8125" builtinId="9" hidden="1"/>
    <cellStyle name="Followed Hyperlink" xfId="8126" builtinId="9" hidden="1"/>
    <cellStyle name="Followed Hyperlink" xfId="8127" builtinId="9" hidden="1"/>
    <cellStyle name="Followed Hyperlink" xfId="8128" builtinId="9" hidden="1"/>
    <cellStyle name="Followed Hyperlink" xfId="8129" builtinId="9" hidden="1"/>
    <cellStyle name="Followed Hyperlink" xfId="8130" builtinId="9" hidden="1"/>
    <cellStyle name="Followed Hyperlink" xfId="8131" builtinId="9" hidden="1"/>
    <cellStyle name="Followed Hyperlink" xfId="8132" builtinId="9" hidden="1"/>
    <cellStyle name="Followed Hyperlink" xfId="8133" builtinId="9" hidden="1"/>
    <cellStyle name="Followed Hyperlink" xfId="8134" builtinId="9" hidden="1"/>
    <cellStyle name="Followed Hyperlink" xfId="8135" builtinId="9" hidden="1"/>
    <cellStyle name="Followed Hyperlink" xfId="8136" builtinId="9" hidden="1"/>
    <cellStyle name="Followed Hyperlink" xfId="8137" builtinId="9" hidden="1"/>
    <cellStyle name="Followed Hyperlink" xfId="8138" builtinId="9" hidden="1"/>
    <cellStyle name="Followed Hyperlink" xfId="8139" builtinId="9" hidden="1"/>
    <cellStyle name="Followed Hyperlink" xfId="8140" builtinId="9" hidden="1"/>
    <cellStyle name="Followed Hyperlink" xfId="8141" builtinId="9" hidden="1"/>
    <cellStyle name="Followed Hyperlink" xfId="8142" builtinId="9" hidden="1"/>
    <cellStyle name="Followed Hyperlink" xfId="8143" builtinId="9" hidden="1"/>
    <cellStyle name="Followed Hyperlink" xfId="8144" builtinId="9" hidden="1"/>
    <cellStyle name="Followed Hyperlink" xfId="8145" builtinId="9" hidden="1"/>
    <cellStyle name="Followed Hyperlink" xfId="8146" builtinId="9" hidden="1"/>
    <cellStyle name="Followed Hyperlink" xfId="8147" builtinId="9" hidden="1"/>
    <cellStyle name="Followed Hyperlink" xfId="8148" builtinId="9" hidden="1"/>
    <cellStyle name="Followed Hyperlink" xfId="8149" builtinId="9" hidden="1"/>
    <cellStyle name="Followed Hyperlink" xfId="8150" builtinId="9" hidden="1"/>
    <cellStyle name="Followed Hyperlink" xfId="8151" builtinId="9" hidden="1"/>
    <cellStyle name="Followed Hyperlink" xfId="8152" builtinId="9" hidden="1"/>
    <cellStyle name="Followed Hyperlink" xfId="8153" builtinId="9" hidden="1"/>
    <cellStyle name="Followed Hyperlink" xfId="8154" builtinId="9" hidden="1"/>
    <cellStyle name="Followed Hyperlink" xfId="8155" builtinId="9" hidden="1"/>
    <cellStyle name="Followed Hyperlink" xfId="8156" builtinId="9" hidden="1"/>
    <cellStyle name="Followed Hyperlink" xfId="8157" builtinId="9" hidden="1"/>
    <cellStyle name="Followed Hyperlink" xfId="8158" builtinId="9" hidden="1"/>
    <cellStyle name="Followed Hyperlink" xfId="8159" builtinId="9" hidden="1"/>
    <cellStyle name="Followed Hyperlink" xfId="8160" builtinId="9" hidden="1"/>
    <cellStyle name="Followed Hyperlink" xfId="8161" builtinId="9" hidden="1"/>
    <cellStyle name="Followed Hyperlink" xfId="8162" builtinId="9" hidden="1"/>
    <cellStyle name="Followed Hyperlink" xfId="8163" builtinId="9" hidden="1"/>
    <cellStyle name="Followed Hyperlink" xfId="8164" builtinId="9" hidden="1"/>
    <cellStyle name="Followed Hyperlink" xfId="8165" builtinId="9" hidden="1"/>
    <cellStyle name="Followed Hyperlink" xfId="8166" builtinId="9" hidden="1"/>
    <cellStyle name="Followed Hyperlink" xfId="8167" builtinId="9" hidden="1"/>
    <cellStyle name="Followed Hyperlink" xfId="8168" builtinId="9" hidden="1"/>
    <cellStyle name="Followed Hyperlink" xfId="8169" builtinId="9" hidden="1"/>
    <cellStyle name="Followed Hyperlink" xfId="8170" builtinId="9" hidden="1"/>
    <cellStyle name="Followed Hyperlink" xfId="8171" builtinId="9" hidden="1"/>
    <cellStyle name="Followed Hyperlink" xfId="8172" builtinId="9" hidden="1"/>
    <cellStyle name="Followed Hyperlink" xfId="8173" builtinId="9" hidden="1"/>
    <cellStyle name="Followed Hyperlink" xfId="8174" builtinId="9" hidden="1"/>
    <cellStyle name="Followed Hyperlink" xfId="8175" builtinId="9" hidden="1"/>
    <cellStyle name="Followed Hyperlink" xfId="8176" builtinId="9" hidden="1"/>
    <cellStyle name="Followed Hyperlink" xfId="8177" builtinId="9" hidden="1"/>
    <cellStyle name="Followed Hyperlink" xfId="8178" builtinId="9" hidden="1"/>
    <cellStyle name="Followed Hyperlink" xfId="8179" builtinId="9" hidden="1"/>
    <cellStyle name="Followed Hyperlink" xfId="8180" builtinId="9" hidden="1"/>
    <cellStyle name="Followed Hyperlink" xfId="8181" builtinId="9" hidden="1"/>
    <cellStyle name="Followed Hyperlink" xfId="8182" builtinId="9" hidden="1"/>
    <cellStyle name="Followed Hyperlink" xfId="8183" builtinId="9" hidden="1"/>
    <cellStyle name="Followed Hyperlink" xfId="8184" builtinId="9" hidden="1"/>
    <cellStyle name="Followed Hyperlink" xfId="8185" builtinId="9" hidden="1"/>
    <cellStyle name="Followed Hyperlink" xfId="8186" builtinId="9" hidden="1"/>
    <cellStyle name="Followed Hyperlink" xfId="8187" builtinId="9" hidden="1"/>
    <cellStyle name="Followed Hyperlink" xfId="8188" builtinId="9" hidden="1"/>
    <cellStyle name="Followed Hyperlink" xfId="8189" builtinId="9" hidden="1"/>
    <cellStyle name="Followed Hyperlink" xfId="8190" builtinId="9" hidden="1"/>
    <cellStyle name="Followed Hyperlink" xfId="8191" builtinId="9" hidden="1"/>
    <cellStyle name="Followed Hyperlink" xfId="8192" builtinId="9" hidden="1"/>
    <cellStyle name="Followed Hyperlink" xfId="8193" builtinId="9" hidden="1"/>
    <cellStyle name="Followed Hyperlink" xfId="8194" builtinId="9" hidden="1"/>
    <cellStyle name="Followed Hyperlink" xfId="8195" builtinId="9" hidden="1"/>
    <cellStyle name="Followed Hyperlink" xfId="8196" builtinId="9" hidden="1"/>
    <cellStyle name="Followed Hyperlink" xfId="8197" builtinId="9" hidden="1"/>
    <cellStyle name="Followed Hyperlink" xfId="8198" builtinId="9" hidden="1"/>
    <cellStyle name="Followed Hyperlink" xfId="8199" builtinId="9" hidden="1"/>
    <cellStyle name="Followed Hyperlink" xfId="8200" builtinId="9" hidden="1"/>
    <cellStyle name="Followed Hyperlink" xfId="8201" builtinId="9" hidden="1"/>
    <cellStyle name="Followed Hyperlink" xfId="8202" builtinId="9" hidden="1"/>
    <cellStyle name="Followed Hyperlink" xfId="8203" builtinId="9" hidden="1"/>
    <cellStyle name="Followed Hyperlink" xfId="8204" builtinId="9" hidden="1"/>
    <cellStyle name="Followed Hyperlink" xfId="8205" builtinId="9" hidden="1"/>
    <cellStyle name="Followed Hyperlink" xfId="8206" builtinId="9" hidden="1"/>
    <cellStyle name="Followed Hyperlink" xfId="8207" builtinId="9" hidden="1"/>
    <cellStyle name="Followed Hyperlink" xfId="8208" builtinId="9" hidden="1"/>
    <cellStyle name="Followed Hyperlink" xfId="8209" builtinId="9" hidden="1"/>
    <cellStyle name="Followed Hyperlink" xfId="8210" builtinId="9" hidden="1"/>
    <cellStyle name="Followed Hyperlink" xfId="8211" builtinId="9" hidden="1"/>
    <cellStyle name="Followed Hyperlink" xfId="8212" builtinId="9" hidden="1"/>
    <cellStyle name="Followed Hyperlink" xfId="8213" builtinId="9" hidden="1"/>
    <cellStyle name="Followed Hyperlink" xfId="8214" builtinId="9" hidden="1"/>
    <cellStyle name="Followed Hyperlink" xfId="8215" builtinId="9" hidden="1"/>
    <cellStyle name="Followed Hyperlink" xfId="8216" builtinId="9" hidden="1"/>
    <cellStyle name="Followed Hyperlink" xfId="8217" builtinId="9" hidden="1"/>
    <cellStyle name="Followed Hyperlink" xfId="8218" builtinId="9" hidden="1"/>
    <cellStyle name="Followed Hyperlink" xfId="8219" builtinId="9" hidden="1"/>
    <cellStyle name="Followed Hyperlink" xfId="8220" builtinId="9" hidden="1"/>
    <cellStyle name="Followed Hyperlink" xfId="8221" builtinId="9" hidden="1"/>
    <cellStyle name="Followed Hyperlink" xfId="8222" builtinId="9" hidden="1"/>
    <cellStyle name="Followed Hyperlink" xfId="8223" builtinId="9" hidden="1"/>
    <cellStyle name="Followed Hyperlink" xfId="8224" builtinId="9" hidden="1"/>
    <cellStyle name="Followed Hyperlink" xfId="8225" builtinId="9" hidden="1"/>
    <cellStyle name="Followed Hyperlink" xfId="8226" builtinId="9" hidden="1"/>
    <cellStyle name="Followed Hyperlink" xfId="8227" builtinId="9" hidden="1"/>
    <cellStyle name="Followed Hyperlink" xfId="8228" builtinId="9" hidden="1"/>
    <cellStyle name="Followed Hyperlink" xfId="8229" builtinId="9" hidden="1"/>
    <cellStyle name="Followed Hyperlink" xfId="8230" builtinId="9" hidden="1"/>
    <cellStyle name="Followed Hyperlink" xfId="8231" builtinId="9" hidden="1"/>
    <cellStyle name="Followed Hyperlink" xfId="8232" builtinId="9" hidden="1"/>
    <cellStyle name="Followed Hyperlink" xfId="8233" builtinId="9" hidden="1"/>
    <cellStyle name="Followed Hyperlink" xfId="8234" builtinId="9" hidden="1"/>
    <cellStyle name="Followed Hyperlink" xfId="8235" builtinId="9" hidden="1"/>
    <cellStyle name="Followed Hyperlink" xfId="8236" builtinId="9" hidden="1"/>
    <cellStyle name="Followed Hyperlink" xfId="8237" builtinId="9" hidden="1"/>
    <cellStyle name="Followed Hyperlink" xfId="8238" builtinId="9" hidden="1"/>
    <cellStyle name="Followed Hyperlink" xfId="8239" builtinId="9" hidden="1"/>
    <cellStyle name="Followed Hyperlink" xfId="8240" builtinId="9" hidden="1"/>
    <cellStyle name="Followed Hyperlink" xfId="8241" builtinId="9" hidden="1"/>
    <cellStyle name="Followed Hyperlink" xfId="8242" builtinId="9" hidden="1"/>
    <cellStyle name="Followed Hyperlink" xfId="8243" builtinId="9" hidden="1"/>
    <cellStyle name="Followed Hyperlink" xfId="8244" builtinId="9" hidden="1"/>
    <cellStyle name="Followed Hyperlink" xfId="8245" builtinId="9" hidden="1"/>
    <cellStyle name="Followed Hyperlink" xfId="8246" builtinId="9" hidden="1"/>
    <cellStyle name="Followed Hyperlink" xfId="8247" builtinId="9" hidden="1"/>
    <cellStyle name="Followed Hyperlink" xfId="8248" builtinId="9" hidden="1"/>
    <cellStyle name="Followed Hyperlink" xfId="8249" builtinId="9" hidden="1"/>
    <cellStyle name="Followed Hyperlink" xfId="8250" builtinId="9" hidden="1"/>
    <cellStyle name="Followed Hyperlink" xfId="8251" builtinId="9" hidden="1"/>
    <cellStyle name="Followed Hyperlink" xfId="8252" builtinId="9" hidden="1"/>
    <cellStyle name="Followed Hyperlink" xfId="8253" builtinId="9" hidden="1"/>
    <cellStyle name="Followed Hyperlink" xfId="8254" builtinId="9" hidden="1"/>
    <cellStyle name="Followed Hyperlink" xfId="8255" builtinId="9" hidden="1"/>
    <cellStyle name="Followed Hyperlink" xfId="8256" builtinId="9" hidden="1"/>
    <cellStyle name="Followed Hyperlink" xfId="8257" builtinId="9" hidden="1"/>
    <cellStyle name="Followed Hyperlink" xfId="8258" builtinId="9" hidden="1"/>
    <cellStyle name="Followed Hyperlink" xfId="8259" builtinId="9" hidden="1"/>
    <cellStyle name="Followed Hyperlink" xfId="8260" builtinId="9" hidden="1"/>
    <cellStyle name="Followed Hyperlink" xfId="8261" builtinId="9" hidden="1"/>
    <cellStyle name="Followed Hyperlink" xfId="8262" builtinId="9" hidden="1"/>
    <cellStyle name="Followed Hyperlink" xfId="8263" builtinId="9" hidden="1"/>
    <cellStyle name="Followed Hyperlink" xfId="8264" builtinId="9" hidden="1"/>
    <cellStyle name="Followed Hyperlink" xfId="8265" builtinId="9" hidden="1"/>
    <cellStyle name="Followed Hyperlink" xfId="8266" builtinId="9" hidden="1"/>
    <cellStyle name="Followed Hyperlink" xfId="8267" builtinId="9" hidden="1"/>
    <cellStyle name="Followed Hyperlink" xfId="8268" builtinId="9" hidden="1"/>
    <cellStyle name="Followed Hyperlink" xfId="8269" builtinId="9" hidden="1"/>
    <cellStyle name="Followed Hyperlink" xfId="8270" builtinId="9" hidden="1"/>
    <cellStyle name="Followed Hyperlink" xfId="8271" builtinId="9" hidden="1"/>
    <cellStyle name="Followed Hyperlink" xfId="8272" builtinId="9" hidden="1"/>
    <cellStyle name="Followed Hyperlink" xfId="8273" builtinId="9" hidden="1"/>
    <cellStyle name="Followed Hyperlink" xfId="8274" builtinId="9" hidden="1"/>
    <cellStyle name="Followed Hyperlink" xfId="8275" builtinId="9" hidden="1"/>
    <cellStyle name="Followed Hyperlink" xfId="8276" builtinId="9" hidden="1"/>
    <cellStyle name="Followed Hyperlink" xfId="8277" builtinId="9" hidden="1"/>
    <cellStyle name="Followed Hyperlink" xfId="8278" builtinId="9" hidden="1"/>
    <cellStyle name="Followed Hyperlink" xfId="8279" builtinId="9" hidden="1"/>
    <cellStyle name="Followed Hyperlink" xfId="8280" builtinId="9" hidden="1"/>
    <cellStyle name="Followed Hyperlink" xfId="8281" builtinId="9" hidden="1"/>
    <cellStyle name="Followed Hyperlink" xfId="8282" builtinId="9" hidden="1"/>
    <cellStyle name="Followed Hyperlink" xfId="8283" builtinId="9" hidden="1"/>
    <cellStyle name="Followed Hyperlink" xfId="8284" builtinId="9" hidden="1"/>
    <cellStyle name="Followed Hyperlink" xfId="8285" builtinId="9" hidden="1"/>
    <cellStyle name="Followed Hyperlink" xfId="8286" builtinId="9" hidden="1"/>
    <cellStyle name="Followed Hyperlink" xfId="8287" builtinId="9" hidden="1"/>
    <cellStyle name="Followed Hyperlink" xfId="8288" builtinId="9" hidden="1"/>
    <cellStyle name="Followed Hyperlink" xfId="8289" builtinId="9" hidden="1"/>
    <cellStyle name="Followed Hyperlink" xfId="8290" builtinId="9" hidden="1"/>
    <cellStyle name="Followed Hyperlink" xfId="8291" builtinId="9" hidden="1"/>
    <cellStyle name="Followed Hyperlink" xfId="8292" builtinId="9" hidden="1"/>
    <cellStyle name="Followed Hyperlink" xfId="8293" builtinId="9" hidden="1"/>
    <cellStyle name="Followed Hyperlink" xfId="8294" builtinId="9" hidden="1"/>
    <cellStyle name="Followed Hyperlink" xfId="8295" builtinId="9" hidden="1"/>
    <cellStyle name="Followed Hyperlink" xfId="8296" builtinId="9" hidden="1"/>
    <cellStyle name="Followed Hyperlink" xfId="8297" builtinId="9" hidden="1"/>
    <cellStyle name="Followed Hyperlink" xfId="8298" builtinId="9" hidden="1"/>
    <cellStyle name="Followed Hyperlink" xfId="8299" builtinId="9" hidden="1"/>
    <cellStyle name="Followed Hyperlink" xfId="8300" builtinId="9" hidden="1"/>
    <cellStyle name="Followed Hyperlink" xfId="8301" builtinId="9" hidden="1"/>
    <cellStyle name="Followed Hyperlink" xfId="8302" builtinId="9" hidden="1"/>
    <cellStyle name="Followed Hyperlink" xfId="8303" builtinId="9" hidden="1"/>
    <cellStyle name="Followed Hyperlink" xfId="8304" builtinId="9" hidden="1"/>
    <cellStyle name="Followed Hyperlink" xfId="8305" builtinId="9" hidden="1"/>
    <cellStyle name="Followed Hyperlink" xfId="8306" builtinId="9" hidden="1"/>
    <cellStyle name="Followed Hyperlink" xfId="8307" builtinId="9" hidden="1"/>
    <cellStyle name="Followed Hyperlink" xfId="8308" builtinId="9" hidden="1"/>
    <cellStyle name="Followed Hyperlink" xfId="8309" builtinId="9" hidden="1"/>
    <cellStyle name="Followed Hyperlink" xfId="8310" builtinId="9" hidden="1"/>
    <cellStyle name="Followed Hyperlink" xfId="8311" builtinId="9" hidden="1"/>
    <cellStyle name="Followed Hyperlink" xfId="8312" builtinId="9" hidden="1"/>
    <cellStyle name="Followed Hyperlink" xfId="8313" builtinId="9" hidden="1"/>
    <cellStyle name="Followed Hyperlink" xfId="8314" builtinId="9" hidden="1"/>
    <cellStyle name="Followed Hyperlink" xfId="8315" builtinId="9" hidden="1"/>
    <cellStyle name="Followed Hyperlink" xfId="8316" builtinId="9" hidden="1"/>
    <cellStyle name="Followed Hyperlink" xfId="8317" builtinId="9" hidden="1"/>
    <cellStyle name="Followed Hyperlink" xfId="8318" builtinId="9" hidden="1"/>
    <cellStyle name="Followed Hyperlink" xfId="8319" builtinId="9" hidden="1"/>
    <cellStyle name="Followed Hyperlink" xfId="8320" builtinId="9" hidden="1"/>
    <cellStyle name="Followed Hyperlink" xfId="8321" builtinId="9" hidden="1"/>
    <cellStyle name="Followed Hyperlink" xfId="8322" builtinId="9" hidden="1"/>
    <cellStyle name="Followed Hyperlink" xfId="8323" builtinId="9" hidden="1"/>
    <cellStyle name="Followed Hyperlink" xfId="8324" builtinId="9" hidden="1"/>
    <cellStyle name="Followed Hyperlink" xfId="8325" builtinId="9" hidden="1"/>
    <cellStyle name="Followed Hyperlink" xfId="8326" builtinId="9" hidden="1"/>
    <cellStyle name="Followed Hyperlink" xfId="8327" builtinId="9" hidden="1"/>
    <cellStyle name="Followed Hyperlink" xfId="8328" builtinId="9" hidden="1"/>
    <cellStyle name="Followed Hyperlink" xfId="8329" builtinId="9" hidden="1"/>
    <cellStyle name="Followed Hyperlink" xfId="8330" builtinId="9" hidden="1"/>
    <cellStyle name="Followed Hyperlink" xfId="8331" builtinId="9" hidden="1"/>
    <cellStyle name="Followed Hyperlink" xfId="8332" builtinId="9" hidden="1"/>
    <cellStyle name="Followed Hyperlink" xfId="8333" builtinId="9" hidden="1"/>
    <cellStyle name="Followed Hyperlink" xfId="8334" builtinId="9" hidden="1"/>
    <cellStyle name="Followed Hyperlink" xfId="8335" builtinId="9" hidden="1"/>
    <cellStyle name="Followed Hyperlink" xfId="8336" builtinId="9" hidden="1"/>
    <cellStyle name="Followed Hyperlink" xfId="8337" builtinId="9" hidden="1"/>
    <cellStyle name="Followed Hyperlink" xfId="8338" builtinId="9" hidden="1"/>
    <cellStyle name="Followed Hyperlink" xfId="8339" builtinId="9" hidden="1"/>
    <cellStyle name="Followed Hyperlink" xfId="8340" builtinId="9" hidden="1"/>
    <cellStyle name="Followed Hyperlink" xfId="8341" builtinId="9" hidden="1"/>
    <cellStyle name="Followed Hyperlink" xfId="8342" builtinId="9" hidden="1"/>
    <cellStyle name="Followed Hyperlink" xfId="8343" builtinId="9" hidden="1"/>
    <cellStyle name="Followed Hyperlink" xfId="8344" builtinId="9" hidden="1"/>
    <cellStyle name="Followed Hyperlink" xfId="8345" builtinId="9" hidden="1"/>
    <cellStyle name="Followed Hyperlink" xfId="8346" builtinId="9" hidden="1"/>
    <cellStyle name="Followed Hyperlink" xfId="8347" builtinId="9" hidden="1"/>
    <cellStyle name="Followed Hyperlink" xfId="8348" builtinId="9" hidden="1"/>
    <cellStyle name="Followed Hyperlink" xfId="8349" builtinId="9" hidden="1"/>
    <cellStyle name="Followed Hyperlink" xfId="8350" builtinId="9" hidden="1"/>
    <cellStyle name="Followed Hyperlink" xfId="8351" builtinId="9" hidden="1"/>
    <cellStyle name="Followed Hyperlink" xfId="8352" builtinId="9" hidden="1"/>
    <cellStyle name="Followed Hyperlink" xfId="8353" builtinId="9" hidden="1"/>
    <cellStyle name="Followed Hyperlink" xfId="8354" builtinId="9" hidden="1"/>
    <cellStyle name="Followed Hyperlink" xfId="8355" builtinId="9" hidden="1"/>
    <cellStyle name="Followed Hyperlink" xfId="8356" builtinId="9" hidden="1"/>
    <cellStyle name="Followed Hyperlink" xfId="8357" builtinId="9" hidden="1"/>
    <cellStyle name="Followed Hyperlink" xfId="8358" builtinId="9" hidden="1"/>
    <cellStyle name="Followed Hyperlink" xfId="8359" builtinId="9" hidden="1"/>
    <cellStyle name="Followed Hyperlink" xfId="8360" builtinId="9" hidden="1"/>
    <cellStyle name="Followed Hyperlink" xfId="8361" builtinId="9" hidden="1"/>
    <cellStyle name="Followed Hyperlink" xfId="8362" builtinId="9" hidden="1"/>
    <cellStyle name="Followed Hyperlink" xfId="8363" builtinId="9" hidden="1"/>
    <cellStyle name="Followed Hyperlink" xfId="8364" builtinId="9" hidden="1"/>
    <cellStyle name="Followed Hyperlink" xfId="8365" builtinId="9" hidden="1"/>
    <cellStyle name="Followed Hyperlink" xfId="8366" builtinId="9" hidden="1"/>
    <cellStyle name="Followed Hyperlink" xfId="8367" builtinId="9" hidden="1"/>
    <cellStyle name="Followed Hyperlink" xfId="8368" builtinId="9" hidden="1"/>
    <cellStyle name="Followed Hyperlink" xfId="8369" builtinId="9" hidden="1"/>
    <cellStyle name="Followed Hyperlink" xfId="8370" builtinId="9" hidden="1"/>
    <cellStyle name="Followed Hyperlink" xfId="8371" builtinId="9" hidden="1"/>
    <cellStyle name="Followed Hyperlink" xfId="8372" builtinId="9" hidden="1"/>
    <cellStyle name="Followed Hyperlink" xfId="8373" builtinId="9" hidden="1"/>
    <cellStyle name="Followed Hyperlink" xfId="8374" builtinId="9" hidden="1"/>
    <cellStyle name="Followed Hyperlink" xfId="8375" builtinId="9" hidden="1"/>
    <cellStyle name="Followed Hyperlink" xfId="8376" builtinId="9" hidden="1"/>
    <cellStyle name="Followed Hyperlink" xfId="8377" builtinId="9" hidden="1"/>
    <cellStyle name="Followed Hyperlink" xfId="8378" builtinId="9" hidden="1"/>
    <cellStyle name="Followed Hyperlink" xfId="8379" builtinId="9" hidden="1"/>
    <cellStyle name="Followed Hyperlink" xfId="8380" builtinId="9" hidden="1"/>
    <cellStyle name="Followed Hyperlink" xfId="8381" builtinId="9" hidden="1"/>
    <cellStyle name="Followed Hyperlink" xfId="8382" builtinId="9" hidden="1"/>
    <cellStyle name="Followed Hyperlink" xfId="8383" builtinId="9" hidden="1"/>
    <cellStyle name="Followed Hyperlink" xfId="8384" builtinId="9" hidden="1"/>
    <cellStyle name="Followed Hyperlink" xfId="8385" builtinId="9" hidden="1"/>
    <cellStyle name="Followed Hyperlink" xfId="8386" builtinId="9" hidden="1"/>
    <cellStyle name="Followed Hyperlink" xfId="8387" builtinId="9" hidden="1"/>
    <cellStyle name="Followed Hyperlink" xfId="8388" builtinId="9" hidden="1"/>
    <cellStyle name="Followed Hyperlink" xfId="8389" builtinId="9" hidden="1"/>
    <cellStyle name="Followed Hyperlink" xfId="8390" builtinId="9" hidden="1"/>
    <cellStyle name="Followed Hyperlink" xfId="8391" builtinId="9" hidden="1"/>
    <cellStyle name="Followed Hyperlink" xfId="8392" builtinId="9" hidden="1"/>
    <cellStyle name="Followed Hyperlink" xfId="8393" builtinId="9" hidden="1"/>
    <cellStyle name="Followed Hyperlink" xfId="8394" builtinId="9" hidden="1"/>
    <cellStyle name="Followed Hyperlink" xfId="8395" builtinId="9" hidden="1"/>
    <cellStyle name="Followed Hyperlink" xfId="8396" builtinId="9" hidden="1"/>
    <cellStyle name="Followed Hyperlink" xfId="8397" builtinId="9" hidden="1"/>
    <cellStyle name="Followed Hyperlink" xfId="8398" builtinId="9" hidden="1"/>
    <cellStyle name="Followed Hyperlink" xfId="8399" builtinId="9" hidden="1"/>
    <cellStyle name="Followed Hyperlink" xfId="8400" builtinId="9" hidden="1"/>
    <cellStyle name="Followed Hyperlink" xfId="8401" builtinId="9" hidden="1"/>
    <cellStyle name="Followed Hyperlink" xfId="8402" builtinId="9" hidden="1"/>
    <cellStyle name="Followed Hyperlink" xfId="8403" builtinId="9" hidden="1"/>
    <cellStyle name="Followed Hyperlink" xfId="8404" builtinId="9" hidden="1"/>
    <cellStyle name="Followed Hyperlink" xfId="8405" builtinId="9" hidden="1"/>
    <cellStyle name="Followed Hyperlink" xfId="8406" builtinId="9" hidden="1"/>
    <cellStyle name="Followed Hyperlink" xfId="8407" builtinId="9" hidden="1"/>
    <cellStyle name="Followed Hyperlink" xfId="8408" builtinId="9" hidden="1"/>
    <cellStyle name="Followed Hyperlink" xfId="8409" builtinId="9" hidden="1"/>
    <cellStyle name="Followed Hyperlink" xfId="8410" builtinId="9" hidden="1"/>
    <cellStyle name="Followed Hyperlink" xfId="8411" builtinId="9" hidden="1"/>
    <cellStyle name="Followed Hyperlink" xfId="8412" builtinId="9" hidden="1"/>
    <cellStyle name="Followed Hyperlink" xfId="8413" builtinId="9" hidden="1"/>
    <cellStyle name="Followed Hyperlink" xfId="8414" builtinId="9" hidden="1"/>
    <cellStyle name="Followed Hyperlink" xfId="8415" builtinId="9" hidden="1"/>
    <cellStyle name="Followed Hyperlink" xfId="8416" builtinId="9" hidden="1"/>
    <cellStyle name="Followed Hyperlink" xfId="8417" builtinId="9" hidden="1"/>
    <cellStyle name="Followed Hyperlink" xfId="8418" builtinId="9" hidden="1"/>
    <cellStyle name="Followed Hyperlink" xfId="8419" builtinId="9" hidden="1"/>
    <cellStyle name="Followed Hyperlink" xfId="8420" builtinId="9" hidden="1"/>
    <cellStyle name="Followed Hyperlink" xfId="8421" builtinId="9" hidden="1"/>
    <cellStyle name="Followed Hyperlink" xfId="8422" builtinId="9" hidden="1"/>
    <cellStyle name="Followed Hyperlink" xfId="8423" builtinId="9" hidden="1"/>
    <cellStyle name="Followed Hyperlink" xfId="8424" builtinId="9" hidden="1"/>
    <cellStyle name="Followed Hyperlink" xfId="8425" builtinId="9" hidden="1"/>
    <cellStyle name="Followed Hyperlink" xfId="8426" builtinId="9" hidden="1"/>
    <cellStyle name="Followed Hyperlink" xfId="8427" builtinId="9" hidden="1"/>
    <cellStyle name="Followed Hyperlink" xfId="8428" builtinId="9" hidden="1"/>
    <cellStyle name="Followed Hyperlink" xfId="8429" builtinId="9" hidden="1"/>
    <cellStyle name="Followed Hyperlink" xfId="8430" builtinId="9" hidden="1"/>
    <cellStyle name="Followed Hyperlink" xfId="8431" builtinId="9" hidden="1"/>
    <cellStyle name="Followed Hyperlink" xfId="8432" builtinId="9" hidden="1"/>
    <cellStyle name="Followed Hyperlink" xfId="8433" builtinId="9" hidden="1"/>
    <cellStyle name="Followed Hyperlink" xfId="8434" builtinId="9" hidden="1"/>
    <cellStyle name="Followed Hyperlink" xfId="8435" builtinId="9" hidden="1"/>
    <cellStyle name="Followed Hyperlink" xfId="8436" builtinId="9" hidden="1"/>
    <cellStyle name="Followed Hyperlink" xfId="8437" builtinId="9" hidden="1"/>
    <cellStyle name="Followed Hyperlink" xfId="8438" builtinId="9" hidden="1"/>
    <cellStyle name="Followed Hyperlink" xfId="8439" builtinId="9" hidden="1"/>
    <cellStyle name="Followed Hyperlink" xfId="8440" builtinId="9" hidden="1"/>
    <cellStyle name="Followed Hyperlink" xfId="8441" builtinId="9" hidden="1"/>
    <cellStyle name="Followed Hyperlink" xfId="8442" builtinId="9" hidden="1"/>
    <cellStyle name="Followed Hyperlink" xfId="8443" builtinId="9" hidden="1"/>
    <cellStyle name="Followed Hyperlink" xfId="8444" builtinId="9" hidden="1"/>
    <cellStyle name="Followed Hyperlink" xfId="8445" builtinId="9" hidden="1"/>
    <cellStyle name="Followed Hyperlink" xfId="8446" builtinId="9" hidden="1"/>
    <cellStyle name="Followed Hyperlink" xfId="8447" builtinId="9" hidden="1"/>
    <cellStyle name="Followed Hyperlink" xfId="8448" builtinId="9" hidden="1"/>
    <cellStyle name="Followed Hyperlink" xfId="8449" builtinId="9" hidden="1"/>
    <cellStyle name="Followed Hyperlink" xfId="8450" builtinId="9" hidden="1"/>
    <cellStyle name="Followed Hyperlink" xfId="8451" builtinId="9" hidden="1"/>
    <cellStyle name="Followed Hyperlink" xfId="8452" builtinId="9" hidden="1"/>
    <cellStyle name="Followed Hyperlink" xfId="8453" builtinId="9" hidden="1"/>
    <cellStyle name="Followed Hyperlink" xfId="8454" builtinId="9" hidden="1"/>
    <cellStyle name="Followed Hyperlink" xfId="8455" builtinId="9" hidden="1"/>
    <cellStyle name="Followed Hyperlink" xfId="8456" builtinId="9" hidden="1"/>
    <cellStyle name="Followed Hyperlink" xfId="8457" builtinId="9" hidden="1"/>
    <cellStyle name="Followed Hyperlink" xfId="8458" builtinId="9" hidden="1"/>
    <cellStyle name="Followed Hyperlink" xfId="8459" builtinId="9" hidden="1"/>
    <cellStyle name="Followed Hyperlink" xfId="8460" builtinId="9" hidden="1"/>
    <cellStyle name="Followed Hyperlink" xfId="8461" builtinId="9" hidden="1"/>
    <cellStyle name="Followed Hyperlink" xfId="8462" builtinId="9" hidden="1"/>
    <cellStyle name="Followed Hyperlink" xfId="8463" builtinId="9" hidden="1"/>
    <cellStyle name="Followed Hyperlink" xfId="8464" builtinId="9" hidden="1"/>
    <cellStyle name="Followed Hyperlink" xfId="8465" builtinId="9" hidden="1"/>
    <cellStyle name="Followed Hyperlink" xfId="8466" builtinId="9" hidden="1"/>
    <cellStyle name="Followed Hyperlink" xfId="8467" builtinId="9" hidden="1"/>
    <cellStyle name="Followed Hyperlink" xfId="8468" builtinId="9" hidden="1"/>
    <cellStyle name="Followed Hyperlink" xfId="8469" builtinId="9" hidden="1"/>
    <cellStyle name="Followed Hyperlink" xfId="8470" builtinId="9" hidden="1"/>
    <cellStyle name="Followed Hyperlink" xfId="8471" builtinId="9" hidden="1"/>
    <cellStyle name="Followed Hyperlink" xfId="8472" builtinId="9" hidden="1"/>
    <cellStyle name="Followed Hyperlink" xfId="8473" builtinId="9" hidden="1"/>
    <cellStyle name="Followed Hyperlink" xfId="8474" builtinId="9" hidden="1"/>
    <cellStyle name="Followed Hyperlink" xfId="8475" builtinId="9" hidden="1"/>
    <cellStyle name="Followed Hyperlink" xfId="8476" builtinId="9" hidden="1"/>
    <cellStyle name="Followed Hyperlink" xfId="8477" builtinId="9" hidden="1"/>
    <cellStyle name="Followed Hyperlink" xfId="8478" builtinId="9" hidden="1"/>
    <cellStyle name="Followed Hyperlink" xfId="8479" builtinId="9" hidden="1"/>
    <cellStyle name="Followed Hyperlink" xfId="8480" builtinId="9" hidden="1"/>
    <cellStyle name="Followed Hyperlink" xfId="8481" builtinId="9" hidden="1"/>
    <cellStyle name="Followed Hyperlink" xfId="8482" builtinId="9" hidden="1"/>
    <cellStyle name="Followed Hyperlink" xfId="8483" builtinId="9" hidden="1"/>
    <cellStyle name="Followed Hyperlink" xfId="8484" builtinId="9" hidden="1"/>
    <cellStyle name="Followed Hyperlink" xfId="8485" builtinId="9" hidden="1"/>
    <cellStyle name="Followed Hyperlink" xfId="8486" builtinId="9" hidden="1"/>
    <cellStyle name="Followed Hyperlink" xfId="8487" builtinId="9" hidden="1"/>
    <cellStyle name="Followed Hyperlink" xfId="8488" builtinId="9" hidden="1"/>
    <cellStyle name="Followed Hyperlink" xfId="8489" builtinId="9" hidden="1"/>
    <cellStyle name="Followed Hyperlink" xfId="8490" builtinId="9" hidden="1"/>
    <cellStyle name="Followed Hyperlink" xfId="8491" builtinId="9" hidden="1"/>
    <cellStyle name="Followed Hyperlink" xfId="8492" builtinId="9" hidden="1"/>
    <cellStyle name="Followed Hyperlink" xfId="8493" builtinId="9" hidden="1"/>
    <cellStyle name="Followed Hyperlink" xfId="8494" builtinId="9" hidden="1"/>
    <cellStyle name="Followed Hyperlink" xfId="8495" builtinId="9" hidden="1"/>
    <cellStyle name="Followed Hyperlink" xfId="8496" builtinId="9" hidden="1"/>
    <cellStyle name="Followed Hyperlink" xfId="8497" builtinId="9" hidden="1"/>
    <cellStyle name="Followed Hyperlink" xfId="8498" builtinId="9" hidden="1"/>
    <cellStyle name="Followed Hyperlink" xfId="8499" builtinId="9" hidden="1"/>
    <cellStyle name="Followed Hyperlink" xfId="8500" builtinId="9" hidden="1"/>
    <cellStyle name="Followed Hyperlink" xfId="8501" builtinId="9" hidden="1"/>
    <cellStyle name="Followed Hyperlink" xfId="8502" builtinId="9" hidden="1"/>
    <cellStyle name="Followed Hyperlink" xfId="8503" builtinId="9" hidden="1"/>
    <cellStyle name="Followed Hyperlink" xfId="8504" builtinId="9" hidden="1"/>
    <cellStyle name="Followed Hyperlink" xfId="8505" builtinId="9" hidden="1"/>
    <cellStyle name="Followed Hyperlink" xfId="8506" builtinId="9" hidden="1"/>
    <cellStyle name="Followed Hyperlink" xfId="8507" builtinId="9" hidden="1"/>
    <cellStyle name="Followed Hyperlink" xfId="8508" builtinId="9" hidden="1"/>
    <cellStyle name="Followed Hyperlink" xfId="8509" builtinId="9" hidden="1"/>
    <cellStyle name="Followed Hyperlink" xfId="8510" builtinId="9" hidden="1"/>
    <cellStyle name="Followed Hyperlink" xfId="8511" builtinId="9" hidden="1"/>
    <cellStyle name="Followed Hyperlink" xfId="8512" builtinId="9" hidden="1"/>
    <cellStyle name="Followed Hyperlink" xfId="8513" builtinId="9" hidden="1"/>
    <cellStyle name="Followed Hyperlink" xfId="8514" builtinId="9" hidden="1"/>
    <cellStyle name="Followed Hyperlink" xfId="8515" builtinId="9" hidden="1"/>
    <cellStyle name="Followed Hyperlink" xfId="8516" builtinId="9" hidden="1"/>
    <cellStyle name="Followed Hyperlink" xfId="8517" builtinId="9" hidden="1"/>
    <cellStyle name="Followed Hyperlink" xfId="8518" builtinId="9" hidden="1"/>
    <cellStyle name="Followed Hyperlink" xfId="8519" builtinId="9" hidden="1"/>
    <cellStyle name="Followed Hyperlink" xfId="8520" builtinId="9" hidden="1"/>
    <cellStyle name="Followed Hyperlink" xfId="8521" builtinId="9" hidden="1"/>
    <cellStyle name="Followed Hyperlink" xfId="8522" builtinId="9" hidden="1"/>
    <cellStyle name="Followed Hyperlink" xfId="8523" builtinId="9" hidden="1"/>
    <cellStyle name="Followed Hyperlink" xfId="8524" builtinId="9" hidden="1"/>
    <cellStyle name="Followed Hyperlink" xfId="8525" builtinId="9" hidden="1"/>
    <cellStyle name="Followed Hyperlink" xfId="8526" builtinId="9" hidden="1"/>
    <cellStyle name="Followed Hyperlink" xfId="8527" builtinId="9" hidden="1"/>
    <cellStyle name="Followed Hyperlink" xfId="8529" builtinId="9" hidden="1"/>
    <cellStyle name="Followed Hyperlink" xfId="8530" builtinId="9" hidden="1"/>
    <cellStyle name="Followed Hyperlink" xfId="8531" builtinId="9" hidden="1"/>
    <cellStyle name="Followed Hyperlink" xfId="8532" builtinId="9" hidden="1"/>
    <cellStyle name="Followed Hyperlink" xfId="8533" builtinId="9" hidden="1"/>
    <cellStyle name="Followed Hyperlink" xfId="8534" builtinId="9" hidden="1"/>
    <cellStyle name="Followed Hyperlink" xfId="8535" builtinId="9" hidden="1"/>
    <cellStyle name="Followed Hyperlink" xfId="8536" builtinId="9" hidden="1"/>
    <cellStyle name="Followed Hyperlink" xfId="8537" builtinId="9" hidden="1"/>
    <cellStyle name="Followed Hyperlink" xfId="8538" builtinId="9" hidden="1"/>
    <cellStyle name="Followed Hyperlink" xfId="8539" builtinId="9" hidden="1"/>
    <cellStyle name="Followed Hyperlink" xfId="8540" builtinId="9" hidden="1"/>
    <cellStyle name="Followed Hyperlink" xfId="8541" builtinId="9" hidden="1"/>
    <cellStyle name="Followed Hyperlink" xfId="8542" builtinId="9" hidden="1"/>
    <cellStyle name="Followed Hyperlink" xfId="8543" builtinId="9" hidden="1"/>
    <cellStyle name="Followed Hyperlink" xfId="8544" builtinId="9" hidden="1"/>
    <cellStyle name="Followed Hyperlink" xfId="8545" builtinId="9" hidden="1"/>
    <cellStyle name="Followed Hyperlink" xfId="8528" builtinId="9" hidden="1"/>
    <cellStyle name="Followed Hyperlink" xfId="8546" builtinId="9" hidden="1"/>
    <cellStyle name="Followed Hyperlink" xfId="8547" builtinId="9" hidden="1"/>
    <cellStyle name="Followed Hyperlink" xfId="8548" builtinId="9" hidden="1"/>
    <cellStyle name="Followed Hyperlink" xfId="8549" builtinId="9" hidden="1"/>
    <cellStyle name="Followed Hyperlink" xfId="8550" builtinId="9" hidden="1"/>
    <cellStyle name="Followed Hyperlink" xfId="8551" builtinId="9" hidden="1"/>
    <cellStyle name="Followed Hyperlink" xfId="8552" builtinId="9" hidden="1"/>
    <cellStyle name="Followed Hyperlink" xfId="8553" builtinId="9" hidden="1"/>
    <cellStyle name="Followed Hyperlink" xfId="8554" builtinId="9" hidden="1"/>
    <cellStyle name="Followed Hyperlink" xfId="8555" builtinId="9" hidden="1"/>
    <cellStyle name="Followed Hyperlink" xfId="8556" builtinId="9" hidden="1"/>
    <cellStyle name="Followed Hyperlink" xfId="8557" builtinId="9" hidden="1"/>
    <cellStyle name="Followed Hyperlink" xfId="8558" builtinId="9" hidden="1"/>
    <cellStyle name="Followed Hyperlink" xfId="8559" builtinId="9" hidden="1"/>
    <cellStyle name="Followed Hyperlink" xfId="8560" builtinId="9" hidden="1"/>
    <cellStyle name="Followed Hyperlink" xfId="8561" builtinId="9" hidden="1"/>
    <cellStyle name="Followed Hyperlink" xfId="8562" builtinId="9" hidden="1"/>
    <cellStyle name="Followed Hyperlink" xfId="8563" builtinId="9" hidden="1"/>
    <cellStyle name="Followed Hyperlink" xfId="8564" builtinId="9" hidden="1"/>
    <cellStyle name="Followed Hyperlink" xfId="8565" builtinId="9" hidden="1"/>
    <cellStyle name="Followed Hyperlink" xfId="8566" builtinId="9" hidden="1"/>
    <cellStyle name="Followed Hyperlink" xfId="8567" builtinId="9" hidden="1"/>
    <cellStyle name="Followed Hyperlink" xfId="8568" builtinId="9" hidden="1"/>
    <cellStyle name="Followed Hyperlink" xfId="8569" builtinId="9" hidden="1"/>
    <cellStyle name="Followed Hyperlink" xfId="8570" builtinId="9" hidden="1"/>
    <cellStyle name="Followed Hyperlink" xfId="8571" builtinId="9" hidden="1"/>
    <cellStyle name="Followed Hyperlink" xfId="8572" builtinId="9" hidden="1"/>
    <cellStyle name="Followed Hyperlink" xfId="8573" builtinId="9" hidden="1"/>
    <cellStyle name="Followed Hyperlink" xfId="8574" builtinId="9" hidden="1"/>
    <cellStyle name="Followed Hyperlink" xfId="8575" builtinId="9" hidden="1"/>
    <cellStyle name="Followed Hyperlink" xfId="8576" builtinId="9" hidden="1"/>
    <cellStyle name="Followed Hyperlink" xfId="8577" builtinId="9" hidden="1"/>
    <cellStyle name="Followed Hyperlink" xfId="8578" builtinId="9" hidden="1"/>
    <cellStyle name="Followed Hyperlink" xfId="8579" builtinId="9" hidden="1"/>
    <cellStyle name="Followed Hyperlink" xfId="8580" builtinId="9" hidden="1"/>
    <cellStyle name="Followed Hyperlink" xfId="8581" builtinId="9" hidden="1"/>
    <cellStyle name="Followed Hyperlink" xfId="8582" builtinId="9" hidden="1"/>
    <cellStyle name="Followed Hyperlink" xfId="8583" builtinId="9" hidden="1"/>
    <cellStyle name="Followed Hyperlink" xfId="8584" builtinId="9" hidden="1"/>
    <cellStyle name="Followed Hyperlink" xfId="8585" builtinId="9" hidden="1"/>
    <cellStyle name="Followed Hyperlink" xfId="8586" builtinId="9" hidden="1"/>
    <cellStyle name="Followed Hyperlink" xfId="8587" builtinId="9" hidden="1"/>
    <cellStyle name="Followed Hyperlink" xfId="8588" builtinId="9" hidden="1"/>
    <cellStyle name="Followed Hyperlink" xfId="8589" builtinId="9" hidden="1"/>
    <cellStyle name="Followed Hyperlink" xfId="8590" builtinId="9" hidden="1"/>
    <cellStyle name="Followed Hyperlink" xfId="8591" builtinId="9" hidden="1"/>
    <cellStyle name="Followed Hyperlink" xfId="8592" builtinId="9" hidden="1"/>
    <cellStyle name="Followed Hyperlink" xfId="8593" builtinId="9" hidden="1"/>
    <cellStyle name="Followed Hyperlink" xfId="8594" builtinId="9" hidden="1"/>
    <cellStyle name="Followed Hyperlink" xfId="8595" builtinId="9" hidden="1"/>
    <cellStyle name="Followed Hyperlink" xfId="8596" builtinId="9" hidden="1"/>
    <cellStyle name="Followed Hyperlink" xfId="8597" builtinId="9" hidden="1"/>
    <cellStyle name="Followed Hyperlink" xfId="8598" builtinId="9" hidden="1"/>
    <cellStyle name="Followed Hyperlink" xfId="8599" builtinId="9" hidden="1"/>
    <cellStyle name="Followed Hyperlink" xfId="8600" builtinId="9" hidden="1"/>
    <cellStyle name="Followed Hyperlink" xfId="8601" builtinId="9" hidden="1"/>
    <cellStyle name="Followed Hyperlink" xfId="8602" builtinId="9" hidden="1"/>
    <cellStyle name="Followed Hyperlink" xfId="8603" builtinId="9" hidden="1"/>
    <cellStyle name="Followed Hyperlink" xfId="8604" builtinId="9" hidden="1"/>
    <cellStyle name="Followed Hyperlink" xfId="8605" builtinId="9" hidden="1"/>
    <cellStyle name="Followed Hyperlink" xfId="8606" builtinId="9" hidden="1"/>
    <cellStyle name="Followed Hyperlink" xfId="8607" builtinId="9" hidden="1"/>
    <cellStyle name="Followed Hyperlink" xfId="8608" builtinId="9" hidden="1"/>
    <cellStyle name="Followed Hyperlink" xfId="8609" builtinId="9" hidden="1"/>
    <cellStyle name="Followed Hyperlink" xfId="8610" builtinId="9" hidden="1"/>
    <cellStyle name="Followed Hyperlink" xfId="8611" builtinId="9" hidden="1"/>
    <cellStyle name="Followed Hyperlink" xfId="8612" builtinId="9" hidden="1"/>
    <cellStyle name="Followed Hyperlink" xfId="8613" builtinId="9" hidden="1"/>
    <cellStyle name="Followed Hyperlink" xfId="8614" builtinId="9" hidden="1"/>
    <cellStyle name="Followed Hyperlink" xfId="8615" builtinId="9" hidden="1"/>
    <cellStyle name="Followed Hyperlink" xfId="8616" builtinId="9" hidden="1"/>
    <cellStyle name="Followed Hyperlink" xfId="8617" builtinId="9" hidden="1"/>
    <cellStyle name="Followed Hyperlink" xfId="8618" builtinId="9" hidden="1"/>
    <cellStyle name="Followed Hyperlink" xfId="8619" builtinId="9" hidden="1"/>
    <cellStyle name="Followed Hyperlink" xfId="8620" builtinId="9" hidden="1"/>
    <cellStyle name="Followed Hyperlink" xfId="8621" builtinId="9" hidden="1"/>
    <cellStyle name="Followed Hyperlink" xfId="8622" builtinId="9" hidden="1"/>
    <cellStyle name="Followed Hyperlink" xfId="8623" builtinId="9" hidden="1"/>
    <cellStyle name="Followed Hyperlink" xfId="8624" builtinId="9" hidden="1"/>
    <cellStyle name="Followed Hyperlink" xfId="8625" builtinId="9" hidden="1"/>
    <cellStyle name="Followed Hyperlink" xfId="8626" builtinId="9" hidden="1"/>
    <cellStyle name="Followed Hyperlink" xfId="8627" builtinId="9" hidden="1"/>
    <cellStyle name="Followed Hyperlink" xfId="8628" builtinId="9" hidden="1"/>
    <cellStyle name="Followed Hyperlink" xfId="8629" builtinId="9" hidden="1"/>
    <cellStyle name="Followed Hyperlink" xfId="8630" builtinId="9" hidden="1"/>
    <cellStyle name="Followed Hyperlink" xfId="8631" builtinId="9" hidden="1"/>
    <cellStyle name="Followed Hyperlink" xfId="8632" builtinId="9" hidden="1"/>
    <cellStyle name="Followed Hyperlink" xfId="8633" builtinId="9" hidden="1"/>
    <cellStyle name="Followed Hyperlink" xfId="8634" builtinId="9" hidden="1"/>
    <cellStyle name="Followed Hyperlink" xfId="8635" builtinId="9" hidden="1"/>
    <cellStyle name="Followed Hyperlink" xfId="8636" builtinId="9" hidden="1"/>
    <cellStyle name="Followed Hyperlink" xfId="8637" builtinId="9" hidden="1"/>
    <cellStyle name="Followed Hyperlink" xfId="8638" builtinId="9" hidden="1"/>
    <cellStyle name="Followed Hyperlink" xfId="8639" builtinId="9" hidden="1"/>
    <cellStyle name="Followed Hyperlink" xfId="8640" builtinId="9" hidden="1"/>
    <cellStyle name="Followed Hyperlink" xfId="8641" builtinId="9" hidden="1"/>
    <cellStyle name="Followed Hyperlink" xfId="8642" builtinId="9" hidden="1"/>
    <cellStyle name="Followed Hyperlink" xfId="8643" builtinId="9" hidden="1"/>
    <cellStyle name="Followed Hyperlink" xfId="8644" builtinId="9" hidden="1"/>
    <cellStyle name="Followed Hyperlink" xfId="8645" builtinId="9" hidden="1"/>
    <cellStyle name="Followed Hyperlink" xfId="8646" builtinId="9" hidden="1"/>
    <cellStyle name="Followed Hyperlink" xfId="8647" builtinId="9" hidden="1"/>
    <cellStyle name="Followed Hyperlink" xfId="8648" builtinId="9" hidden="1"/>
    <cellStyle name="Followed Hyperlink" xfId="8649" builtinId="9" hidden="1"/>
    <cellStyle name="Followed Hyperlink" xfId="8650" builtinId="9" hidden="1"/>
    <cellStyle name="Followed Hyperlink" xfId="8651" builtinId="9" hidden="1"/>
    <cellStyle name="Followed Hyperlink" xfId="8652" builtinId="9" hidden="1"/>
    <cellStyle name="Followed Hyperlink" xfId="8653" builtinId="9" hidden="1"/>
    <cellStyle name="Followed Hyperlink" xfId="8654" builtinId="9" hidden="1"/>
    <cellStyle name="Followed Hyperlink" xfId="8655" builtinId="9" hidden="1"/>
    <cellStyle name="Followed Hyperlink" xfId="8656" builtinId="9" hidden="1"/>
    <cellStyle name="Followed Hyperlink" xfId="8657" builtinId="9" hidden="1"/>
    <cellStyle name="Followed Hyperlink" xfId="8658" builtinId="9" hidden="1"/>
    <cellStyle name="Followed Hyperlink" xfId="8659" builtinId="9" hidden="1"/>
    <cellStyle name="Followed Hyperlink" xfId="8660" builtinId="9" hidden="1"/>
    <cellStyle name="Followed Hyperlink" xfId="8661" builtinId="9" hidden="1"/>
    <cellStyle name="Followed Hyperlink" xfId="8662" builtinId="9" hidden="1"/>
    <cellStyle name="Followed Hyperlink" xfId="8663" builtinId="9" hidden="1"/>
    <cellStyle name="Followed Hyperlink" xfId="8664" builtinId="9" hidden="1"/>
    <cellStyle name="Followed Hyperlink" xfId="8665" builtinId="9" hidden="1"/>
    <cellStyle name="Followed Hyperlink" xfId="8666" builtinId="9" hidden="1"/>
    <cellStyle name="Followed Hyperlink" xfId="8667" builtinId="9" hidden="1"/>
    <cellStyle name="Followed Hyperlink" xfId="8668" builtinId="9" hidden="1"/>
    <cellStyle name="Followed Hyperlink" xfId="8669" builtinId="9" hidden="1"/>
    <cellStyle name="Followed Hyperlink" xfId="8670" builtinId="9" hidden="1"/>
    <cellStyle name="Followed Hyperlink" xfId="8671" builtinId="9" hidden="1"/>
    <cellStyle name="Followed Hyperlink" xfId="8672" builtinId="9" hidden="1"/>
    <cellStyle name="Followed Hyperlink" xfId="8673" builtinId="9" hidden="1"/>
    <cellStyle name="Followed Hyperlink" xfId="8674" builtinId="9" hidden="1"/>
    <cellStyle name="Followed Hyperlink" xfId="8675" builtinId="9" hidden="1"/>
    <cellStyle name="Followed Hyperlink" xfId="8676" builtinId="9" hidden="1"/>
    <cellStyle name="Followed Hyperlink" xfId="8677" builtinId="9" hidden="1"/>
    <cellStyle name="Followed Hyperlink" xfId="8678" builtinId="9" hidden="1"/>
    <cellStyle name="Followed Hyperlink" xfId="8679" builtinId="9" hidden="1"/>
    <cellStyle name="Followed Hyperlink" xfId="8680" builtinId="9" hidden="1"/>
    <cellStyle name="Followed Hyperlink" xfId="8681" builtinId="9" hidden="1"/>
    <cellStyle name="Followed Hyperlink" xfId="8682" builtinId="9" hidden="1"/>
    <cellStyle name="Followed Hyperlink" xfId="8683" builtinId="9" hidden="1"/>
    <cellStyle name="Followed Hyperlink" xfId="8684" builtinId="9" hidden="1"/>
    <cellStyle name="Followed Hyperlink" xfId="8685" builtinId="9" hidden="1"/>
    <cellStyle name="Followed Hyperlink" xfId="8686" builtinId="9" hidden="1"/>
    <cellStyle name="Followed Hyperlink" xfId="8687" builtinId="9" hidden="1"/>
    <cellStyle name="Followed Hyperlink" xfId="8688" builtinId="9" hidden="1"/>
    <cellStyle name="Followed Hyperlink" xfId="8689" builtinId="9" hidden="1"/>
    <cellStyle name="Followed Hyperlink" xfId="8690" builtinId="9" hidden="1"/>
    <cellStyle name="Followed Hyperlink" xfId="8691" builtinId="9" hidden="1"/>
    <cellStyle name="Followed Hyperlink" xfId="8692" builtinId="9" hidden="1"/>
    <cellStyle name="Followed Hyperlink" xfId="8693" builtinId="9" hidden="1"/>
    <cellStyle name="Followed Hyperlink" xfId="8694" builtinId="9" hidden="1"/>
    <cellStyle name="Followed Hyperlink" xfId="8695" builtinId="9" hidden="1"/>
    <cellStyle name="Followed Hyperlink" xfId="8696" builtinId="9" hidden="1"/>
    <cellStyle name="Followed Hyperlink" xfId="8697" builtinId="9" hidden="1"/>
    <cellStyle name="Followed Hyperlink" xfId="8698" builtinId="9" hidden="1"/>
    <cellStyle name="Followed Hyperlink" xfId="8699" builtinId="9" hidden="1"/>
    <cellStyle name="Followed Hyperlink" xfId="8700" builtinId="9" hidden="1"/>
    <cellStyle name="Followed Hyperlink" xfId="8701" builtinId="9" hidden="1"/>
    <cellStyle name="Followed Hyperlink" xfId="8702" builtinId="9" hidden="1"/>
    <cellStyle name="Followed Hyperlink" xfId="8703" builtinId="9" hidden="1"/>
    <cellStyle name="Followed Hyperlink" xfId="8704" builtinId="9" hidden="1"/>
    <cellStyle name="Followed Hyperlink" xfId="8705" builtinId="9" hidden="1"/>
    <cellStyle name="Followed Hyperlink" xfId="8706" builtinId="9" hidden="1"/>
    <cellStyle name="Followed Hyperlink" xfId="8707" builtinId="9" hidden="1"/>
    <cellStyle name="Followed Hyperlink" xfId="8708" builtinId="9" hidden="1"/>
    <cellStyle name="Followed Hyperlink" xfId="8709" builtinId="9" hidden="1"/>
    <cellStyle name="Followed Hyperlink" xfId="8710" builtinId="9" hidden="1"/>
    <cellStyle name="Followed Hyperlink" xfId="8711" builtinId="9" hidden="1"/>
    <cellStyle name="Followed Hyperlink" xfId="8712" builtinId="9" hidden="1"/>
    <cellStyle name="Followed Hyperlink" xfId="8713" builtinId="9" hidden="1"/>
    <cellStyle name="Followed Hyperlink" xfId="8714" builtinId="9" hidden="1"/>
    <cellStyle name="Followed Hyperlink" xfId="8715" builtinId="9" hidden="1"/>
    <cellStyle name="Followed Hyperlink" xfId="8716" builtinId="9" hidden="1"/>
    <cellStyle name="Followed Hyperlink" xfId="8717" builtinId="9" hidden="1"/>
    <cellStyle name="Followed Hyperlink" xfId="8718" builtinId="9" hidden="1"/>
    <cellStyle name="Followed Hyperlink" xfId="8719" builtinId="9" hidden="1"/>
    <cellStyle name="Followed Hyperlink" xfId="8720" builtinId="9" hidden="1"/>
    <cellStyle name="Followed Hyperlink" xfId="8721" builtinId="9" hidden="1"/>
    <cellStyle name="Followed Hyperlink" xfId="8722" builtinId="9" hidden="1"/>
    <cellStyle name="Followed Hyperlink" xfId="8723" builtinId="9" hidden="1"/>
    <cellStyle name="Followed Hyperlink" xfId="8724" builtinId="9" hidden="1"/>
    <cellStyle name="Followed Hyperlink" xfId="8725" builtinId="9" hidden="1"/>
    <cellStyle name="Followed Hyperlink" xfId="8726" builtinId="9" hidden="1"/>
    <cellStyle name="Followed Hyperlink" xfId="8727" builtinId="9" hidden="1"/>
    <cellStyle name="Followed Hyperlink" xfId="8728" builtinId="9" hidden="1"/>
    <cellStyle name="Followed Hyperlink" xfId="8729" builtinId="9" hidden="1"/>
    <cellStyle name="Followed Hyperlink" xfId="8730" builtinId="9" hidden="1"/>
    <cellStyle name="Followed Hyperlink" xfId="8731" builtinId="9" hidden="1"/>
    <cellStyle name="Followed Hyperlink" xfId="8732" builtinId="9" hidden="1"/>
    <cellStyle name="Followed Hyperlink" xfId="8733" builtinId="9" hidden="1"/>
    <cellStyle name="Followed Hyperlink" xfId="8734" builtinId="9" hidden="1"/>
    <cellStyle name="Followed Hyperlink" xfId="8735" builtinId="9" hidden="1"/>
    <cellStyle name="Followed Hyperlink" xfId="8736" builtinId="9" hidden="1"/>
    <cellStyle name="Followed Hyperlink" xfId="8737" builtinId="9" hidden="1"/>
    <cellStyle name="Followed Hyperlink" xfId="8738" builtinId="9" hidden="1"/>
    <cellStyle name="Followed Hyperlink" xfId="8739" builtinId="9" hidden="1"/>
    <cellStyle name="Followed Hyperlink" xfId="8740" builtinId="9" hidden="1"/>
    <cellStyle name="Followed Hyperlink" xfId="8741" builtinId="9" hidden="1"/>
    <cellStyle name="Followed Hyperlink" xfId="8742" builtinId="9" hidden="1"/>
    <cellStyle name="Followed Hyperlink" xfId="8743" builtinId="9" hidden="1"/>
    <cellStyle name="Followed Hyperlink" xfId="8744" builtinId="9" hidden="1"/>
    <cellStyle name="Followed Hyperlink" xfId="8745" builtinId="9" hidden="1"/>
    <cellStyle name="Followed Hyperlink" xfId="8746" builtinId="9" hidden="1"/>
    <cellStyle name="Followed Hyperlink" xfId="8747" builtinId="9" hidden="1"/>
    <cellStyle name="Followed Hyperlink" xfId="8748" builtinId="9" hidden="1"/>
    <cellStyle name="Followed Hyperlink" xfId="8749" builtinId="9" hidden="1"/>
    <cellStyle name="Followed Hyperlink" xfId="8750" builtinId="9" hidden="1"/>
    <cellStyle name="Followed Hyperlink" xfId="8751" builtinId="9" hidden="1"/>
    <cellStyle name="Followed Hyperlink" xfId="8752" builtinId="9" hidden="1"/>
    <cellStyle name="Followed Hyperlink" xfId="8753" builtinId="9" hidden="1"/>
    <cellStyle name="Followed Hyperlink" xfId="8754" builtinId="9" hidden="1"/>
    <cellStyle name="Followed Hyperlink" xfId="8755" builtinId="9" hidden="1"/>
    <cellStyle name="Followed Hyperlink" xfId="8756" builtinId="9" hidden="1"/>
    <cellStyle name="Followed Hyperlink" xfId="8757" builtinId="9" hidden="1"/>
    <cellStyle name="Followed Hyperlink" xfId="8758" builtinId="9" hidden="1"/>
    <cellStyle name="Followed Hyperlink" xfId="8759" builtinId="9" hidden="1"/>
    <cellStyle name="Followed Hyperlink" xfId="8760" builtinId="9" hidden="1"/>
    <cellStyle name="Followed Hyperlink" xfId="8761" builtinId="9" hidden="1"/>
    <cellStyle name="Followed Hyperlink" xfId="8762" builtinId="9" hidden="1"/>
    <cellStyle name="Followed Hyperlink" xfId="8763" builtinId="9" hidden="1"/>
    <cellStyle name="Followed Hyperlink" xfId="8764" builtinId="9" hidden="1"/>
    <cellStyle name="Followed Hyperlink" xfId="8765" builtinId="9" hidden="1"/>
    <cellStyle name="Followed Hyperlink" xfId="8766" builtinId="9" hidden="1"/>
    <cellStyle name="Followed Hyperlink" xfId="8767" builtinId="9" hidden="1"/>
    <cellStyle name="Followed Hyperlink" xfId="8768" builtinId="9" hidden="1"/>
    <cellStyle name="Followed Hyperlink" xfId="8769" builtinId="9" hidden="1"/>
    <cellStyle name="Followed Hyperlink" xfId="8770" builtinId="9" hidden="1"/>
    <cellStyle name="Followed Hyperlink" xfId="8771" builtinId="9" hidden="1"/>
    <cellStyle name="Followed Hyperlink" xfId="8772" builtinId="9" hidden="1"/>
    <cellStyle name="Followed Hyperlink" xfId="8773" builtinId="9" hidden="1"/>
    <cellStyle name="Followed Hyperlink" xfId="8774" builtinId="9" hidden="1"/>
    <cellStyle name="Followed Hyperlink" xfId="8775" builtinId="9" hidden="1"/>
    <cellStyle name="Followed Hyperlink" xfId="8776" builtinId="9" hidden="1"/>
    <cellStyle name="Followed Hyperlink" xfId="8777" builtinId="9" hidden="1"/>
    <cellStyle name="Followed Hyperlink" xfId="8778" builtinId="9" hidden="1"/>
    <cellStyle name="Followed Hyperlink" xfId="8779" builtinId="9" hidden="1"/>
    <cellStyle name="Followed Hyperlink" xfId="8780" builtinId="9" hidden="1"/>
    <cellStyle name="Followed Hyperlink" xfId="8781" builtinId="9" hidden="1"/>
    <cellStyle name="Followed Hyperlink" xfId="8782" builtinId="9" hidden="1"/>
    <cellStyle name="Followed Hyperlink" xfId="8783" builtinId="9" hidden="1"/>
    <cellStyle name="Followed Hyperlink" xfId="8784" builtinId="9" hidden="1"/>
    <cellStyle name="Followed Hyperlink" xfId="8785" builtinId="9" hidden="1"/>
    <cellStyle name="Followed Hyperlink" xfId="8786" builtinId="9" hidden="1"/>
    <cellStyle name="Followed Hyperlink" xfId="8787" builtinId="9" hidden="1"/>
    <cellStyle name="Followed Hyperlink" xfId="8788" builtinId="9" hidden="1"/>
    <cellStyle name="Followed Hyperlink" xfId="8789" builtinId="9" hidden="1"/>
    <cellStyle name="Followed Hyperlink" xfId="8790" builtinId="9" hidden="1"/>
    <cellStyle name="Followed Hyperlink" xfId="8791" builtinId="9" hidden="1"/>
    <cellStyle name="Followed Hyperlink" xfId="8792" builtinId="9" hidden="1"/>
    <cellStyle name="Followed Hyperlink" xfId="8793" builtinId="9" hidden="1"/>
    <cellStyle name="Followed Hyperlink" xfId="8794" builtinId="9" hidden="1"/>
    <cellStyle name="Followed Hyperlink" xfId="8795" builtinId="9" hidden="1"/>
    <cellStyle name="Followed Hyperlink" xfId="8796" builtinId="9" hidden="1"/>
    <cellStyle name="Followed Hyperlink" xfId="8797" builtinId="9" hidden="1"/>
    <cellStyle name="Followed Hyperlink" xfId="8798" builtinId="9" hidden="1"/>
    <cellStyle name="Followed Hyperlink" xfId="8799" builtinId="9" hidden="1"/>
    <cellStyle name="Followed Hyperlink" xfId="8800" builtinId="9" hidden="1"/>
    <cellStyle name="Followed Hyperlink" xfId="8801" builtinId="9" hidden="1"/>
    <cellStyle name="Followed Hyperlink" xfId="8802" builtinId="9" hidden="1"/>
    <cellStyle name="Followed Hyperlink" xfId="8803" builtinId="9" hidden="1"/>
    <cellStyle name="Followed Hyperlink" xfId="8804" builtinId="9" hidden="1"/>
    <cellStyle name="Followed Hyperlink" xfId="8805" builtinId="9" hidden="1"/>
    <cellStyle name="Followed Hyperlink" xfId="8806" builtinId="9" hidden="1"/>
    <cellStyle name="Followed Hyperlink" xfId="8807" builtinId="9" hidden="1"/>
    <cellStyle name="Followed Hyperlink" xfId="8808" builtinId="9" hidden="1"/>
    <cellStyle name="Followed Hyperlink" xfId="8809" builtinId="9" hidden="1"/>
    <cellStyle name="Followed Hyperlink" xfId="8810" builtinId="9" hidden="1"/>
    <cellStyle name="Followed Hyperlink" xfId="8811" builtinId="9" hidden="1"/>
    <cellStyle name="Followed Hyperlink" xfId="8812" builtinId="9" hidden="1"/>
    <cellStyle name="Followed Hyperlink" xfId="8813" builtinId="9" hidden="1"/>
    <cellStyle name="Followed Hyperlink" xfId="8814" builtinId="9" hidden="1"/>
    <cellStyle name="Followed Hyperlink" xfId="8815" builtinId="9" hidden="1"/>
    <cellStyle name="Followed Hyperlink" xfId="8816" builtinId="9" hidden="1"/>
    <cellStyle name="Followed Hyperlink" xfId="8817" builtinId="9" hidden="1"/>
    <cellStyle name="Followed Hyperlink" xfId="8818" builtinId="9" hidden="1"/>
    <cellStyle name="Followed Hyperlink" xfId="8819" builtinId="9" hidden="1"/>
    <cellStyle name="Followed Hyperlink" xfId="8820" builtinId="9" hidden="1"/>
    <cellStyle name="Followed Hyperlink" xfId="8821" builtinId="9" hidden="1"/>
    <cellStyle name="Followed Hyperlink" xfId="8822" builtinId="9" hidden="1"/>
    <cellStyle name="Followed Hyperlink" xfId="8823" builtinId="9" hidden="1"/>
    <cellStyle name="Followed Hyperlink" xfId="8824" builtinId="9" hidden="1"/>
    <cellStyle name="Followed Hyperlink" xfId="8825" builtinId="9" hidden="1"/>
    <cellStyle name="Followed Hyperlink" xfId="8826" builtinId="9" hidden="1"/>
    <cellStyle name="Followed Hyperlink" xfId="8827" builtinId="9" hidden="1"/>
    <cellStyle name="Followed Hyperlink" xfId="8828" builtinId="9" hidden="1"/>
    <cellStyle name="Followed Hyperlink" xfId="8829" builtinId="9" hidden="1"/>
    <cellStyle name="Followed Hyperlink" xfId="8830" builtinId="9" hidden="1"/>
    <cellStyle name="Followed Hyperlink" xfId="8831" builtinId="9" hidden="1"/>
    <cellStyle name="Followed Hyperlink" xfId="8832" builtinId="9" hidden="1"/>
    <cellStyle name="Followed Hyperlink" xfId="8833" builtinId="9" hidden="1"/>
    <cellStyle name="Followed Hyperlink" xfId="8834" builtinId="9" hidden="1"/>
    <cellStyle name="Followed Hyperlink" xfId="8835" builtinId="9" hidden="1"/>
    <cellStyle name="Followed Hyperlink" xfId="8836" builtinId="9" hidden="1"/>
    <cellStyle name="Followed Hyperlink" xfId="8837" builtinId="9" hidden="1"/>
    <cellStyle name="Followed Hyperlink" xfId="8838" builtinId="9" hidden="1"/>
    <cellStyle name="Followed Hyperlink" xfId="8839" builtinId="9" hidden="1"/>
    <cellStyle name="Followed Hyperlink" xfId="8840" builtinId="9" hidden="1"/>
    <cellStyle name="Followed Hyperlink" xfId="8841" builtinId="9" hidden="1"/>
    <cellStyle name="Followed Hyperlink" xfId="8842" builtinId="9" hidden="1"/>
    <cellStyle name="Followed Hyperlink" xfId="8843" builtinId="9" hidden="1"/>
    <cellStyle name="Followed Hyperlink" xfId="8844" builtinId="9" hidden="1"/>
    <cellStyle name="Followed Hyperlink" xfId="8845" builtinId="9" hidden="1"/>
    <cellStyle name="Followed Hyperlink" xfId="8846" builtinId="9" hidden="1"/>
    <cellStyle name="Followed Hyperlink" xfId="8847" builtinId="9" hidden="1"/>
    <cellStyle name="Followed Hyperlink" xfId="8848" builtinId="9" hidden="1"/>
    <cellStyle name="Followed Hyperlink" xfId="8849" builtinId="9" hidden="1"/>
    <cellStyle name="Followed Hyperlink" xfId="8850" builtinId="9" hidden="1"/>
    <cellStyle name="Followed Hyperlink" xfId="8851" builtinId="9" hidden="1"/>
    <cellStyle name="Followed Hyperlink" xfId="8852" builtinId="9" hidden="1"/>
    <cellStyle name="Followed Hyperlink" xfId="8853" builtinId="9" hidden="1"/>
    <cellStyle name="Followed Hyperlink" xfId="8854" builtinId="9" hidden="1"/>
    <cellStyle name="Followed Hyperlink" xfId="8855" builtinId="9" hidden="1"/>
    <cellStyle name="Followed Hyperlink" xfId="8856" builtinId="9" hidden="1"/>
    <cellStyle name="Followed Hyperlink" xfId="8857" builtinId="9" hidden="1"/>
    <cellStyle name="Followed Hyperlink" xfId="8858" builtinId="9" hidden="1"/>
    <cellStyle name="Followed Hyperlink" xfId="8859" builtinId="9" hidden="1"/>
    <cellStyle name="Followed Hyperlink" xfId="8860" builtinId="9" hidden="1"/>
    <cellStyle name="Followed Hyperlink" xfId="8861" builtinId="9" hidden="1"/>
    <cellStyle name="Followed Hyperlink" xfId="8862" builtinId="9" hidden="1"/>
    <cellStyle name="Followed Hyperlink" xfId="8863" builtinId="9" hidden="1"/>
    <cellStyle name="Followed Hyperlink" xfId="8864" builtinId="9" hidden="1"/>
    <cellStyle name="Followed Hyperlink" xfId="8865" builtinId="9" hidden="1"/>
    <cellStyle name="Followed Hyperlink" xfId="8866" builtinId="9" hidden="1"/>
    <cellStyle name="Followed Hyperlink" xfId="8867" builtinId="9" hidden="1"/>
    <cellStyle name="Followed Hyperlink" xfId="8868" builtinId="9" hidden="1"/>
    <cellStyle name="Followed Hyperlink" xfId="8869" builtinId="9" hidden="1"/>
    <cellStyle name="Followed Hyperlink" xfId="8870" builtinId="9" hidden="1"/>
    <cellStyle name="Followed Hyperlink" xfId="8871" builtinId="9" hidden="1"/>
    <cellStyle name="Followed Hyperlink" xfId="8872" builtinId="9" hidden="1"/>
    <cellStyle name="Followed Hyperlink" xfId="8873" builtinId="9" hidden="1"/>
    <cellStyle name="Followed Hyperlink" xfId="8874" builtinId="9" hidden="1"/>
    <cellStyle name="Followed Hyperlink" xfId="8875" builtinId="9" hidden="1"/>
    <cellStyle name="Followed Hyperlink" xfId="8876" builtinId="9" hidden="1"/>
    <cellStyle name="Followed Hyperlink" xfId="8877" builtinId="9" hidden="1"/>
    <cellStyle name="Followed Hyperlink" xfId="8878" builtinId="9" hidden="1"/>
    <cellStyle name="Followed Hyperlink" xfId="8879" builtinId="9" hidden="1"/>
    <cellStyle name="Followed Hyperlink" xfId="8880" builtinId="9" hidden="1"/>
    <cellStyle name="Followed Hyperlink" xfId="8881" builtinId="9" hidden="1"/>
    <cellStyle name="Followed Hyperlink" xfId="8882" builtinId="9" hidden="1"/>
    <cellStyle name="Followed Hyperlink" xfId="8883" builtinId="9" hidden="1"/>
    <cellStyle name="Followed Hyperlink" xfId="8884" builtinId="9" hidden="1"/>
    <cellStyle name="Followed Hyperlink" xfId="8885" builtinId="9" hidden="1"/>
    <cellStyle name="Followed Hyperlink" xfId="8886" builtinId="9" hidden="1"/>
    <cellStyle name="Followed Hyperlink" xfId="8887" builtinId="9" hidden="1"/>
    <cellStyle name="Followed Hyperlink" xfId="8888" builtinId="9" hidden="1"/>
    <cellStyle name="Followed Hyperlink" xfId="8889" builtinId="9" hidden="1"/>
    <cellStyle name="Followed Hyperlink" xfId="8890" builtinId="9" hidden="1"/>
    <cellStyle name="Followed Hyperlink" xfId="8891" builtinId="9" hidden="1"/>
    <cellStyle name="Followed Hyperlink" xfId="8892" builtinId="9" hidden="1"/>
    <cellStyle name="Followed Hyperlink" xfId="8893" builtinId="9" hidden="1"/>
    <cellStyle name="Followed Hyperlink" xfId="8894" builtinId="9" hidden="1"/>
    <cellStyle name="Followed Hyperlink" xfId="8895" builtinId="9" hidden="1"/>
    <cellStyle name="Followed Hyperlink" xfId="8896" builtinId="9" hidden="1"/>
    <cellStyle name="Followed Hyperlink" xfId="8897" builtinId="9" hidden="1"/>
    <cellStyle name="Followed Hyperlink" xfId="8898" builtinId="9" hidden="1"/>
    <cellStyle name="Followed Hyperlink" xfId="8899" builtinId="9" hidden="1"/>
    <cellStyle name="Followed Hyperlink" xfId="8900" builtinId="9" hidden="1"/>
    <cellStyle name="Followed Hyperlink" xfId="8901" builtinId="9" hidden="1"/>
    <cellStyle name="Followed Hyperlink" xfId="8902" builtinId="9" hidden="1"/>
    <cellStyle name="Followed Hyperlink" xfId="8903" builtinId="9" hidden="1"/>
    <cellStyle name="Followed Hyperlink" xfId="8904" builtinId="9" hidden="1"/>
    <cellStyle name="Followed Hyperlink" xfId="8905" builtinId="9" hidden="1"/>
    <cellStyle name="Followed Hyperlink" xfId="8906" builtinId="9" hidden="1"/>
    <cellStyle name="Followed Hyperlink" xfId="8907" builtinId="9" hidden="1"/>
    <cellStyle name="Followed Hyperlink" xfId="8908" builtinId="9" hidden="1"/>
    <cellStyle name="Followed Hyperlink" xfId="8909" builtinId="9" hidden="1"/>
    <cellStyle name="Followed Hyperlink" xfId="8910" builtinId="9" hidden="1"/>
    <cellStyle name="Followed Hyperlink" xfId="8911" builtinId="9" hidden="1"/>
    <cellStyle name="Followed Hyperlink" xfId="8912" builtinId="9" hidden="1"/>
    <cellStyle name="Followed Hyperlink" xfId="8913" builtinId="9" hidden="1"/>
    <cellStyle name="Followed Hyperlink" xfId="8914" builtinId="9" hidden="1"/>
    <cellStyle name="Followed Hyperlink" xfId="8915" builtinId="9" hidden="1"/>
    <cellStyle name="Followed Hyperlink" xfId="8916" builtinId="9" hidden="1"/>
    <cellStyle name="Followed Hyperlink" xfId="8917" builtinId="9" hidden="1"/>
    <cellStyle name="Followed Hyperlink" xfId="8918" builtinId="9" hidden="1"/>
    <cellStyle name="Followed Hyperlink" xfId="8919" builtinId="9" hidden="1"/>
    <cellStyle name="Followed Hyperlink" xfId="8920" builtinId="9" hidden="1"/>
    <cellStyle name="Followed Hyperlink" xfId="8921" builtinId="9" hidden="1"/>
    <cellStyle name="Followed Hyperlink" xfId="8922" builtinId="9" hidden="1"/>
    <cellStyle name="Followed Hyperlink" xfId="8923" builtinId="9" hidden="1"/>
    <cellStyle name="Followed Hyperlink" xfId="8924" builtinId="9" hidden="1"/>
    <cellStyle name="Followed Hyperlink" xfId="8925" builtinId="9" hidden="1"/>
    <cellStyle name="Followed Hyperlink" xfId="8926" builtinId="9" hidden="1"/>
    <cellStyle name="Followed Hyperlink" xfId="8927" builtinId="9" hidden="1"/>
    <cellStyle name="Followed Hyperlink" xfId="8928" builtinId="9" hidden="1"/>
    <cellStyle name="Followed Hyperlink" xfId="8929" builtinId="9" hidden="1"/>
    <cellStyle name="Followed Hyperlink" xfId="8930" builtinId="9" hidden="1"/>
    <cellStyle name="Followed Hyperlink" xfId="8931" builtinId="9" hidden="1"/>
    <cellStyle name="Followed Hyperlink" xfId="8932" builtinId="9" hidden="1"/>
    <cellStyle name="Followed Hyperlink" xfId="8933" builtinId="9" hidden="1"/>
    <cellStyle name="Followed Hyperlink" xfId="8934" builtinId="9" hidden="1"/>
    <cellStyle name="Followed Hyperlink" xfId="8935" builtinId="9" hidden="1"/>
    <cellStyle name="Followed Hyperlink" xfId="8936" builtinId="9" hidden="1"/>
    <cellStyle name="Followed Hyperlink" xfId="8937" builtinId="9" hidden="1"/>
    <cellStyle name="Followed Hyperlink" xfId="8938" builtinId="9" hidden="1"/>
    <cellStyle name="Followed Hyperlink" xfId="8939" builtinId="9" hidden="1"/>
    <cellStyle name="Followed Hyperlink" xfId="8940" builtinId="9" hidden="1"/>
    <cellStyle name="Followed Hyperlink" xfId="8941" builtinId="9" hidden="1"/>
    <cellStyle name="Followed Hyperlink" xfId="8942" builtinId="9" hidden="1"/>
    <cellStyle name="Followed Hyperlink" xfId="8943" builtinId="9" hidden="1"/>
    <cellStyle name="Followed Hyperlink" xfId="8944" builtinId="9" hidden="1"/>
    <cellStyle name="Followed Hyperlink" xfId="8945" builtinId="9" hidden="1"/>
    <cellStyle name="Followed Hyperlink" xfId="8946" builtinId="9" hidden="1"/>
    <cellStyle name="Followed Hyperlink" xfId="8947" builtinId="9" hidden="1"/>
    <cellStyle name="Followed Hyperlink" xfId="8948" builtinId="9" hidden="1"/>
    <cellStyle name="Followed Hyperlink" xfId="8949" builtinId="9" hidden="1"/>
    <cellStyle name="Followed Hyperlink" xfId="8950" builtinId="9" hidden="1"/>
    <cellStyle name="Followed Hyperlink" xfId="8951" builtinId="9" hidden="1"/>
    <cellStyle name="Followed Hyperlink" xfId="8952" builtinId="9" hidden="1"/>
    <cellStyle name="Followed Hyperlink" xfId="8953" builtinId="9" hidden="1"/>
    <cellStyle name="Followed Hyperlink" xfId="8954" builtinId="9" hidden="1"/>
    <cellStyle name="Followed Hyperlink" xfId="8955" builtinId="9" hidden="1"/>
    <cellStyle name="Followed Hyperlink" xfId="8956" builtinId="9" hidden="1"/>
    <cellStyle name="Followed Hyperlink" xfId="8957" builtinId="9" hidden="1"/>
    <cellStyle name="Followed Hyperlink" xfId="8958" builtinId="9" hidden="1"/>
    <cellStyle name="Followed Hyperlink" xfId="8959" builtinId="9" hidden="1"/>
    <cellStyle name="Followed Hyperlink" xfId="8960" builtinId="9" hidden="1"/>
    <cellStyle name="Followed Hyperlink" xfId="8961" builtinId="9" hidden="1"/>
    <cellStyle name="Followed Hyperlink" xfId="8962" builtinId="9" hidden="1"/>
    <cellStyle name="Followed Hyperlink" xfId="8963" builtinId="9" hidden="1"/>
    <cellStyle name="Followed Hyperlink" xfId="8964" builtinId="9" hidden="1"/>
    <cellStyle name="Followed Hyperlink" xfId="8965" builtinId="9" hidden="1"/>
    <cellStyle name="Followed Hyperlink" xfId="8966" builtinId="9" hidden="1"/>
    <cellStyle name="Followed Hyperlink" xfId="8967" builtinId="9" hidden="1"/>
    <cellStyle name="Followed Hyperlink" xfId="8968" builtinId="9" hidden="1"/>
    <cellStyle name="Followed Hyperlink" xfId="8969" builtinId="9" hidden="1"/>
    <cellStyle name="Followed Hyperlink" xfId="8970" builtinId="9" hidden="1"/>
    <cellStyle name="Followed Hyperlink" xfId="8971" builtinId="9" hidden="1"/>
    <cellStyle name="Followed Hyperlink" xfId="8972" builtinId="9" hidden="1"/>
    <cellStyle name="Followed Hyperlink" xfId="8973" builtinId="9" hidden="1"/>
    <cellStyle name="Followed Hyperlink" xfId="8974" builtinId="9" hidden="1"/>
    <cellStyle name="Followed Hyperlink" xfId="8975" builtinId="9" hidden="1"/>
    <cellStyle name="Followed Hyperlink" xfId="8976" builtinId="9" hidden="1"/>
    <cellStyle name="Followed Hyperlink" xfId="8977" builtinId="9" hidden="1"/>
    <cellStyle name="Followed Hyperlink" xfId="8978" builtinId="9" hidden="1"/>
    <cellStyle name="Followed Hyperlink" xfId="8979" builtinId="9" hidden="1"/>
    <cellStyle name="Followed Hyperlink" xfId="8980" builtinId="9" hidden="1"/>
    <cellStyle name="Followed Hyperlink" xfId="8981" builtinId="9" hidden="1"/>
    <cellStyle name="Followed Hyperlink" xfId="8982" builtinId="9" hidden="1"/>
    <cellStyle name="Followed Hyperlink" xfId="8983" builtinId="9" hidden="1"/>
    <cellStyle name="Followed Hyperlink" xfId="8984" builtinId="9" hidden="1"/>
    <cellStyle name="Followed Hyperlink" xfId="8985" builtinId="9" hidden="1"/>
    <cellStyle name="Followed Hyperlink" xfId="8986" builtinId="9" hidden="1"/>
    <cellStyle name="Followed Hyperlink" xfId="8987" builtinId="9" hidden="1"/>
    <cellStyle name="Followed Hyperlink" xfId="8988" builtinId="9" hidden="1"/>
    <cellStyle name="Followed Hyperlink" xfId="8989" builtinId="9" hidden="1"/>
    <cellStyle name="Followed Hyperlink" xfId="8990" builtinId="9" hidden="1"/>
    <cellStyle name="Followed Hyperlink" xfId="8991" builtinId="9" hidden="1"/>
    <cellStyle name="Followed Hyperlink" xfId="8992" builtinId="9" hidden="1"/>
    <cellStyle name="Followed Hyperlink" xfId="8993" builtinId="9" hidden="1"/>
    <cellStyle name="Followed Hyperlink" xfId="8994" builtinId="9" hidden="1"/>
    <cellStyle name="Followed Hyperlink" xfId="8995" builtinId="9" hidden="1"/>
    <cellStyle name="Followed Hyperlink" xfId="8996" builtinId="9" hidden="1"/>
    <cellStyle name="Followed Hyperlink" xfId="8997" builtinId="9" hidden="1"/>
    <cellStyle name="Followed Hyperlink" xfId="8998" builtinId="9" hidden="1"/>
    <cellStyle name="Followed Hyperlink" xfId="8999" builtinId="9" hidden="1"/>
    <cellStyle name="Followed Hyperlink" xfId="9000" builtinId="9" hidden="1"/>
    <cellStyle name="Followed Hyperlink" xfId="9001" builtinId="9" hidden="1"/>
    <cellStyle name="Followed Hyperlink" xfId="9002" builtinId="9" hidden="1"/>
    <cellStyle name="Followed Hyperlink" xfId="9003" builtinId="9" hidden="1"/>
    <cellStyle name="Followed Hyperlink" xfId="9004" builtinId="9" hidden="1"/>
    <cellStyle name="Followed Hyperlink" xfId="9005" builtinId="9" hidden="1"/>
    <cellStyle name="Followed Hyperlink" xfId="9006" builtinId="9" hidden="1"/>
    <cellStyle name="Followed Hyperlink" xfId="9007" builtinId="9" hidden="1"/>
    <cellStyle name="Followed Hyperlink" xfId="9008" builtinId="9" hidden="1"/>
    <cellStyle name="Followed Hyperlink" xfId="9009" builtinId="9" hidden="1"/>
    <cellStyle name="Followed Hyperlink" xfId="9010" builtinId="9" hidden="1"/>
    <cellStyle name="Followed Hyperlink" xfId="9011" builtinId="9" hidden="1"/>
    <cellStyle name="Followed Hyperlink" xfId="9012" builtinId="9" hidden="1"/>
    <cellStyle name="Followed Hyperlink" xfId="9013" builtinId="9" hidden="1"/>
    <cellStyle name="Followed Hyperlink" xfId="9014" builtinId="9" hidden="1"/>
    <cellStyle name="Followed Hyperlink" xfId="9015" builtinId="9" hidden="1"/>
    <cellStyle name="Followed Hyperlink" xfId="9016" builtinId="9" hidden="1"/>
    <cellStyle name="Followed Hyperlink" xfId="9017" builtinId="9" hidden="1"/>
    <cellStyle name="Followed Hyperlink" xfId="9018" builtinId="9" hidden="1"/>
    <cellStyle name="Followed Hyperlink" xfId="9019" builtinId="9" hidden="1"/>
    <cellStyle name="Followed Hyperlink" xfId="9020" builtinId="9" hidden="1"/>
    <cellStyle name="Followed Hyperlink" xfId="9021" builtinId="9" hidden="1"/>
    <cellStyle name="Followed Hyperlink" xfId="9022" builtinId="9" hidden="1"/>
    <cellStyle name="Followed Hyperlink" xfId="9023" builtinId="9" hidden="1"/>
    <cellStyle name="Followed Hyperlink" xfId="9024" builtinId="9" hidden="1"/>
    <cellStyle name="Followed Hyperlink" xfId="9025" builtinId="9" hidden="1"/>
    <cellStyle name="Followed Hyperlink" xfId="9026" builtinId="9" hidden="1"/>
    <cellStyle name="Followed Hyperlink" xfId="9027" builtinId="9" hidden="1"/>
    <cellStyle name="Followed Hyperlink" xfId="9028" builtinId="9" hidden="1"/>
    <cellStyle name="Followed Hyperlink" xfId="9029" builtinId="9" hidden="1"/>
    <cellStyle name="Followed Hyperlink" xfId="9030" builtinId="9" hidden="1"/>
    <cellStyle name="Followed Hyperlink" xfId="9031" builtinId="9" hidden="1"/>
    <cellStyle name="Followed Hyperlink" xfId="9032" builtinId="9" hidden="1"/>
    <cellStyle name="Followed Hyperlink" xfId="9033" builtinId="9" hidden="1"/>
    <cellStyle name="Followed Hyperlink" xfId="9034" builtinId="9" hidden="1"/>
    <cellStyle name="Followed Hyperlink" xfId="9035" builtinId="9" hidden="1"/>
    <cellStyle name="Followed Hyperlink" xfId="9036" builtinId="9" hidden="1"/>
    <cellStyle name="Followed Hyperlink" xfId="9037" builtinId="9" hidden="1"/>
    <cellStyle name="Followed Hyperlink" xfId="9038" builtinId="9" hidden="1"/>
    <cellStyle name="Followed Hyperlink" xfId="9039" builtinId="9" hidden="1"/>
    <cellStyle name="Followed Hyperlink" xfId="9040" builtinId="9" hidden="1"/>
    <cellStyle name="Followed Hyperlink" xfId="9041" builtinId="9" hidden="1"/>
    <cellStyle name="Followed Hyperlink" xfId="9042" builtinId="9" hidden="1"/>
    <cellStyle name="Followed Hyperlink" xfId="9043" builtinId="9" hidden="1"/>
    <cellStyle name="Followed Hyperlink" xfId="9044" builtinId="9" hidden="1"/>
    <cellStyle name="Followed Hyperlink" xfId="9045" builtinId="9" hidden="1"/>
    <cellStyle name="Followed Hyperlink" xfId="9046" builtinId="9" hidden="1"/>
    <cellStyle name="Followed Hyperlink" xfId="9047" builtinId="9" hidden="1"/>
    <cellStyle name="Followed Hyperlink" xfId="9048" builtinId="9" hidden="1"/>
    <cellStyle name="Followed Hyperlink" xfId="9049" builtinId="9" hidden="1"/>
    <cellStyle name="Followed Hyperlink" xfId="9050" builtinId="9" hidden="1"/>
    <cellStyle name="Followed Hyperlink" xfId="9051" builtinId="9" hidden="1"/>
    <cellStyle name="Followed Hyperlink" xfId="9052" builtinId="9" hidden="1"/>
    <cellStyle name="Followed Hyperlink" xfId="9053" builtinId="9" hidden="1"/>
    <cellStyle name="Followed Hyperlink" xfId="9054" builtinId="9" hidden="1"/>
    <cellStyle name="Followed Hyperlink" xfId="9055" builtinId="9" hidden="1"/>
    <cellStyle name="Followed Hyperlink" xfId="9056" builtinId="9" hidden="1"/>
    <cellStyle name="Followed Hyperlink" xfId="9057" builtinId="9" hidden="1"/>
    <cellStyle name="Followed Hyperlink" xfId="9058" builtinId="9" hidden="1"/>
    <cellStyle name="Followed Hyperlink" xfId="9059" builtinId="9" hidden="1"/>
    <cellStyle name="Followed Hyperlink" xfId="9060" builtinId="9" hidden="1"/>
    <cellStyle name="Followed Hyperlink" xfId="9061" builtinId="9" hidden="1"/>
    <cellStyle name="Followed Hyperlink" xfId="9062" builtinId="9" hidden="1"/>
    <cellStyle name="Followed Hyperlink" xfId="9063" builtinId="9" hidden="1"/>
    <cellStyle name="Followed Hyperlink" xfId="9064" builtinId="9" hidden="1"/>
    <cellStyle name="Followed Hyperlink" xfId="9065" builtinId="9" hidden="1"/>
    <cellStyle name="Followed Hyperlink" xfId="9066" builtinId="9" hidden="1"/>
    <cellStyle name="Followed Hyperlink" xfId="9067" builtinId="9" hidden="1"/>
    <cellStyle name="Followed Hyperlink" xfId="9068" builtinId="9" hidden="1"/>
    <cellStyle name="Followed Hyperlink" xfId="9069" builtinId="9" hidden="1"/>
    <cellStyle name="Followed Hyperlink" xfId="9070" builtinId="9" hidden="1"/>
    <cellStyle name="Followed Hyperlink" xfId="9071" builtinId="9" hidden="1"/>
    <cellStyle name="Followed Hyperlink" xfId="9072" builtinId="9" hidden="1"/>
    <cellStyle name="Followed Hyperlink" xfId="9073" builtinId="9" hidden="1"/>
    <cellStyle name="Followed Hyperlink" xfId="9074" builtinId="9" hidden="1"/>
    <cellStyle name="Followed Hyperlink" xfId="9075" builtinId="9" hidden="1"/>
    <cellStyle name="Followed Hyperlink" xfId="9076" builtinId="9" hidden="1"/>
    <cellStyle name="Followed Hyperlink" xfId="9077" builtinId="9" hidden="1"/>
    <cellStyle name="Followed Hyperlink" xfId="9078" builtinId="9" hidden="1"/>
    <cellStyle name="Followed Hyperlink" xfId="9079" builtinId="9" hidden="1"/>
    <cellStyle name="Followed Hyperlink" xfId="9080" builtinId="9" hidden="1"/>
    <cellStyle name="Followed Hyperlink" xfId="9081" builtinId="9" hidden="1"/>
    <cellStyle name="Followed Hyperlink" xfId="9082" builtinId="9" hidden="1"/>
    <cellStyle name="Followed Hyperlink" xfId="9083" builtinId="9" hidden="1"/>
    <cellStyle name="Followed Hyperlink" xfId="9084" builtinId="9" hidden="1"/>
    <cellStyle name="Followed Hyperlink" xfId="9085" builtinId="9" hidden="1"/>
    <cellStyle name="Followed Hyperlink" xfId="9086" builtinId="9" hidden="1"/>
    <cellStyle name="Followed Hyperlink" xfId="9087" builtinId="9" hidden="1"/>
    <cellStyle name="Followed Hyperlink" xfId="9088" builtinId="9" hidden="1"/>
    <cellStyle name="Followed Hyperlink" xfId="9089" builtinId="9" hidden="1"/>
    <cellStyle name="Followed Hyperlink" xfId="9090" builtinId="9" hidden="1"/>
    <cellStyle name="Followed Hyperlink" xfId="9091" builtinId="9" hidden="1"/>
    <cellStyle name="Followed Hyperlink" xfId="9092" builtinId="9" hidden="1"/>
    <cellStyle name="Followed Hyperlink" xfId="9093" builtinId="9" hidden="1"/>
    <cellStyle name="Followed Hyperlink" xfId="9094" builtinId="9" hidden="1"/>
    <cellStyle name="Followed Hyperlink" xfId="9095" builtinId="9" hidden="1"/>
    <cellStyle name="Followed Hyperlink" xfId="9096" builtinId="9" hidden="1"/>
    <cellStyle name="Followed Hyperlink" xfId="9097" builtinId="9" hidden="1"/>
    <cellStyle name="Followed Hyperlink" xfId="9098" builtinId="9" hidden="1"/>
    <cellStyle name="Followed Hyperlink" xfId="9099" builtinId="9" hidden="1"/>
    <cellStyle name="Followed Hyperlink" xfId="9100" builtinId="9" hidden="1"/>
    <cellStyle name="Followed Hyperlink" xfId="9101" builtinId="9" hidden="1"/>
    <cellStyle name="Followed Hyperlink" xfId="9102" builtinId="9" hidden="1"/>
    <cellStyle name="Followed Hyperlink" xfId="9103" builtinId="9" hidden="1"/>
    <cellStyle name="Followed Hyperlink" xfId="9104" builtinId="9" hidden="1"/>
    <cellStyle name="Followed Hyperlink" xfId="9105" builtinId="9" hidden="1"/>
    <cellStyle name="Followed Hyperlink" xfId="9106" builtinId="9" hidden="1"/>
    <cellStyle name="Followed Hyperlink" xfId="9107" builtinId="9" hidden="1"/>
    <cellStyle name="Followed Hyperlink" xfId="9108" builtinId="9" hidden="1"/>
    <cellStyle name="Followed Hyperlink" xfId="9109" builtinId="9" hidden="1"/>
    <cellStyle name="Followed Hyperlink" xfId="9110" builtinId="9" hidden="1"/>
    <cellStyle name="Followed Hyperlink" xfId="9111" builtinId="9" hidden="1"/>
    <cellStyle name="Followed Hyperlink" xfId="9112" builtinId="9" hidden="1"/>
    <cellStyle name="Followed Hyperlink" xfId="9113" builtinId="9" hidden="1"/>
    <cellStyle name="Followed Hyperlink" xfId="9114" builtinId="9" hidden="1"/>
    <cellStyle name="Followed Hyperlink" xfId="9115" builtinId="9" hidden="1"/>
    <cellStyle name="Followed Hyperlink" xfId="9116" builtinId="9" hidden="1"/>
    <cellStyle name="Followed Hyperlink" xfId="9117" builtinId="9" hidden="1"/>
    <cellStyle name="Followed Hyperlink" xfId="9118" builtinId="9" hidden="1"/>
    <cellStyle name="Followed Hyperlink" xfId="9119" builtinId="9" hidden="1"/>
    <cellStyle name="Followed Hyperlink" xfId="9120" builtinId="9" hidden="1"/>
    <cellStyle name="Followed Hyperlink" xfId="9121" builtinId="9" hidden="1"/>
    <cellStyle name="Followed Hyperlink" xfId="9122" builtinId="9" hidden="1"/>
    <cellStyle name="Followed Hyperlink" xfId="9123" builtinId="9" hidden="1"/>
    <cellStyle name="Followed Hyperlink" xfId="9124" builtinId="9" hidden="1"/>
    <cellStyle name="Followed Hyperlink" xfId="9125" builtinId="9" hidden="1"/>
    <cellStyle name="Followed Hyperlink" xfId="9126" builtinId="9" hidden="1"/>
    <cellStyle name="Followed Hyperlink" xfId="9127" builtinId="9" hidden="1"/>
    <cellStyle name="Followed Hyperlink" xfId="9128" builtinId="9" hidden="1"/>
    <cellStyle name="Followed Hyperlink" xfId="9129" builtinId="9" hidden="1"/>
    <cellStyle name="Followed Hyperlink" xfId="9130" builtinId="9" hidden="1"/>
    <cellStyle name="Followed Hyperlink" xfId="9131" builtinId="9" hidden="1"/>
    <cellStyle name="Followed Hyperlink" xfId="9132" builtinId="9" hidden="1"/>
    <cellStyle name="Followed Hyperlink" xfId="9133" builtinId="9" hidden="1"/>
    <cellStyle name="Followed Hyperlink" xfId="9134" builtinId="9" hidden="1"/>
    <cellStyle name="Followed Hyperlink" xfId="9135" builtinId="9" hidden="1"/>
    <cellStyle name="Followed Hyperlink" xfId="9136" builtinId="9" hidden="1"/>
    <cellStyle name="Followed Hyperlink" xfId="9137" builtinId="9" hidden="1"/>
    <cellStyle name="Followed Hyperlink" xfId="9138" builtinId="9" hidden="1"/>
    <cellStyle name="Followed Hyperlink" xfId="9139" builtinId="9" hidden="1"/>
    <cellStyle name="Followed Hyperlink" xfId="9140" builtinId="9" hidden="1"/>
    <cellStyle name="Followed Hyperlink" xfId="9141" builtinId="9" hidden="1"/>
    <cellStyle name="Followed Hyperlink" xfId="9142" builtinId="9" hidden="1"/>
    <cellStyle name="Followed Hyperlink" xfId="9143" builtinId="9" hidden="1"/>
    <cellStyle name="Followed Hyperlink" xfId="9144" builtinId="9" hidden="1"/>
    <cellStyle name="Followed Hyperlink" xfId="9145" builtinId="9" hidden="1"/>
    <cellStyle name="Followed Hyperlink" xfId="9146" builtinId="9" hidden="1"/>
    <cellStyle name="Followed Hyperlink" xfId="9147" builtinId="9" hidden="1"/>
    <cellStyle name="Followed Hyperlink" xfId="9148" builtinId="9" hidden="1"/>
    <cellStyle name="Followed Hyperlink" xfId="9149" builtinId="9" hidden="1"/>
    <cellStyle name="Followed Hyperlink" xfId="9150" builtinId="9" hidden="1"/>
    <cellStyle name="Followed Hyperlink" xfId="9151" builtinId="9" hidden="1"/>
    <cellStyle name="Followed Hyperlink" xfId="9152" builtinId="9" hidden="1"/>
    <cellStyle name="Followed Hyperlink" xfId="9153" builtinId="9" hidden="1"/>
    <cellStyle name="Followed Hyperlink" xfId="9154" builtinId="9" hidden="1"/>
    <cellStyle name="Followed Hyperlink" xfId="9155" builtinId="9" hidden="1"/>
    <cellStyle name="Followed Hyperlink" xfId="9156" builtinId="9" hidden="1"/>
    <cellStyle name="Followed Hyperlink" xfId="9157" builtinId="9" hidden="1"/>
    <cellStyle name="Followed Hyperlink" xfId="9158" builtinId="9" hidden="1"/>
    <cellStyle name="Followed Hyperlink" xfId="9159" builtinId="9" hidden="1"/>
    <cellStyle name="Followed Hyperlink" xfId="9160" builtinId="9" hidden="1"/>
    <cellStyle name="Followed Hyperlink" xfId="9161" builtinId="9" hidden="1"/>
    <cellStyle name="Followed Hyperlink" xfId="9162" builtinId="9" hidden="1"/>
    <cellStyle name="Followed Hyperlink" xfId="9163" builtinId="9" hidden="1"/>
    <cellStyle name="Followed Hyperlink" xfId="9164" builtinId="9" hidden="1"/>
    <cellStyle name="Followed Hyperlink" xfId="9165" builtinId="9" hidden="1"/>
    <cellStyle name="Followed Hyperlink" xfId="9166" builtinId="9" hidden="1"/>
    <cellStyle name="Followed Hyperlink" xfId="9167" builtinId="9" hidden="1"/>
    <cellStyle name="Followed Hyperlink" xfId="9168" builtinId="9" hidden="1"/>
    <cellStyle name="Followed Hyperlink" xfId="9169" builtinId="9" hidden="1"/>
    <cellStyle name="Followed Hyperlink" xfId="9170" builtinId="9" hidden="1"/>
    <cellStyle name="Followed Hyperlink" xfId="9171" builtinId="9" hidden="1"/>
    <cellStyle name="Followed Hyperlink" xfId="9172" builtinId="9" hidden="1"/>
    <cellStyle name="Followed Hyperlink" xfId="9173" builtinId="9" hidden="1"/>
    <cellStyle name="Followed Hyperlink" xfId="9174" builtinId="9" hidden="1"/>
    <cellStyle name="Followed Hyperlink" xfId="9175" builtinId="9" hidden="1"/>
    <cellStyle name="Followed Hyperlink" xfId="9176" builtinId="9" hidden="1"/>
    <cellStyle name="Followed Hyperlink" xfId="9177" builtinId="9" hidden="1"/>
    <cellStyle name="Followed Hyperlink" xfId="9178" builtinId="9" hidden="1"/>
    <cellStyle name="Followed Hyperlink" xfId="9179" builtinId="9" hidden="1"/>
    <cellStyle name="Followed Hyperlink" xfId="9180" builtinId="9" hidden="1"/>
    <cellStyle name="Followed Hyperlink" xfId="9181" builtinId="9" hidden="1"/>
    <cellStyle name="Followed Hyperlink" xfId="9182" builtinId="9" hidden="1"/>
    <cellStyle name="Followed Hyperlink" xfId="9183" builtinId="9" hidden="1"/>
    <cellStyle name="Followed Hyperlink" xfId="9184" builtinId="9" hidden="1"/>
    <cellStyle name="Followed Hyperlink" xfId="9185" builtinId="9" hidden="1"/>
    <cellStyle name="Followed Hyperlink" xfId="9186" builtinId="9" hidden="1"/>
    <cellStyle name="Followed Hyperlink" xfId="9187" builtinId="9" hidden="1"/>
    <cellStyle name="Followed Hyperlink" xfId="9188" builtinId="9" hidden="1"/>
    <cellStyle name="Followed Hyperlink" xfId="9189" builtinId="9" hidden="1"/>
    <cellStyle name="Followed Hyperlink" xfId="9190" builtinId="9" hidden="1"/>
    <cellStyle name="Followed Hyperlink" xfId="9191" builtinId="9" hidden="1"/>
    <cellStyle name="Followed Hyperlink" xfId="9192" builtinId="9" hidden="1"/>
    <cellStyle name="Followed Hyperlink" xfId="9193" builtinId="9" hidden="1"/>
    <cellStyle name="Followed Hyperlink" xfId="9194" builtinId="9" hidden="1"/>
    <cellStyle name="Followed Hyperlink" xfId="9195" builtinId="9" hidden="1"/>
    <cellStyle name="Followed Hyperlink" xfId="9196" builtinId="9" hidden="1"/>
    <cellStyle name="Followed Hyperlink" xfId="9197" builtinId="9" hidden="1"/>
    <cellStyle name="Followed Hyperlink" xfId="9198" builtinId="9" hidden="1"/>
    <cellStyle name="Followed Hyperlink" xfId="9199" builtinId="9" hidden="1"/>
    <cellStyle name="Followed Hyperlink" xfId="9200" builtinId="9" hidden="1"/>
    <cellStyle name="Followed Hyperlink" xfId="9201" builtinId="9" hidden="1"/>
    <cellStyle name="Followed Hyperlink" xfId="9202" builtinId="9" hidden="1"/>
    <cellStyle name="Followed Hyperlink" xfId="9203" builtinId="9" hidden="1"/>
    <cellStyle name="Followed Hyperlink" xfId="9204" builtinId="9" hidden="1"/>
    <cellStyle name="Followed Hyperlink" xfId="9205" builtinId="9" hidden="1"/>
    <cellStyle name="Followed Hyperlink" xfId="9206" builtinId="9" hidden="1"/>
    <cellStyle name="Followed Hyperlink" xfId="9207" builtinId="9" hidden="1"/>
    <cellStyle name="Followed Hyperlink" xfId="9208" builtinId="9" hidden="1"/>
    <cellStyle name="Followed Hyperlink" xfId="9209" builtinId="9" hidden="1"/>
    <cellStyle name="Followed Hyperlink" xfId="9210" builtinId="9" hidden="1"/>
    <cellStyle name="Followed Hyperlink" xfId="9211" builtinId="9" hidden="1"/>
    <cellStyle name="Followed Hyperlink" xfId="9212" builtinId="9" hidden="1"/>
    <cellStyle name="Followed Hyperlink" xfId="9213" builtinId="9" hidden="1"/>
    <cellStyle name="Followed Hyperlink" xfId="9214" builtinId="9" hidden="1"/>
    <cellStyle name="Followed Hyperlink" xfId="9215" builtinId="9" hidden="1"/>
    <cellStyle name="Followed Hyperlink" xfId="9216" builtinId="9" hidden="1"/>
    <cellStyle name="Followed Hyperlink" xfId="9217" builtinId="9" hidden="1"/>
    <cellStyle name="Followed Hyperlink" xfId="9218" builtinId="9" hidden="1"/>
    <cellStyle name="Followed Hyperlink" xfId="9219" builtinId="9" hidden="1"/>
    <cellStyle name="Followed Hyperlink" xfId="9220" builtinId="9" hidden="1"/>
    <cellStyle name="Followed Hyperlink" xfId="9221" builtinId="9" hidden="1"/>
    <cellStyle name="Followed Hyperlink" xfId="9222" builtinId="9" hidden="1"/>
    <cellStyle name="Followed Hyperlink" xfId="9223" builtinId="9" hidden="1"/>
    <cellStyle name="Followed Hyperlink" xfId="9224" builtinId="9" hidden="1"/>
    <cellStyle name="Followed Hyperlink" xfId="9225" builtinId="9" hidden="1"/>
    <cellStyle name="Followed Hyperlink" xfId="9226" builtinId="9" hidden="1"/>
    <cellStyle name="Followed Hyperlink" xfId="9227" builtinId="9" hidden="1"/>
    <cellStyle name="Followed Hyperlink" xfId="9228" builtinId="9" hidden="1"/>
    <cellStyle name="Followed Hyperlink" xfId="9229" builtinId="9" hidden="1"/>
    <cellStyle name="Followed Hyperlink" xfId="9230" builtinId="9" hidden="1"/>
    <cellStyle name="Followed Hyperlink" xfId="9231" builtinId="9" hidden="1"/>
    <cellStyle name="Followed Hyperlink" xfId="9232" builtinId="9" hidden="1"/>
    <cellStyle name="Followed Hyperlink" xfId="9233" builtinId="9" hidden="1"/>
    <cellStyle name="Followed Hyperlink" xfId="9234" builtinId="9" hidden="1"/>
    <cellStyle name="Followed Hyperlink" xfId="9235" builtinId="9" hidden="1"/>
    <cellStyle name="Followed Hyperlink" xfId="9236" builtinId="9" hidden="1"/>
    <cellStyle name="Followed Hyperlink" xfId="9237" builtinId="9" hidden="1"/>
    <cellStyle name="Followed Hyperlink" xfId="9238" builtinId="9" hidden="1"/>
    <cellStyle name="Followed Hyperlink" xfId="9239" builtinId="9" hidden="1"/>
    <cellStyle name="Followed Hyperlink" xfId="9240" builtinId="9" hidden="1"/>
    <cellStyle name="Followed Hyperlink" xfId="9241" builtinId="9" hidden="1"/>
    <cellStyle name="Followed Hyperlink" xfId="9242" builtinId="9" hidden="1"/>
    <cellStyle name="Followed Hyperlink" xfId="9243" builtinId="9" hidden="1"/>
    <cellStyle name="Followed Hyperlink" xfId="9244" builtinId="9" hidden="1"/>
    <cellStyle name="Followed Hyperlink" xfId="9245" builtinId="9" hidden="1"/>
    <cellStyle name="Followed Hyperlink" xfId="9246" builtinId="9" hidden="1"/>
    <cellStyle name="Followed Hyperlink" xfId="9247" builtinId="9" hidden="1"/>
    <cellStyle name="Followed Hyperlink" xfId="9248" builtinId="9" hidden="1"/>
    <cellStyle name="Followed Hyperlink" xfId="9249" builtinId="9" hidden="1"/>
    <cellStyle name="Followed Hyperlink" xfId="9250" builtinId="9" hidden="1"/>
    <cellStyle name="Followed Hyperlink" xfId="9251" builtinId="9" hidden="1"/>
    <cellStyle name="Followed Hyperlink" xfId="9252" builtinId="9" hidden="1"/>
    <cellStyle name="Followed Hyperlink" xfId="9253" builtinId="9" hidden="1"/>
    <cellStyle name="Followed Hyperlink" xfId="9254" builtinId="9" hidden="1"/>
    <cellStyle name="Followed Hyperlink" xfId="9255" builtinId="9" hidden="1"/>
    <cellStyle name="Followed Hyperlink" xfId="9256" builtinId="9" hidden="1"/>
    <cellStyle name="Followed Hyperlink" xfId="9257" builtinId="9" hidden="1"/>
    <cellStyle name="Followed Hyperlink" xfId="9258" builtinId="9" hidden="1"/>
    <cellStyle name="Followed Hyperlink" xfId="9259" builtinId="9" hidden="1"/>
    <cellStyle name="Followed Hyperlink" xfId="9260" builtinId="9" hidden="1"/>
    <cellStyle name="Followed Hyperlink" xfId="9261" builtinId="9" hidden="1"/>
    <cellStyle name="Followed Hyperlink" xfId="9262" builtinId="9" hidden="1"/>
    <cellStyle name="Followed Hyperlink" xfId="9263" builtinId="9" hidden="1"/>
    <cellStyle name="Followed Hyperlink" xfId="9264" builtinId="9" hidden="1"/>
    <cellStyle name="Followed Hyperlink" xfId="9265" builtinId="9" hidden="1"/>
    <cellStyle name="Followed Hyperlink" xfId="9266" builtinId="9" hidden="1"/>
    <cellStyle name="Followed Hyperlink" xfId="9267" builtinId="9" hidden="1"/>
    <cellStyle name="Followed Hyperlink" xfId="9268" builtinId="9" hidden="1"/>
    <cellStyle name="Followed Hyperlink" xfId="9269" builtinId="9" hidden="1"/>
    <cellStyle name="Followed Hyperlink" xfId="9270" builtinId="9" hidden="1"/>
    <cellStyle name="Followed Hyperlink" xfId="9271" builtinId="9" hidden="1"/>
    <cellStyle name="Followed Hyperlink" xfId="9272" builtinId="9" hidden="1"/>
    <cellStyle name="Followed Hyperlink" xfId="9273" builtinId="9" hidden="1"/>
    <cellStyle name="Followed Hyperlink" xfId="9274" builtinId="9" hidden="1"/>
    <cellStyle name="Followed Hyperlink" xfId="9275" builtinId="9" hidden="1"/>
    <cellStyle name="Followed Hyperlink" xfId="9276" builtinId="9" hidden="1"/>
    <cellStyle name="Followed Hyperlink" xfId="9277" builtinId="9" hidden="1"/>
    <cellStyle name="Followed Hyperlink" xfId="9278" builtinId="9" hidden="1"/>
    <cellStyle name="Followed Hyperlink" xfId="9279" builtinId="9" hidden="1"/>
    <cellStyle name="Followed Hyperlink" xfId="9280" builtinId="9" hidden="1"/>
    <cellStyle name="Followed Hyperlink" xfId="9281" builtinId="9" hidden="1"/>
    <cellStyle name="Followed Hyperlink" xfId="9282" builtinId="9" hidden="1"/>
    <cellStyle name="Followed Hyperlink" xfId="9283" builtinId="9" hidden="1"/>
    <cellStyle name="Followed Hyperlink" xfId="9284" builtinId="9" hidden="1"/>
    <cellStyle name="Followed Hyperlink" xfId="9285" builtinId="9" hidden="1"/>
    <cellStyle name="Followed Hyperlink" xfId="9286" builtinId="9" hidden="1"/>
    <cellStyle name="Followed Hyperlink" xfId="9287" builtinId="9" hidden="1"/>
    <cellStyle name="Followed Hyperlink" xfId="9288" builtinId="9" hidden="1"/>
    <cellStyle name="Followed Hyperlink" xfId="9289" builtinId="9" hidden="1"/>
    <cellStyle name="Followed Hyperlink" xfId="9290" builtinId="9" hidden="1"/>
    <cellStyle name="Followed Hyperlink" xfId="9291" builtinId="9" hidden="1"/>
    <cellStyle name="Followed Hyperlink" xfId="9292" builtinId="9" hidden="1"/>
    <cellStyle name="Followed Hyperlink" xfId="9293" builtinId="9" hidden="1"/>
    <cellStyle name="Followed Hyperlink" xfId="9294" builtinId="9" hidden="1"/>
    <cellStyle name="Followed Hyperlink" xfId="9295" builtinId="9" hidden="1"/>
    <cellStyle name="Followed Hyperlink" xfId="9296" builtinId="9" hidden="1"/>
    <cellStyle name="Followed Hyperlink" xfId="9297" builtinId="9" hidden="1"/>
    <cellStyle name="Followed Hyperlink" xfId="9298" builtinId="9" hidden="1"/>
    <cellStyle name="Followed Hyperlink" xfId="9299" builtinId="9" hidden="1"/>
    <cellStyle name="Followed Hyperlink" xfId="9300" builtinId="9" hidden="1"/>
    <cellStyle name="Followed Hyperlink" xfId="9301" builtinId="9" hidden="1"/>
    <cellStyle name="Followed Hyperlink" xfId="9302" builtinId="9" hidden="1"/>
    <cellStyle name="Followed Hyperlink" xfId="9303" builtinId="9" hidden="1"/>
    <cellStyle name="Followed Hyperlink" xfId="9304" builtinId="9" hidden="1"/>
    <cellStyle name="Followed Hyperlink" xfId="9305" builtinId="9" hidden="1"/>
    <cellStyle name="Followed Hyperlink" xfId="9306" builtinId="9" hidden="1"/>
    <cellStyle name="Followed Hyperlink" xfId="9307" builtinId="9" hidden="1"/>
    <cellStyle name="Followed Hyperlink" xfId="9308" builtinId="9" hidden="1"/>
    <cellStyle name="Followed Hyperlink" xfId="9309" builtinId="9" hidden="1"/>
    <cellStyle name="Followed Hyperlink" xfId="9310" builtinId="9" hidden="1"/>
    <cellStyle name="Followed Hyperlink" xfId="9311" builtinId="9" hidden="1"/>
    <cellStyle name="Followed Hyperlink" xfId="9312" builtinId="9" hidden="1"/>
    <cellStyle name="Followed Hyperlink" xfId="9313" builtinId="9" hidden="1"/>
    <cellStyle name="Followed Hyperlink" xfId="9314" builtinId="9" hidden="1"/>
    <cellStyle name="Followed Hyperlink" xfId="9315" builtinId="9" hidden="1"/>
    <cellStyle name="Followed Hyperlink" xfId="9316" builtinId="9" hidden="1"/>
    <cellStyle name="Followed Hyperlink" xfId="9317" builtinId="9" hidden="1"/>
    <cellStyle name="Followed Hyperlink" xfId="9318" builtinId="9" hidden="1"/>
    <cellStyle name="Followed Hyperlink" xfId="9319" builtinId="9" hidden="1"/>
    <cellStyle name="Followed Hyperlink" xfId="9320" builtinId="9" hidden="1"/>
    <cellStyle name="Followed Hyperlink" xfId="9321" builtinId="9" hidden="1"/>
    <cellStyle name="Followed Hyperlink" xfId="9322" builtinId="9" hidden="1"/>
    <cellStyle name="Followed Hyperlink" xfId="9323" builtinId="9" hidden="1"/>
    <cellStyle name="Followed Hyperlink" xfId="9324" builtinId="9" hidden="1"/>
    <cellStyle name="Followed Hyperlink" xfId="9325" builtinId="9" hidden="1"/>
    <cellStyle name="Followed Hyperlink" xfId="9326" builtinId="9" hidden="1"/>
    <cellStyle name="Followed Hyperlink" xfId="9327" builtinId="9" hidden="1"/>
    <cellStyle name="Followed Hyperlink" xfId="9328" builtinId="9" hidden="1"/>
    <cellStyle name="Followed Hyperlink" xfId="9329" builtinId="9" hidden="1"/>
    <cellStyle name="Followed Hyperlink" xfId="9330" builtinId="9" hidden="1"/>
    <cellStyle name="Followed Hyperlink" xfId="9331" builtinId="9" hidden="1"/>
    <cellStyle name="Followed Hyperlink" xfId="9332" builtinId="9" hidden="1"/>
    <cellStyle name="Followed Hyperlink" xfId="9333" builtinId="9" hidden="1"/>
    <cellStyle name="Followed Hyperlink" xfId="9334" builtinId="9" hidden="1"/>
    <cellStyle name="Followed Hyperlink" xfId="9335" builtinId="9" hidden="1"/>
    <cellStyle name="Followed Hyperlink" xfId="9336" builtinId="9" hidden="1"/>
    <cellStyle name="Followed Hyperlink" xfId="9337" builtinId="9" hidden="1"/>
    <cellStyle name="Followed Hyperlink" xfId="9338" builtinId="9" hidden="1"/>
    <cellStyle name="Followed Hyperlink" xfId="9339" builtinId="9" hidden="1"/>
    <cellStyle name="Followed Hyperlink" xfId="9340" builtinId="9" hidden="1"/>
    <cellStyle name="Followed Hyperlink" xfId="9341" builtinId="9" hidden="1"/>
    <cellStyle name="Followed Hyperlink" xfId="9342" builtinId="9" hidden="1"/>
    <cellStyle name="Followed Hyperlink" xfId="9343" builtinId="9" hidden="1"/>
    <cellStyle name="Followed Hyperlink" xfId="9344" builtinId="9" hidden="1"/>
    <cellStyle name="Followed Hyperlink" xfId="9345" builtinId="9" hidden="1"/>
    <cellStyle name="Followed Hyperlink" xfId="9346" builtinId="9" hidden="1"/>
    <cellStyle name="Followed Hyperlink" xfId="9347" builtinId="9" hidden="1"/>
    <cellStyle name="Followed Hyperlink" xfId="9348" builtinId="9" hidden="1"/>
    <cellStyle name="Followed Hyperlink" xfId="9349" builtinId="9" hidden="1"/>
    <cellStyle name="Followed Hyperlink" xfId="9350" builtinId="9" hidden="1"/>
    <cellStyle name="Followed Hyperlink" xfId="9351" builtinId="9" hidden="1"/>
    <cellStyle name="Followed Hyperlink" xfId="9352" builtinId="9" hidden="1"/>
    <cellStyle name="Followed Hyperlink" xfId="9353" builtinId="9" hidden="1"/>
    <cellStyle name="Followed Hyperlink" xfId="9354" builtinId="9" hidden="1"/>
    <cellStyle name="Followed Hyperlink" xfId="9355" builtinId="9" hidden="1"/>
    <cellStyle name="Followed Hyperlink" xfId="9356" builtinId="9" hidden="1"/>
    <cellStyle name="Followed Hyperlink" xfId="9357" builtinId="9" hidden="1"/>
    <cellStyle name="Followed Hyperlink" xfId="9358" builtinId="9" hidden="1"/>
    <cellStyle name="Followed Hyperlink" xfId="9359" builtinId="9" hidden="1"/>
    <cellStyle name="Followed Hyperlink" xfId="9360" builtinId="9" hidden="1"/>
    <cellStyle name="Followed Hyperlink" xfId="9361" builtinId="9" hidden="1"/>
    <cellStyle name="Followed Hyperlink" xfId="9362" builtinId="9" hidden="1"/>
    <cellStyle name="Followed Hyperlink" xfId="9363" builtinId="9" hidden="1"/>
    <cellStyle name="Followed Hyperlink" xfId="9364" builtinId="9" hidden="1"/>
    <cellStyle name="Followed Hyperlink" xfId="9365" builtinId="9" hidden="1"/>
    <cellStyle name="Followed Hyperlink" xfId="9366" builtinId="9" hidden="1"/>
    <cellStyle name="Followed Hyperlink" xfId="9367" builtinId="9" hidden="1"/>
    <cellStyle name="Followed Hyperlink" xfId="9368" builtinId="9" hidden="1"/>
    <cellStyle name="Followed Hyperlink" xfId="9369" builtinId="9" hidden="1"/>
    <cellStyle name="Followed Hyperlink" xfId="9370" builtinId="9" hidden="1"/>
    <cellStyle name="Followed Hyperlink" xfId="9371" builtinId="9" hidden="1"/>
    <cellStyle name="Followed Hyperlink" xfId="9372" builtinId="9" hidden="1"/>
    <cellStyle name="Followed Hyperlink" xfId="9373" builtinId="9" hidden="1"/>
    <cellStyle name="Followed Hyperlink" xfId="9374" builtinId="9" hidden="1"/>
    <cellStyle name="Followed Hyperlink" xfId="9375" builtinId="9" hidden="1"/>
    <cellStyle name="Followed Hyperlink" xfId="9376" builtinId="9" hidden="1"/>
    <cellStyle name="Followed Hyperlink" xfId="9377" builtinId="9" hidden="1"/>
    <cellStyle name="Followed Hyperlink" xfId="9378" builtinId="9" hidden="1"/>
    <cellStyle name="Followed Hyperlink" xfId="9379" builtinId="9" hidden="1"/>
    <cellStyle name="Followed Hyperlink" xfId="9380" builtinId="9" hidden="1"/>
    <cellStyle name="Followed Hyperlink" xfId="9381" builtinId="9" hidden="1"/>
    <cellStyle name="Followed Hyperlink" xfId="9382" builtinId="9" hidden="1"/>
    <cellStyle name="Followed Hyperlink" xfId="9383" builtinId="9" hidden="1"/>
    <cellStyle name="Followed Hyperlink" xfId="9384" builtinId="9" hidden="1"/>
    <cellStyle name="Followed Hyperlink" xfId="9385" builtinId="9" hidden="1"/>
    <cellStyle name="Followed Hyperlink" xfId="9386" builtinId="9" hidden="1"/>
    <cellStyle name="Followed Hyperlink" xfId="9387" builtinId="9" hidden="1"/>
    <cellStyle name="Followed Hyperlink" xfId="9388" builtinId="9" hidden="1"/>
    <cellStyle name="Followed Hyperlink" xfId="9389" builtinId="9" hidden="1"/>
    <cellStyle name="Followed Hyperlink" xfId="9390" builtinId="9" hidden="1"/>
    <cellStyle name="Good" xfId="25" builtinId="26" customBuiltin="1"/>
    <cellStyle name="Heading 1" xfId="21" builtinId="16" customBuiltin="1"/>
    <cellStyle name="Heading 2" xfId="22" builtinId="17" customBuiltin="1"/>
    <cellStyle name="Heading 3" xfId="23" builtinId="18" customBuiltin="1"/>
    <cellStyle name="Heading 4" xfId="24" builtinId="19" customBuiltin="1"/>
    <cellStyle name="Hyperlink" xfId="3" builtinId="8"/>
    <cellStyle name="Hyperlink 2" xfId="8"/>
    <cellStyle name="Hyperlink 3" xfId="65"/>
    <cellStyle name="Input" xfId="28" builtinId="20" customBuiltin="1"/>
    <cellStyle name="Linked Cell" xfId="31" builtinId="24" customBuiltin="1"/>
    <cellStyle name="Neutral" xfId="27" builtinId="28" customBuiltin="1"/>
    <cellStyle name="Normal" xfId="0" builtinId="0"/>
    <cellStyle name="Normal 2" xfId="70"/>
    <cellStyle name="Normal 2 2" xfId="4"/>
    <cellStyle name="Normal 2 2 2" xfId="5"/>
    <cellStyle name="Normal 3" xfId="71"/>
    <cellStyle name="Normal 3 2" xfId="72"/>
    <cellStyle name="Normal 4" xfId="7744"/>
    <cellStyle name="Normal 4 2" xfId="7749"/>
    <cellStyle name="Normal 5" xfId="7750"/>
    <cellStyle name="Note" xfId="34" builtinId="10" customBuiltin="1"/>
    <cellStyle name="Output" xfId="29" builtinId="21" customBuiltin="1"/>
    <cellStyle name="Percent" xfId="2" builtinId="5"/>
    <cellStyle name="Percent 2" xfId="7746"/>
    <cellStyle name="Percent 3" xfId="7748"/>
    <cellStyle name="Title" xfId="20" builtinId="15" customBuiltin="1"/>
    <cellStyle name="top" xfId="7745"/>
    <cellStyle name="top 2" xfId="7747"/>
    <cellStyle name="Total" xfId="36" builtinId="25" customBuiltin="1"/>
    <cellStyle name="Warning Text" xfId="33" builtinId="11" customBuiltin="1"/>
  </cellStyles>
  <dxfs count="143">
    <dxf>
      <font>
        <color theme="0"/>
      </font>
      <fill>
        <patternFill>
          <bgColor rgb="FFB2B2B2"/>
        </patternFill>
      </fill>
    </dxf>
    <dxf>
      <font>
        <color theme="0"/>
      </font>
      <fill>
        <patternFill>
          <bgColor rgb="FF5F5F5F"/>
        </patternFill>
      </fill>
    </dxf>
    <dxf>
      <font>
        <color theme="0"/>
      </font>
      <fill>
        <patternFill patternType="solid">
          <fgColor indexed="31"/>
          <bgColor rgb="FF969696"/>
        </patternFill>
      </fill>
    </dxf>
    <dxf>
      <fill>
        <patternFill>
          <bgColor rgb="FFF2EEC0"/>
        </patternFill>
      </fill>
      <border>
        <left style="thin">
          <color rgb="FFC0C0C0"/>
        </left>
        <right style="thin">
          <color rgb="FFC0C0C0"/>
        </right>
        <top style="thin">
          <color rgb="FFC0C0C0"/>
        </top>
        <bottom style="thin">
          <color rgb="FFC0C0C0"/>
        </bottom>
      </border>
    </dxf>
    <dxf>
      <fill>
        <patternFill>
          <bgColor rgb="FFF2EEC0"/>
        </patternFill>
      </fill>
      <border>
        <left style="thin">
          <color rgb="FFC0C0C0"/>
        </left>
        <right style="thin">
          <color rgb="FFC0C0C0"/>
        </right>
        <top style="thin">
          <color rgb="FFC0C0C0"/>
        </top>
        <bottom style="thin">
          <color rgb="FFC0C0C0"/>
        </bottom>
      </border>
    </dxf>
    <dxf>
      <fill>
        <patternFill>
          <bgColor rgb="FFF2EEC0"/>
        </patternFill>
      </fill>
      <border>
        <left style="thin">
          <color rgb="FFC0C0C0"/>
        </left>
        <right style="thin">
          <color rgb="FFC0C0C0"/>
        </right>
        <top style="thin">
          <color rgb="FFC0C0C0"/>
        </top>
        <bottom style="thin">
          <color rgb="FFC0C0C0"/>
        </bottom>
      </border>
    </dxf>
    <dxf>
      <fill>
        <patternFill>
          <bgColor rgb="FFF2EEC0"/>
        </patternFill>
      </fill>
      <border>
        <left style="thin">
          <color rgb="FFC0C0C0"/>
        </left>
        <right style="thin">
          <color rgb="FFC0C0C0"/>
        </right>
        <top style="thin">
          <color rgb="FFC0C0C0"/>
        </top>
        <bottom style="thin">
          <color rgb="FFC0C0C0"/>
        </bottom>
      </border>
    </dxf>
    <dxf>
      <fill>
        <patternFill>
          <bgColor rgb="FFF2EEC0"/>
        </patternFill>
      </fill>
      <border>
        <left style="thin">
          <color rgb="FFC0C0C0"/>
        </left>
        <right style="thin">
          <color rgb="FFC0C0C0"/>
        </right>
        <top style="thin">
          <color rgb="FFC0C0C0"/>
        </top>
        <bottom style="thin">
          <color rgb="FFC0C0C0"/>
        </bottom>
      </border>
    </dxf>
    <dxf>
      <fill>
        <patternFill>
          <bgColor rgb="FFF2EEC0"/>
        </patternFill>
      </fill>
      <border>
        <left style="thin">
          <color rgb="FFC0C0C0"/>
        </left>
        <right style="thin">
          <color rgb="FFC0C0C0"/>
        </right>
        <top style="thin">
          <color rgb="FFC0C0C0"/>
        </top>
        <bottom style="thin">
          <color rgb="FFC0C0C0"/>
        </bottom>
      </border>
    </dxf>
    <dxf>
      <font>
        <color theme="0"/>
      </font>
      <fill>
        <patternFill>
          <bgColor rgb="FFB2B2B2"/>
        </patternFill>
      </fill>
    </dxf>
    <dxf>
      <font>
        <color theme="0"/>
      </font>
      <fill>
        <patternFill>
          <bgColor rgb="FF5F5F5F"/>
        </patternFill>
      </fill>
    </dxf>
    <dxf>
      <font>
        <color theme="0"/>
      </font>
      <fill>
        <patternFill patternType="solid">
          <fgColor indexed="31"/>
          <bgColor rgb="FF969696"/>
        </patternFill>
      </fill>
    </dxf>
    <dxf>
      <font>
        <color theme="0"/>
      </font>
      <fill>
        <patternFill>
          <bgColor rgb="FFB2B2B2"/>
        </patternFill>
      </fill>
    </dxf>
    <dxf>
      <font>
        <color theme="0"/>
      </font>
      <fill>
        <patternFill>
          <bgColor rgb="FF5F5F5F"/>
        </patternFill>
      </fill>
    </dxf>
    <dxf>
      <font>
        <color theme="0"/>
      </font>
      <fill>
        <patternFill patternType="solid">
          <fgColor indexed="31"/>
          <bgColor rgb="FF969696"/>
        </patternFill>
      </fill>
    </dxf>
    <dxf>
      <fill>
        <patternFill>
          <bgColor rgb="FFF2EEC0"/>
        </patternFill>
      </fill>
      <border>
        <left style="thin">
          <color rgb="FFC0C0C0"/>
        </left>
        <right style="thin">
          <color rgb="FFC0C0C0"/>
        </right>
        <top style="thin">
          <color rgb="FFC0C0C0"/>
        </top>
        <bottom style="thin">
          <color rgb="FFC0C0C0"/>
        </bottom>
      </border>
    </dxf>
    <dxf>
      <fill>
        <patternFill>
          <bgColor rgb="FFF2EEC0"/>
        </patternFill>
      </fill>
      <border>
        <left style="thin">
          <color rgb="FFC0C0C0"/>
        </left>
        <right style="thin">
          <color rgb="FFC0C0C0"/>
        </right>
        <top style="thin">
          <color rgb="FFC0C0C0"/>
        </top>
        <bottom style="thin">
          <color rgb="FFC0C0C0"/>
        </bottom>
      </border>
    </dxf>
    <dxf>
      <fill>
        <patternFill>
          <bgColor rgb="FFF2EEC0"/>
        </patternFill>
      </fill>
      <border>
        <left style="thin">
          <color rgb="FFC0C0C0"/>
        </left>
        <right style="thin">
          <color rgb="FFC0C0C0"/>
        </right>
        <top style="thin">
          <color rgb="FFC0C0C0"/>
        </top>
        <bottom style="thin">
          <color rgb="FFC0C0C0"/>
        </bottom>
      </border>
    </dxf>
    <dxf>
      <fill>
        <patternFill>
          <bgColor rgb="FFF2EEC0"/>
        </patternFill>
      </fill>
      <border>
        <left style="thin">
          <color rgb="FFC0C0C0"/>
        </left>
        <right style="thin">
          <color rgb="FFC0C0C0"/>
        </right>
        <top style="thin">
          <color rgb="FFC0C0C0"/>
        </top>
        <bottom style="thin">
          <color rgb="FFC0C0C0"/>
        </bottom>
      </border>
    </dxf>
    <dxf>
      <fill>
        <patternFill>
          <bgColor rgb="FFF2EEC0"/>
        </patternFill>
      </fill>
      <border>
        <left style="thin">
          <color rgb="FFC0C0C0"/>
        </left>
        <right style="thin">
          <color rgb="FFC0C0C0"/>
        </right>
        <top style="thin">
          <color rgb="FFC0C0C0"/>
        </top>
        <bottom style="thin">
          <color rgb="FFC0C0C0"/>
        </bottom>
      </border>
    </dxf>
    <dxf>
      <fill>
        <patternFill>
          <bgColor rgb="FFF2EEC0"/>
        </patternFill>
      </fill>
      <border>
        <left style="thin">
          <color rgb="FFC0C0C0"/>
        </left>
        <right style="thin">
          <color rgb="FFC0C0C0"/>
        </right>
        <top style="thin">
          <color rgb="FFC0C0C0"/>
        </top>
        <bottom style="thin">
          <color rgb="FFC0C0C0"/>
        </bottom>
      </border>
    </dxf>
    <dxf>
      <font>
        <color theme="0"/>
      </font>
      <fill>
        <patternFill>
          <bgColor rgb="FFB2B2B2"/>
        </patternFill>
      </fill>
    </dxf>
    <dxf>
      <font>
        <color theme="0"/>
      </font>
      <fill>
        <patternFill>
          <bgColor rgb="FF5F5F5F"/>
        </patternFill>
      </fill>
    </dxf>
    <dxf>
      <font>
        <color theme="0"/>
      </font>
      <fill>
        <patternFill patternType="solid">
          <fgColor indexed="31"/>
          <bgColor rgb="FF969696"/>
        </patternFill>
      </fill>
    </dxf>
    <dxf>
      <font>
        <color theme="0"/>
      </font>
      <fill>
        <patternFill>
          <bgColor rgb="FFB2B2B2"/>
        </patternFill>
      </fill>
    </dxf>
    <dxf>
      <font>
        <color theme="0"/>
      </font>
      <fill>
        <patternFill>
          <bgColor rgb="FF5F5F5F"/>
        </patternFill>
      </fill>
    </dxf>
    <dxf>
      <font>
        <color theme="0"/>
      </font>
      <fill>
        <patternFill patternType="solid">
          <fgColor indexed="31"/>
          <bgColor rgb="FF969696"/>
        </patternFill>
      </fill>
    </dxf>
    <dxf>
      <fill>
        <patternFill>
          <bgColor rgb="FFF2EEC0"/>
        </patternFill>
      </fill>
      <border>
        <left style="thin">
          <color rgb="FFC0C0C0"/>
        </left>
        <right style="thin">
          <color rgb="FFC0C0C0"/>
        </right>
        <top style="thin">
          <color rgb="FFC0C0C0"/>
        </top>
        <bottom style="thin">
          <color rgb="FFC0C0C0"/>
        </bottom>
      </border>
    </dxf>
    <dxf>
      <fill>
        <patternFill>
          <bgColor rgb="FFF2EEC0"/>
        </patternFill>
      </fill>
      <border>
        <left style="thin">
          <color rgb="FFC0C0C0"/>
        </left>
        <right style="thin">
          <color rgb="FFC0C0C0"/>
        </right>
        <top style="thin">
          <color rgb="FFC0C0C0"/>
        </top>
        <bottom style="thin">
          <color rgb="FFC0C0C0"/>
        </bottom>
      </border>
    </dxf>
    <dxf>
      <fill>
        <patternFill>
          <bgColor rgb="FFF2EEC0"/>
        </patternFill>
      </fill>
      <border>
        <left style="thin">
          <color rgb="FFC0C0C0"/>
        </left>
        <right style="thin">
          <color rgb="FFC0C0C0"/>
        </right>
        <top style="thin">
          <color rgb="FFC0C0C0"/>
        </top>
        <bottom style="thin">
          <color rgb="FFC0C0C0"/>
        </bottom>
      </border>
    </dxf>
    <dxf>
      <fill>
        <patternFill>
          <bgColor rgb="FFF2EEC0"/>
        </patternFill>
      </fill>
      <border>
        <left style="thin">
          <color rgb="FFC0C0C0"/>
        </left>
        <right style="thin">
          <color rgb="FFC0C0C0"/>
        </right>
        <top style="thin">
          <color rgb="FFC0C0C0"/>
        </top>
        <bottom style="thin">
          <color rgb="FFC0C0C0"/>
        </bottom>
      </border>
    </dxf>
    <dxf>
      <fill>
        <patternFill>
          <bgColor rgb="FFF2EEC0"/>
        </patternFill>
      </fill>
      <border>
        <left style="thin">
          <color rgb="FFC0C0C0"/>
        </left>
        <right style="thin">
          <color rgb="FFC0C0C0"/>
        </right>
        <top style="thin">
          <color rgb="FFC0C0C0"/>
        </top>
        <bottom style="thin">
          <color rgb="FFC0C0C0"/>
        </bottom>
      </border>
    </dxf>
    <dxf>
      <font>
        <color theme="0"/>
      </font>
      <fill>
        <patternFill>
          <bgColor rgb="FFB2B2B2"/>
        </patternFill>
      </fill>
    </dxf>
    <dxf>
      <font>
        <color theme="0"/>
      </font>
      <fill>
        <patternFill>
          <bgColor rgb="FF5F5F5F"/>
        </patternFill>
      </fill>
    </dxf>
    <dxf>
      <font>
        <color theme="0"/>
      </font>
      <fill>
        <patternFill patternType="solid">
          <fgColor indexed="31"/>
          <bgColor rgb="FF969696"/>
        </patternFill>
      </fill>
    </dxf>
    <dxf>
      <font>
        <color theme="0"/>
      </font>
      <fill>
        <patternFill>
          <bgColor rgb="FFB2B2B2"/>
        </patternFill>
      </fill>
    </dxf>
    <dxf>
      <font>
        <color theme="0"/>
      </font>
      <fill>
        <patternFill>
          <bgColor rgb="FF5F5F5F"/>
        </patternFill>
      </fill>
    </dxf>
    <dxf>
      <font>
        <color theme="0"/>
      </font>
      <fill>
        <patternFill patternType="solid">
          <fgColor indexed="31"/>
          <bgColor rgb="FF969696"/>
        </patternFill>
      </fill>
    </dxf>
    <dxf>
      <fill>
        <patternFill>
          <bgColor rgb="FFF2EEC0"/>
        </patternFill>
      </fill>
      <border>
        <left style="thin">
          <color rgb="FFC0C0C0"/>
        </left>
        <right style="thin">
          <color rgb="FFC0C0C0"/>
        </right>
        <top style="thin">
          <color rgb="FFC0C0C0"/>
        </top>
        <bottom style="thin">
          <color rgb="FFC0C0C0"/>
        </bottom>
      </border>
    </dxf>
    <dxf>
      <fill>
        <patternFill>
          <bgColor rgb="FFF2EEC0"/>
        </patternFill>
      </fill>
      <border>
        <left style="thin">
          <color rgb="FFC0C0C0"/>
        </left>
        <right style="thin">
          <color rgb="FFC0C0C0"/>
        </right>
        <top style="thin">
          <color rgb="FFC0C0C0"/>
        </top>
        <bottom style="thin">
          <color rgb="FFC0C0C0"/>
        </bottom>
      </border>
    </dxf>
    <dxf>
      <fill>
        <patternFill>
          <bgColor rgb="FFF2EEC0"/>
        </patternFill>
      </fill>
      <border>
        <left style="thin">
          <color rgb="FFC0C0C0"/>
        </left>
        <right style="thin">
          <color rgb="FFC0C0C0"/>
        </right>
        <top style="thin">
          <color rgb="FFC0C0C0"/>
        </top>
        <bottom style="thin">
          <color rgb="FFC0C0C0"/>
        </bottom>
      </border>
    </dxf>
    <dxf>
      <fill>
        <patternFill>
          <bgColor rgb="FFF2EEC0"/>
        </patternFill>
      </fill>
      <border>
        <left style="thin">
          <color rgb="FFC0C0C0"/>
        </left>
        <right style="thin">
          <color rgb="FFC0C0C0"/>
        </right>
        <top style="thin">
          <color rgb="FFC0C0C0"/>
        </top>
        <bottom style="thin">
          <color rgb="FFC0C0C0"/>
        </bottom>
      </border>
    </dxf>
    <dxf>
      <fill>
        <patternFill>
          <bgColor rgb="FFF2EEC0"/>
        </patternFill>
      </fill>
      <border>
        <left style="thin">
          <color rgb="FFC0C0C0"/>
        </left>
        <right style="thin">
          <color rgb="FFC0C0C0"/>
        </right>
        <top style="thin">
          <color rgb="FFC0C0C0"/>
        </top>
        <bottom style="thin">
          <color rgb="FFC0C0C0"/>
        </bottom>
      </border>
    </dxf>
    <dxf>
      <fill>
        <patternFill>
          <bgColor rgb="FFF2EEC0"/>
        </patternFill>
      </fill>
      <border>
        <left style="thin">
          <color rgb="FFC0C0C0"/>
        </left>
        <right style="thin">
          <color rgb="FFC0C0C0"/>
        </right>
        <top style="thin">
          <color rgb="FFC0C0C0"/>
        </top>
        <bottom style="thin">
          <color rgb="FFC0C0C0"/>
        </bottom>
      </border>
    </dxf>
    <dxf>
      <font>
        <color theme="0"/>
      </font>
      <fill>
        <patternFill>
          <bgColor rgb="FFB2B2B2"/>
        </patternFill>
      </fill>
    </dxf>
    <dxf>
      <font>
        <color theme="0"/>
      </font>
      <fill>
        <patternFill>
          <bgColor rgb="FF5F5F5F"/>
        </patternFill>
      </fill>
    </dxf>
    <dxf>
      <font>
        <color theme="0"/>
      </font>
      <fill>
        <patternFill patternType="solid">
          <fgColor indexed="31"/>
          <bgColor rgb="FF969696"/>
        </patternFill>
      </fill>
    </dxf>
    <dxf>
      <font>
        <color theme="0"/>
      </font>
      <fill>
        <patternFill>
          <bgColor rgb="FFB2B2B2"/>
        </patternFill>
      </fill>
    </dxf>
    <dxf>
      <font>
        <color theme="0"/>
      </font>
      <fill>
        <patternFill>
          <bgColor rgb="FF5F5F5F"/>
        </patternFill>
      </fill>
    </dxf>
    <dxf>
      <font>
        <color theme="0"/>
      </font>
      <fill>
        <patternFill patternType="solid">
          <fgColor indexed="31"/>
          <bgColor rgb="FF969696"/>
        </patternFill>
      </fill>
    </dxf>
    <dxf>
      <fill>
        <patternFill>
          <bgColor rgb="FFF2EEC0"/>
        </patternFill>
      </fill>
      <border>
        <left style="thin">
          <color rgb="FFC0C0C0"/>
        </left>
        <right style="thin">
          <color rgb="FFC0C0C0"/>
        </right>
        <top style="thin">
          <color rgb="FFC0C0C0"/>
        </top>
        <bottom style="thin">
          <color rgb="FFC0C0C0"/>
        </bottom>
      </border>
    </dxf>
    <dxf>
      <fill>
        <patternFill>
          <bgColor rgb="FFF2EEC0"/>
        </patternFill>
      </fill>
      <border>
        <left style="thin">
          <color rgb="FFC0C0C0"/>
        </left>
        <right style="thin">
          <color rgb="FFC0C0C0"/>
        </right>
        <top style="thin">
          <color rgb="FFC0C0C0"/>
        </top>
        <bottom style="thin">
          <color rgb="FFC0C0C0"/>
        </bottom>
      </border>
    </dxf>
    <dxf>
      <fill>
        <patternFill>
          <bgColor rgb="FFF2EEC0"/>
        </patternFill>
      </fill>
      <border>
        <left style="thin">
          <color rgb="FFC0C0C0"/>
        </left>
        <right style="thin">
          <color rgb="FFC0C0C0"/>
        </right>
        <top style="thin">
          <color rgb="FFC0C0C0"/>
        </top>
        <bottom style="thin">
          <color rgb="FFC0C0C0"/>
        </bottom>
      </border>
    </dxf>
    <dxf>
      <fill>
        <patternFill>
          <bgColor rgb="FFF2EEC0"/>
        </patternFill>
      </fill>
      <border>
        <left style="thin">
          <color rgb="FFC0C0C0"/>
        </left>
        <right style="thin">
          <color rgb="FFC0C0C0"/>
        </right>
        <top style="thin">
          <color rgb="FFC0C0C0"/>
        </top>
        <bottom style="thin">
          <color rgb="FFC0C0C0"/>
        </bottom>
      </border>
    </dxf>
    <dxf>
      <fill>
        <patternFill>
          <bgColor rgb="FFF2EEC0"/>
        </patternFill>
      </fill>
      <border>
        <left style="thin">
          <color rgb="FFC0C0C0"/>
        </left>
        <right style="thin">
          <color rgb="FFC0C0C0"/>
        </right>
        <top style="thin">
          <color rgb="FFC0C0C0"/>
        </top>
        <bottom style="thin">
          <color rgb="FFC0C0C0"/>
        </bottom>
      </border>
    </dxf>
    <dxf>
      <fill>
        <patternFill>
          <bgColor rgb="FFF2EEC0"/>
        </patternFill>
      </fill>
      <border>
        <left style="thin">
          <color rgb="FFC0C0C0"/>
        </left>
        <right style="thin">
          <color rgb="FFC0C0C0"/>
        </right>
        <top style="thin">
          <color rgb="FFC0C0C0"/>
        </top>
        <bottom style="thin">
          <color rgb="FFC0C0C0"/>
        </bottom>
      </border>
    </dxf>
    <dxf>
      <font>
        <color theme="0"/>
      </font>
      <fill>
        <patternFill>
          <bgColor rgb="FFB2B2B2"/>
        </patternFill>
      </fill>
    </dxf>
    <dxf>
      <font>
        <color theme="0"/>
      </font>
      <fill>
        <patternFill>
          <bgColor rgb="FF5F5F5F"/>
        </patternFill>
      </fill>
    </dxf>
    <dxf>
      <font>
        <color theme="0"/>
      </font>
      <fill>
        <patternFill patternType="solid">
          <fgColor indexed="31"/>
          <bgColor rgb="FF969696"/>
        </patternFill>
      </fill>
    </dxf>
    <dxf>
      <font>
        <color theme="0"/>
      </font>
      <fill>
        <patternFill>
          <bgColor rgb="FFB2B2B2"/>
        </patternFill>
      </fill>
    </dxf>
    <dxf>
      <font>
        <color theme="0"/>
      </font>
      <fill>
        <patternFill>
          <bgColor rgb="FF5F5F5F"/>
        </patternFill>
      </fill>
    </dxf>
    <dxf>
      <font>
        <color theme="0"/>
      </font>
      <fill>
        <patternFill patternType="solid">
          <fgColor indexed="31"/>
          <bgColor rgb="FF969696"/>
        </patternFill>
      </fill>
    </dxf>
    <dxf>
      <fill>
        <patternFill>
          <bgColor rgb="FFF2EEC0"/>
        </patternFill>
      </fill>
      <border>
        <left style="thin">
          <color rgb="FFC0C0C0"/>
        </left>
        <right style="thin">
          <color rgb="FFC0C0C0"/>
        </right>
        <top style="thin">
          <color rgb="FFC0C0C0"/>
        </top>
        <bottom style="thin">
          <color rgb="FFC0C0C0"/>
        </bottom>
      </border>
    </dxf>
    <dxf>
      <fill>
        <patternFill>
          <bgColor rgb="FFF2EEC0"/>
        </patternFill>
      </fill>
      <border>
        <left style="thin">
          <color rgb="FFC0C0C0"/>
        </left>
        <right style="thin">
          <color rgb="FFC0C0C0"/>
        </right>
        <top style="thin">
          <color rgb="FFC0C0C0"/>
        </top>
        <bottom style="thin">
          <color rgb="FFC0C0C0"/>
        </bottom>
      </border>
    </dxf>
    <dxf>
      <fill>
        <patternFill>
          <bgColor rgb="FFF2EEC0"/>
        </patternFill>
      </fill>
      <border>
        <left style="thin">
          <color rgb="FFC0C0C0"/>
        </left>
        <right style="thin">
          <color rgb="FFC0C0C0"/>
        </right>
        <top style="thin">
          <color rgb="FFC0C0C0"/>
        </top>
        <bottom style="thin">
          <color rgb="FFC0C0C0"/>
        </bottom>
      </border>
    </dxf>
    <dxf>
      <fill>
        <patternFill>
          <bgColor rgb="FFF2EEC0"/>
        </patternFill>
      </fill>
      <border>
        <left style="thin">
          <color rgb="FFC0C0C0"/>
        </left>
        <right style="thin">
          <color rgb="FFC0C0C0"/>
        </right>
        <top style="thin">
          <color rgb="FFC0C0C0"/>
        </top>
        <bottom style="thin">
          <color rgb="FFC0C0C0"/>
        </bottom>
      </border>
    </dxf>
    <dxf>
      <fill>
        <patternFill>
          <bgColor rgb="FFF2EEC0"/>
        </patternFill>
      </fill>
      <border>
        <left style="thin">
          <color rgb="FFC0C0C0"/>
        </left>
        <right style="thin">
          <color rgb="FFC0C0C0"/>
        </right>
        <top style="thin">
          <color rgb="FFC0C0C0"/>
        </top>
        <bottom style="thin">
          <color rgb="FFC0C0C0"/>
        </bottom>
      </border>
    </dxf>
    <dxf>
      <fill>
        <patternFill>
          <bgColor rgb="FFF2EEC0"/>
        </patternFill>
      </fill>
      <border>
        <left style="thin">
          <color rgb="FFC0C0C0"/>
        </left>
        <right style="thin">
          <color rgb="FFC0C0C0"/>
        </right>
        <top style="thin">
          <color rgb="FFC0C0C0"/>
        </top>
        <bottom style="thin">
          <color rgb="FFC0C0C0"/>
        </bottom>
      </border>
    </dxf>
    <dxf>
      <font>
        <color theme="0"/>
      </font>
      <fill>
        <patternFill>
          <bgColor rgb="FFB2B2B2"/>
        </patternFill>
      </fill>
    </dxf>
    <dxf>
      <font>
        <color theme="0"/>
      </font>
      <fill>
        <patternFill>
          <bgColor rgb="FF5F5F5F"/>
        </patternFill>
      </fill>
    </dxf>
    <dxf>
      <font>
        <color theme="0"/>
      </font>
      <fill>
        <patternFill patternType="solid">
          <fgColor indexed="31"/>
          <bgColor rgb="FF969696"/>
        </patternFill>
      </fill>
    </dxf>
    <dxf>
      <font>
        <color theme="0"/>
      </font>
      <fill>
        <patternFill>
          <bgColor rgb="FFB2B2B2"/>
        </patternFill>
      </fill>
    </dxf>
    <dxf>
      <font>
        <color theme="0"/>
      </font>
      <fill>
        <patternFill>
          <bgColor rgb="FF5F5F5F"/>
        </patternFill>
      </fill>
    </dxf>
    <dxf>
      <font>
        <color theme="0"/>
      </font>
      <fill>
        <patternFill patternType="solid">
          <fgColor indexed="31"/>
          <bgColor rgb="FF969696"/>
        </patternFill>
      </fill>
    </dxf>
    <dxf>
      <fill>
        <patternFill>
          <bgColor rgb="FFF2EEC0"/>
        </patternFill>
      </fill>
      <border>
        <left style="thin">
          <color rgb="FFC0C0C0"/>
        </left>
        <right style="thin">
          <color rgb="FFC0C0C0"/>
        </right>
        <top style="thin">
          <color rgb="FFC0C0C0"/>
        </top>
        <bottom style="thin">
          <color rgb="FFC0C0C0"/>
        </bottom>
      </border>
    </dxf>
    <dxf>
      <fill>
        <patternFill>
          <bgColor rgb="FFF2EEC0"/>
        </patternFill>
      </fill>
      <border>
        <left style="thin">
          <color rgb="FFC0C0C0"/>
        </left>
        <right style="thin">
          <color rgb="FFC0C0C0"/>
        </right>
        <top style="thin">
          <color rgb="FFC0C0C0"/>
        </top>
        <bottom style="thin">
          <color rgb="FFC0C0C0"/>
        </bottom>
      </border>
    </dxf>
    <dxf>
      <fill>
        <patternFill>
          <bgColor rgb="FFF2EEC0"/>
        </patternFill>
      </fill>
      <border>
        <left style="thin">
          <color rgb="FFC0C0C0"/>
        </left>
        <right style="thin">
          <color rgb="FFC0C0C0"/>
        </right>
        <top style="thin">
          <color rgb="FFC0C0C0"/>
        </top>
        <bottom style="thin">
          <color rgb="FFC0C0C0"/>
        </bottom>
      </border>
    </dxf>
    <dxf>
      <fill>
        <patternFill>
          <bgColor rgb="FFF2EEC0"/>
        </patternFill>
      </fill>
      <border>
        <left style="thin">
          <color rgb="FFC0C0C0"/>
        </left>
        <right style="thin">
          <color rgb="FFC0C0C0"/>
        </right>
        <top style="thin">
          <color rgb="FFC0C0C0"/>
        </top>
        <bottom style="thin">
          <color rgb="FFC0C0C0"/>
        </bottom>
      </border>
    </dxf>
    <dxf>
      <fill>
        <patternFill>
          <bgColor rgb="FFF2EEC0"/>
        </patternFill>
      </fill>
      <border>
        <left style="thin">
          <color rgb="FFC0C0C0"/>
        </left>
        <right style="thin">
          <color rgb="FFC0C0C0"/>
        </right>
        <top style="thin">
          <color rgb="FFC0C0C0"/>
        </top>
        <bottom style="thin">
          <color rgb="FFC0C0C0"/>
        </bottom>
      </border>
    </dxf>
    <dxf>
      <fill>
        <patternFill>
          <bgColor rgb="FFF2EEC0"/>
        </patternFill>
      </fill>
      <border>
        <left style="thin">
          <color rgb="FFC0C0C0"/>
        </left>
        <right style="thin">
          <color rgb="FFC0C0C0"/>
        </right>
        <top style="thin">
          <color rgb="FFC0C0C0"/>
        </top>
        <bottom style="thin">
          <color rgb="FFC0C0C0"/>
        </bottom>
      </border>
    </dxf>
    <dxf>
      <font>
        <color theme="0"/>
      </font>
      <fill>
        <patternFill>
          <bgColor rgb="FFB2B2B2"/>
        </patternFill>
      </fill>
    </dxf>
    <dxf>
      <font>
        <color theme="0"/>
      </font>
      <fill>
        <patternFill>
          <bgColor rgb="FF5F5F5F"/>
        </patternFill>
      </fill>
    </dxf>
    <dxf>
      <font>
        <color theme="0"/>
      </font>
      <fill>
        <patternFill patternType="solid">
          <fgColor indexed="31"/>
          <bgColor rgb="FF969696"/>
        </patternFill>
      </fill>
    </dxf>
    <dxf>
      <font>
        <color theme="0"/>
      </font>
      <fill>
        <patternFill>
          <bgColor rgb="FFB2B2B2"/>
        </patternFill>
      </fill>
    </dxf>
    <dxf>
      <font>
        <color theme="0"/>
      </font>
      <fill>
        <patternFill>
          <bgColor rgb="FF5F5F5F"/>
        </patternFill>
      </fill>
    </dxf>
    <dxf>
      <font>
        <color theme="0"/>
      </font>
      <fill>
        <patternFill patternType="solid">
          <fgColor indexed="31"/>
          <bgColor rgb="FF969696"/>
        </patternFill>
      </fill>
    </dxf>
    <dxf>
      <fill>
        <patternFill>
          <bgColor rgb="FFF2EEC0"/>
        </patternFill>
      </fill>
      <border>
        <left style="thin">
          <color rgb="FFC0C0C0"/>
        </left>
        <right style="thin">
          <color rgb="FFC0C0C0"/>
        </right>
        <top style="thin">
          <color rgb="FFC0C0C0"/>
        </top>
        <bottom style="thin">
          <color rgb="FFC0C0C0"/>
        </bottom>
      </border>
    </dxf>
    <dxf>
      <fill>
        <patternFill>
          <bgColor rgb="FFF2EEC0"/>
        </patternFill>
      </fill>
      <border>
        <left style="thin">
          <color rgb="FFC0C0C0"/>
        </left>
        <right style="thin">
          <color rgb="FFC0C0C0"/>
        </right>
        <top style="thin">
          <color rgb="FFC0C0C0"/>
        </top>
        <bottom style="thin">
          <color rgb="FFC0C0C0"/>
        </bottom>
      </border>
    </dxf>
    <dxf>
      <fill>
        <patternFill>
          <bgColor rgb="FFF2EEC0"/>
        </patternFill>
      </fill>
      <border>
        <left style="thin">
          <color rgb="FFC0C0C0"/>
        </left>
        <right style="thin">
          <color rgb="FFC0C0C0"/>
        </right>
        <top style="thin">
          <color rgb="FFC0C0C0"/>
        </top>
        <bottom style="thin">
          <color rgb="FFC0C0C0"/>
        </bottom>
      </border>
    </dxf>
    <dxf>
      <fill>
        <patternFill>
          <bgColor rgb="FFF2EEC0"/>
        </patternFill>
      </fill>
      <border>
        <left style="thin">
          <color rgb="FFC0C0C0"/>
        </left>
        <right style="thin">
          <color rgb="FFC0C0C0"/>
        </right>
        <top style="thin">
          <color rgb="FFC0C0C0"/>
        </top>
        <bottom style="thin">
          <color rgb="FFC0C0C0"/>
        </bottom>
      </border>
    </dxf>
    <dxf>
      <fill>
        <patternFill>
          <bgColor rgb="FFF2EEC0"/>
        </patternFill>
      </fill>
      <border>
        <left style="thin">
          <color rgb="FFC0C0C0"/>
        </left>
        <right style="thin">
          <color rgb="FFC0C0C0"/>
        </right>
        <top style="thin">
          <color rgb="FFC0C0C0"/>
        </top>
        <bottom style="thin">
          <color rgb="FFC0C0C0"/>
        </bottom>
      </border>
    </dxf>
    <dxf>
      <fill>
        <patternFill>
          <bgColor rgb="FFF2EEC0"/>
        </patternFill>
      </fill>
      <border>
        <left style="thin">
          <color rgb="FFC0C0C0"/>
        </left>
        <right style="thin">
          <color rgb="FFC0C0C0"/>
        </right>
        <top style="thin">
          <color rgb="FFC0C0C0"/>
        </top>
        <bottom style="thin">
          <color rgb="FFC0C0C0"/>
        </bottom>
      </border>
    </dxf>
    <dxf>
      <font>
        <color theme="0"/>
      </font>
      <fill>
        <patternFill>
          <bgColor rgb="FFB2B2B2"/>
        </patternFill>
      </fill>
    </dxf>
    <dxf>
      <font>
        <color theme="0"/>
      </font>
      <fill>
        <patternFill>
          <bgColor rgb="FF5F5F5F"/>
        </patternFill>
      </fill>
    </dxf>
    <dxf>
      <font>
        <color theme="0"/>
      </font>
      <fill>
        <patternFill patternType="solid">
          <fgColor indexed="31"/>
          <bgColor rgb="FF969696"/>
        </patternFill>
      </fill>
    </dxf>
    <dxf>
      <font>
        <color theme="0"/>
      </font>
      <fill>
        <patternFill>
          <bgColor rgb="FFB2B2B2"/>
        </patternFill>
      </fill>
    </dxf>
    <dxf>
      <font>
        <color theme="0"/>
      </font>
      <fill>
        <patternFill>
          <bgColor rgb="FF5F5F5F"/>
        </patternFill>
      </fill>
    </dxf>
    <dxf>
      <font>
        <color theme="0"/>
      </font>
      <fill>
        <patternFill patternType="solid">
          <fgColor indexed="31"/>
          <bgColor rgb="FF969696"/>
        </patternFill>
      </fill>
    </dxf>
    <dxf>
      <fill>
        <patternFill>
          <bgColor rgb="FFF2EEC0"/>
        </patternFill>
      </fill>
      <border>
        <left style="thin">
          <color rgb="FFC0C0C0"/>
        </left>
        <right style="thin">
          <color rgb="FFC0C0C0"/>
        </right>
        <top style="thin">
          <color rgb="FFC0C0C0"/>
        </top>
        <bottom style="thin">
          <color rgb="FFC0C0C0"/>
        </bottom>
      </border>
    </dxf>
    <dxf>
      <fill>
        <patternFill>
          <bgColor rgb="FFF2EEC0"/>
        </patternFill>
      </fill>
      <border>
        <left style="thin">
          <color rgb="FFC0C0C0"/>
        </left>
        <right style="thin">
          <color rgb="FFC0C0C0"/>
        </right>
        <top style="thin">
          <color rgb="FFC0C0C0"/>
        </top>
        <bottom style="thin">
          <color rgb="FFC0C0C0"/>
        </bottom>
      </border>
    </dxf>
    <dxf>
      <fill>
        <patternFill>
          <bgColor rgb="FFF2EEC0"/>
        </patternFill>
      </fill>
      <border>
        <left style="thin">
          <color rgb="FFC0C0C0"/>
        </left>
        <right style="thin">
          <color rgb="FFC0C0C0"/>
        </right>
        <top style="thin">
          <color rgb="FFC0C0C0"/>
        </top>
        <bottom style="thin">
          <color rgb="FFC0C0C0"/>
        </bottom>
      </border>
    </dxf>
    <dxf>
      <fill>
        <patternFill>
          <bgColor rgb="FFF2EEC0"/>
        </patternFill>
      </fill>
      <border>
        <left style="thin">
          <color rgb="FFC0C0C0"/>
        </left>
        <right style="thin">
          <color rgb="FFC0C0C0"/>
        </right>
        <top style="thin">
          <color rgb="FFC0C0C0"/>
        </top>
        <bottom style="thin">
          <color rgb="FFC0C0C0"/>
        </bottom>
      </border>
    </dxf>
    <dxf>
      <fill>
        <patternFill>
          <bgColor rgb="FFF2EEC0"/>
        </patternFill>
      </fill>
      <border>
        <left style="thin">
          <color rgb="FFC0C0C0"/>
        </left>
        <right style="thin">
          <color rgb="FFC0C0C0"/>
        </right>
        <top style="thin">
          <color rgb="FFC0C0C0"/>
        </top>
        <bottom style="thin">
          <color rgb="FFC0C0C0"/>
        </bottom>
      </border>
    </dxf>
    <dxf>
      <fill>
        <patternFill>
          <bgColor rgb="FFF2EEC0"/>
        </patternFill>
      </fill>
      <border>
        <left style="thin">
          <color rgb="FFC0C0C0"/>
        </left>
        <right style="thin">
          <color rgb="FFC0C0C0"/>
        </right>
        <top style="thin">
          <color rgb="FFC0C0C0"/>
        </top>
        <bottom style="thin">
          <color rgb="FFC0C0C0"/>
        </bottom>
      </border>
    </dxf>
    <dxf>
      <fill>
        <patternFill>
          <bgColor rgb="FFF2EEC0"/>
        </patternFill>
      </fill>
      <border>
        <left style="thin">
          <color rgb="FFC0C0C0"/>
        </left>
        <right style="thin">
          <color rgb="FFC0C0C0"/>
        </right>
        <top style="thin">
          <color rgb="FFC0C0C0"/>
        </top>
        <bottom style="thin">
          <color rgb="FFC0C0C0"/>
        </bottom>
      </border>
    </dxf>
    <dxf>
      <font>
        <color theme="0"/>
      </font>
      <fill>
        <patternFill>
          <bgColor rgb="FFB2B2B2"/>
        </patternFill>
      </fill>
    </dxf>
    <dxf>
      <font>
        <color theme="0"/>
      </font>
      <fill>
        <patternFill>
          <bgColor rgb="FF5F5F5F"/>
        </patternFill>
      </fill>
    </dxf>
    <dxf>
      <font>
        <color theme="0"/>
      </font>
      <fill>
        <patternFill patternType="solid">
          <fgColor indexed="31"/>
          <bgColor rgb="FF969696"/>
        </patternFill>
      </fill>
    </dxf>
    <dxf>
      <font>
        <color theme="0"/>
      </font>
      <fill>
        <patternFill>
          <bgColor rgb="FFB2B2B2"/>
        </patternFill>
      </fill>
    </dxf>
    <dxf>
      <font>
        <color theme="0"/>
      </font>
      <fill>
        <patternFill>
          <bgColor rgb="FF5F5F5F"/>
        </patternFill>
      </fill>
    </dxf>
    <dxf>
      <font>
        <color theme="0"/>
      </font>
      <fill>
        <patternFill patternType="solid">
          <fgColor indexed="31"/>
          <bgColor rgb="FF969696"/>
        </patternFill>
      </fill>
    </dxf>
    <dxf>
      <fill>
        <patternFill>
          <bgColor rgb="FFF2EEC0"/>
        </patternFill>
      </fill>
      <border>
        <left style="thin">
          <color rgb="FFC0C0C0"/>
        </left>
        <right style="thin">
          <color rgb="FFC0C0C0"/>
        </right>
        <top style="thin">
          <color rgb="FFC0C0C0"/>
        </top>
        <bottom style="thin">
          <color rgb="FFC0C0C0"/>
        </bottom>
      </border>
    </dxf>
    <dxf>
      <fill>
        <patternFill>
          <bgColor rgb="FFF2EEC0"/>
        </patternFill>
      </fill>
      <border>
        <left style="thin">
          <color rgb="FFC0C0C0"/>
        </left>
        <right style="thin">
          <color rgb="FFC0C0C0"/>
        </right>
        <top style="thin">
          <color rgb="FFC0C0C0"/>
        </top>
        <bottom style="thin">
          <color rgb="FFC0C0C0"/>
        </bottom>
      </border>
    </dxf>
    <dxf>
      <fill>
        <patternFill>
          <bgColor rgb="FFF2EEC0"/>
        </patternFill>
      </fill>
      <border>
        <left style="thin">
          <color rgb="FFC0C0C0"/>
        </left>
        <right style="thin">
          <color rgb="FFC0C0C0"/>
        </right>
        <top style="thin">
          <color rgb="FFC0C0C0"/>
        </top>
        <bottom style="thin">
          <color rgb="FFC0C0C0"/>
        </bottom>
      </border>
    </dxf>
    <dxf>
      <fill>
        <patternFill>
          <bgColor rgb="FFF2EEC0"/>
        </patternFill>
      </fill>
      <border>
        <left style="thin">
          <color rgb="FFC0C0C0"/>
        </left>
        <right style="thin">
          <color rgb="FFC0C0C0"/>
        </right>
        <top style="thin">
          <color rgb="FFC0C0C0"/>
        </top>
        <bottom style="thin">
          <color rgb="FFC0C0C0"/>
        </bottom>
      </border>
    </dxf>
    <dxf>
      <fill>
        <patternFill>
          <bgColor rgb="FFF2EEC0"/>
        </patternFill>
      </fill>
      <border>
        <left style="thin">
          <color rgb="FFC0C0C0"/>
        </left>
        <right style="thin">
          <color rgb="FFC0C0C0"/>
        </right>
        <top style="thin">
          <color rgb="FFC0C0C0"/>
        </top>
        <bottom style="thin">
          <color rgb="FFC0C0C0"/>
        </bottom>
      </border>
    </dxf>
    <dxf>
      <fill>
        <patternFill>
          <bgColor rgb="FFF2EEC0"/>
        </patternFill>
      </fill>
      <border>
        <left style="thin">
          <color rgb="FFC0C0C0"/>
        </left>
        <right style="thin">
          <color rgb="FFC0C0C0"/>
        </right>
        <top style="thin">
          <color rgb="FFC0C0C0"/>
        </top>
        <bottom style="thin">
          <color rgb="FFC0C0C0"/>
        </bottom>
      </border>
    </dxf>
    <dxf>
      <font>
        <color theme="0"/>
      </font>
      <fill>
        <patternFill>
          <bgColor rgb="FFB2B2B2"/>
        </patternFill>
      </fill>
    </dxf>
    <dxf>
      <font>
        <color theme="0"/>
      </font>
      <fill>
        <patternFill>
          <bgColor rgb="FF5F5F5F"/>
        </patternFill>
      </fill>
    </dxf>
    <dxf>
      <font>
        <color theme="0"/>
      </font>
      <fill>
        <patternFill patternType="solid">
          <fgColor indexed="31"/>
          <bgColor rgb="FF969696"/>
        </patternFill>
      </fill>
    </dxf>
    <dxf>
      <fill>
        <patternFill>
          <bgColor rgb="FFF2EEC0"/>
        </patternFill>
      </fill>
      <border>
        <left style="thin">
          <color rgb="FFC0C0C0"/>
        </left>
        <right style="thin">
          <color rgb="FFC0C0C0"/>
        </right>
        <top style="thin">
          <color rgb="FFC0C0C0"/>
        </top>
        <bottom style="thin">
          <color rgb="FFC0C0C0"/>
        </bottom>
      </border>
    </dxf>
    <dxf>
      <fill>
        <patternFill>
          <bgColor rgb="FFF2EEC0"/>
        </patternFill>
      </fill>
      <border>
        <left style="thin">
          <color rgb="FFC0C0C0"/>
        </left>
        <right style="thin">
          <color rgb="FFC0C0C0"/>
        </right>
        <top style="thin">
          <color rgb="FFC0C0C0"/>
        </top>
        <bottom style="thin">
          <color rgb="FFC0C0C0"/>
        </bottom>
      </border>
    </dxf>
    <dxf>
      <fill>
        <patternFill>
          <bgColor rgb="FFF2EEC0"/>
        </patternFill>
      </fill>
      <border>
        <left style="thin">
          <color rgb="FFC0C0C0"/>
        </left>
        <right style="thin">
          <color rgb="FFC0C0C0"/>
        </right>
        <top style="thin">
          <color rgb="FFC0C0C0"/>
        </top>
        <bottom style="thin">
          <color rgb="FFC0C0C0"/>
        </bottom>
      </border>
    </dxf>
    <dxf>
      <fill>
        <patternFill>
          <bgColor rgb="FFF2EEC0"/>
        </patternFill>
      </fill>
      <border>
        <left style="thin">
          <color rgb="FFC0C0C0"/>
        </left>
        <right style="thin">
          <color rgb="FFC0C0C0"/>
        </right>
        <top style="thin">
          <color rgb="FFC0C0C0"/>
        </top>
        <bottom style="thin">
          <color rgb="FFC0C0C0"/>
        </bottom>
      </border>
    </dxf>
    <dxf>
      <fill>
        <patternFill>
          <bgColor rgb="FFF2EEC0"/>
        </patternFill>
      </fill>
      <border>
        <left style="thin">
          <color rgb="FFC0C0C0"/>
        </left>
        <right style="thin">
          <color rgb="FFC0C0C0"/>
        </right>
        <top style="thin">
          <color rgb="FFC0C0C0"/>
        </top>
        <bottom style="thin">
          <color rgb="FFC0C0C0"/>
        </bottom>
      </border>
    </dxf>
    <dxf>
      <fill>
        <patternFill>
          <bgColor rgb="FFF2EEC0"/>
        </patternFill>
      </fill>
      <border>
        <left style="thin">
          <color rgb="FFC0C0C0"/>
        </left>
        <right style="thin">
          <color rgb="FFC0C0C0"/>
        </right>
        <top style="thin">
          <color rgb="FFC0C0C0"/>
        </top>
        <bottom style="thin">
          <color rgb="FFC0C0C0"/>
        </bottom>
      </border>
    </dxf>
    <dxf>
      <fill>
        <patternFill>
          <bgColor rgb="FFF2EEC0"/>
        </patternFill>
      </fill>
      <border>
        <left style="thin">
          <color rgb="FFC0C0C0"/>
        </left>
        <right style="thin">
          <color rgb="FFC0C0C0"/>
        </right>
        <top style="thin">
          <color rgb="FFC0C0C0"/>
        </top>
        <bottom style="thin">
          <color rgb="FFC0C0C0"/>
        </bottom>
      </border>
    </dxf>
    <dxf>
      <fill>
        <patternFill>
          <bgColor rgb="FFF2EEC0"/>
        </patternFill>
      </fill>
      <border>
        <left style="thin">
          <color rgb="FFC0C0C0"/>
        </left>
        <right style="thin">
          <color rgb="FFC0C0C0"/>
        </right>
        <top style="thin">
          <color rgb="FFC0C0C0"/>
        </top>
        <bottom style="thin">
          <color rgb="FFC0C0C0"/>
        </bottom>
      </border>
    </dxf>
    <dxf>
      <font>
        <color theme="0"/>
      </font>
      <fill>
        <patternFill>
          <bgColor rgb="FFB2B2B2"/>
        </patternFill>
      </fill>
    </dxf>
    <dxf>
      <font>
        <color theme="0"/>
      </font>
      <fill>
        <patternFill>
          <bgColor rgb="FF5F5F5F"/>
        </patternFill>
      </fill>
    </dxf>
    <dxf>
      <font>
        <color theme="0"/>
      </font>
      <fill>
        <patternFill patternType="solid">
          <fgColor indexed="31"/>
          <bgColor rgb="FF969696"/>
        </patternFill>
      </fill>
    </dxf>
    <dxf>
      <font>
        <color theme="0"/>
      </font>
      <fill>
        <patternFill>
          <bgColor rgb="FFB2B2B2"/>
        </patternFill>
      </fill>
    </dxf>
    <dxf>
      <font>
        <color theme="0"/>
      </font>
      <fill>
        <patternFill>
          <bgColor rgb="FF5F5F5F"/>
        </patternFill>
      </fill>
    </dxf>
    <dxf>
      <font>
        <color theme="0"/>
      </font>
      <fill>
        <patternFill patternType="solid">
          <fgColor indexed="31"/>
          <bgColor rgb="FF969696"/>
        </patternFill>
      </fill>
    </dxf>
    <dxf>
      <fill>
        <patternFill>
          <bgColor rgb="FFF2EEC0"/>
        </patternFill>
      </fill>
      <border>
        <left style="thin">
          <color rgb="FFC0C0C0"/>
        </left>
        <right style="thin">
          <color rgb="FFC0C0C0"/>
        </right>
        <top style="thin">
          <color rgb="FFC0C0C0"/>
        </top>
        <bottom style="thin">
          <color rgb="FFC0C0C0"/>
        </bottom>
      </border>
    </dxf>
    <dxf>
      <fill>
        <patternFill>
          <bgColor rgb="FFF2EEC0"/>
        </patternFill>
      </fill>
      <border>
        <left style="thin">
          <color rgb="FFC0C0C0"/>
        </left>
        <right style="thin">
          <color rgb="FFC0C0C0"/>
        </right>
        <top style="thin">
          <color rgb="FFC0C0C0"/>
        </top>
        <bottom style="thin">
          <color rgb="FFC0C0C0"/>
        </bottom>
      </border>
    </dxf>
    <dxf>
      <fill>
        <patternFill>
          <bgColor rgb="FFF2EEC0"/>
        </patternFill>
      </fill>
      <border>
        <left style="thin">
          <color rgb="FFC0C0C0"/>
        </left>
        <right style="thin">
          <color rgb="FFC0C0C0"/>
        </right>
        <top style="thin">
          <color rgb="FFC0C0C0"/>
        </top>
        <bottom style="thin">
          <color rgb="FFC0C0C0"/>
        </bottom>
      </border>
    </dxf>
    <dxf>
      <fill>
        <patternFill>
          <bgColor rgb="FFF2EEC0"/>
        </patternFill>
      </fill>
      <border>
        <left style="thin">
          <color rgb="FFC0C0C0"/>
        </left>
        <right style="thin">
          <color rgb="FFC0C0C0"/>
        </right>
        <top style="thin">
          <color rgb="FFC0C0C0"/>
        </top>
        <bottom style="thin">
          <color rgb="FFC0C0C0"/>
        </bottom>
      </border>
    </dxf>
    <dxf>
      <fill>
        <patternFill>
          <bgColor rgb="FFF2EEC0"/>
        </patternFill>
      </fill>
      <border>
        <left style="thin">
          <color rgb="FFC0C0C0"/>
        </left>
        <right style="thin">
          <color rgb="FFC0C0C0"/>
        </right>
        <top style="thin">
          <color rgb="FFC0C0C0"/>
        </top>
        <bottom style="thin">
          <color rgb="FFC0C0C0"/>
        </bottom>
      </border>
    </dxf>
    <dxf>
      <fill>
        <patternFill>
          <bgColor rgb="FFF2EEC0"/>
        </patternFill>
      </fill>
      <border>
        <left style="thin">
          <color rgb="FFC0C0C0"/>
        </left>
        <right style="thin">
          <color rgb="FFC0C0C0"/>
        </right>
        <top style="thin">
          <color rgb="FFC0C0C0"/>
        </top>
        <bottom style="thin">
          <color rgb="FFC0C0C0"/>
        </bottom>
      </border>
    </dxf>
    <dxf>
      <font>
        <color theme="0"/>
      </font>
      <fill>
        <patternFill>
          <bgColor rgb="FFB2B2B2"/>
        </patternFill>
      </fill>
    </dxf>
    <dxf>
      <font>
        <color theme="0"/>
      </font>
      <fill>
        <patternFill>
          <bgColor rgb="FF5F5F5F"/>
        </patternFill>
      </fill>
    </dxf>
    <dxf>
      <font>
        <color theme="0"/>
      </font>
      <fill>
        <patternFill patternType="solid">
          <fgColor indexed="31"/>
          <bgColor rgb="FF969696"/>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20" Type="http://schemas.openxmlformats.org/officeDocument/2006/relationships/worksheet" Target="worksheets/sheet20.xml"/><Relationship Id="rId21" Type="http://schemas.openxmlformats.org/officeDocument/2006/relationships/worksheet" Target="worksheets/sheet21.xml"/><Relationship Id="rId22" Type="http://schemas.openxmlformats.org/officeDocument/2006/relationships/worksheet" Target="worksheets/sheet22.xml"/><Relationship Id="rId23" Type="http://schemas.openxmlformats.org/officeDocument/2006/relationships/worksheet" Target="worksheets/sheet23.xml"/><Relationship Id="rId24" Type="http://schemas.openxmlformats.org/officeDocument/2006/relationships/worksheet" Target="worksheets/sheet24.xml"/><Relationship Id="rId25" Type="http://schemas.openxmlformats.org/officeDocument/2006/relationships/worksheet" Target="worksheets/sheet25.xml"/><Relationship Id="rId26" Type="http://schemas.openxmlformats.org/officeDocument/2006/relationships/theme" Target="theme/theme1.xml"/><Relationship Id="rId27" Type="http://schemas.openxmlformats.org/officeDocument/2006/relationships/styles" Target="styles.xml"/><Relationship Id="rId28" Type="http://schemas.openxmlformats.org/officeDocument/2006/relationships/sharedStrings" Target="sharedStrings.xml"/><Relationship Id="rId29" Type="http://schemas.openxmlformats.org/officeDocument/2006/relationships/calcChain" Target="calcChain.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8" Type="http://schemas.openxmlformats.org/officeDocument/2006/relationships/worksheet" Target="worksheets/sheet18.xml"/><Relationship Id="rId19" Type="http://schemas.openxmlformats.org/officeDocument/2006/relationships/worksheet" Target="worksheets/sheet19.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 Id="rId2"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0</xdr:colOff>
      <xdr:row>6</xdr:row>
      <xdr:rowOff>161925</xdr:rowOff>
    </xdr:from>
    <xdr:to>
      <xdr:col>9</xdr:col>
      <xdr:colOff>66675</xdr:colOff>
      <xdr:row>14</xdr:row>
      <xdr:rowOff>107950</xdr:rowOff>
    </xdr:to>
    <xdr:sp macro="" textlink="">
      <xdr:nvSpPr>
        <xdr:cNvPr id="5" name="Title 1"/>
        <xdr:cNvSpPr>
          <a:spLocks noGrp="1"/>
        </xdr:cNvSpPr>
      </xdr:nvSpPr>
      <xdr:spPr bwMode="auto">
        <a:xfrm>
          <a:off x="0" y="1304925"/>
          <a:ext cx="5553075" cy="147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90477" tIns="44444" rIns="90477" bIns="44444" numCol="1" anchor="ctr" anchorCtr="0" compatLnSpc="1">
          <a:prstTxWarp prst="textNoShape">
            <a:avLst/>
          </a:prstTxWarp>
        </a:bodyPr>
        <a:lstStyle>
          <a:lvl1pPr algn="l" defTabSz="642938" rtl="0" eaLnBrk="1" fontAlgn="base" hangingPunct="1">
            <a:spcBef>
              <a:spcPct val="0"/>
            </a:spcBef>
            <a:spcAft>
              <a:spcPct val="0"/>
            </a:spcAft>
            <a:defRPr sz="2000">
              <a:solidFill>
                <a:srgbClr val="FFFFFF"/>
              </a:solidFill>
              <a:latin typeface="Arial"/>
              <a:ea typeface="+mj-ea"/>
              <a:cs typeface="Arial"/>
            </a:defRPr>
          </a:lvl1pPr>
          <a:lvl2pPr algn="l" defTabSz="642938" rtl="0" eaLnBrk="1" fontAlgn="base" hangingPunct="1">
            <a:spcBef>
              <a:spcPct val="0"/>
            </a:spcBef>
            <a:spcAft>
              <a:spcPct val="0"/>
            </a:spcAft>
            <a:defRPr sz="2000">
              <a:solidFill>
                <a:srgbClr val="FFFFFF"/>
              </a:solidFill>
              <a:latin typeface="Arial" charset="0"/>
              <a:ea typeface="MS PGothic" pitchFamily="34" charset="-128"/>
              <a:cs typeface="Arial" charset="0"/>
            </a:defRPr>
          </a:lvl2pPr>
          <a:lvl3pPr algn="l" defTabSz="642938" rtl="0" eaLnBrk="1" fontAlgn="base" hangingPunct="1">
            <a:spcBef>
              <a:spcPct val="0"/>
            </a:spcBef>
            <a:spcAft>
              <a:spcPct val="0"/>
            </a:spcAft>
            <a:defRPr sz="2000">
              <a:solidFill>
                <a:srgbClr val="FFFFFF"/>
              </a:solidFill>
              <a:latin typeface="Arial" charset="0"/>
              <a:ea typeface="MS PGothic" pitchFamily="34" charset="-128"/>
              <a:cs typeface="Arial" charset="0"/>
            </a:defRPr>
          </a:lvl3pPr>
          <a:lvl4pPr algn="l" defTabSz="642938" rtl="0" eaLnBrk="1" fontAlgn="base" hangingPunct="1">
            <a:spcBef>
              <a:spcPct val="0"/>
            </a:spcBef>
            <a:spcAft>
              <a:spcPct val="0"/>
            </a:spcAft>
            <a:defRPr sz="2000">
              <a:solidFill>
                <a:srgbClr val="FFFFFF"/>
              </a:solidFill>
              <a:latin typeface="Arial" charset="0"/>
              <a:ea typeface="MS PGothic" pitchFamily="34" charset="-128"/>
              <a:cs typeface="Arial" charset="0"/>
            </a:defRPr>
          </a:lvl4pPr>
          <a:lvl5pPr algn="l" defTabSz="642938" rtl="0" eaLnBrk="1" fontAlgn="base" hangingPunct="1">
            <a:spcBef>
              <a:spcPct val="0"/>
            </a:spcBef>
            <a:spcAft>
              <a:spcPct val="0"/>
            </a:spcAft>
            <a:defRPr sz="2000">
              <a:solidFill>
                <a:srgbClr val="FFFFFF"/>
              </a:solidFill>
              <a:latin typeface="Arial" charset="0"/>
              <a:ea typeface="MS PGothic" pitchFamily="34" charset="-128"/>
              <a:cs typeface="Arial" charset="0"/>
            </a:defRPr>
          </a:lvl5pPr>
          <a:lvl6pPr marL="457200" algn="l" defTabSz="642938" rtl="0" eaLnBrk="1" fontAlgn="base" hangingPunct="1">
            <a:spcBef>
              <a:spcPct val="0"/>
            </a:spcBef>
            <a:spcAft>
              <a:spcPct val="0"/>
            </a:spcAft>
            <a:defRPr sz="2000">
              <a:solidFill>
                <a:srgbClr val="FFFFFF"/>
              </a:solidFill>
              <a:latin typeface="Georgia" pitchFamily="18" charset="0"/>
              <a:ea typeface="MS PGothic" pitchFamily="34" charset="-128"/>
            </a:defRPr>
          </a:lvl6pPr>
          <a:lvl7pPr marL="914400" algn="l" defTabSz="642938" rtl="0" eaLnBrk="1" fontAlgn="base" hangingPunct="1">
            <a:spcBef>
              <a:spcPct val="0"/>
            </a:spcBef>
            <a:spcAft>
              <a:spcPct val="0"/>
            </a:spcAft>
            <a:defRPr sz="2000">
              <a:solidFill>
                <a:srgbClr val="FFFFFF"/>
              </a:solidFill>
              <a:latin typeface="Georgia" pitchFamily="18" charset="0"/>
              <a:ea typeface="MS PGothic" pitchFamily="34" charset="-128"/>
            </a:defRPr>
          </a:lvl7pPr>
          <a:lvl8pPr marL="1371600" algn="l" defTabSz="642938" rtl="0" eaLnBrk="1" fontAlgn="base" hangingPunct="1">
            <a:spcBef>
              <a:spcPct val="0"/>
            </a:spcBef>
            <a:spcAft>
              <a:spcPct val="0"/>
            </a:spcAft>
            <a:defRPr sz="2000">
              <a:solidFill>
                <a:srgbClr val="FFFFFF"/>
              </a:solidFill>
              <a:latin typeface="Georgia" pitchFamily="18" charset="0"/>
              <a:ea typeface="MS PGothic" pitchFamily="34" charset="-128"/>
            </a:defRPr>
          </a:lvl8pPr>
          <a:lvl9pPr marL="1828800" algn="l" defTabSz="642938" rtl="0" eaLnBrk="1" fontAlgn="base" hangingPunct="1">
            <a:spcBef>
              <a:spcPct val="0"/>
            </a:spcBef>
            <a:spcAft>
              <a:spcPct val="0"/>
            </a:spcAft>
            <a:defRPr sz="2000">
              <a:solidFill>
                <a:srgbClr val="FFFFFF"/>
              </a:solidFill>
              <a:latin typeface="Georgia" pitchFamily="18" charset="0"/>
              <a:ea typeface="MS PGothic" pitchFamily="34" charset="-128"/>
            </a:defRPr>
          </a:lvl9pPr>
        </a:lstStyle>
        <a:p>
          <a:pPr algn="ctr"/>
          <a:r>
            <a:rPr lang="en-GB">
              <a:solidFill>
                <a:schemeClr val="tx2"/>
              </a:solidFill>
            </a:rPr>
            <a:t>The</a:t>
          </a:r>
          <a:r>
            <a:rPr lang="en-GB" baseline="0">
              <a:solidFill>
                <a:schemeClr val="tx2"/>
              </a:solidFill>
            </a:rPr>
            <a:t> impact of lung cancer in Latin America - An economic model </a:t>
          </a:r>
          <a:endParaRPr lang="en-GB">
            <a:solidFill>
              <a:schemeClr val="tx2"/>
            </a:solidFill>
          </a:endParaRPr>
        </a:p>
      </xdr:txBody>
    </xdr:sp>
    <xdr:clientData/>
  </xdr:twoCellAnchor>
  <xdr:twoCellAnchor>
    <xdr:from>
      <xdr:col>1</xdr:col>
      <xdr:colOff>561975</xdr:colOff>
      <xdr:row>13</xdr:row>
      <xdr:rowOff>47625</xdr:rowOff>
    </xdr:from>
    <xdr:to>
      <xdr:col>5</xdr:col>
      <xdr:colOff>352425</xdr:colOff>
      <xdr:row>14</xdr:row>
      <xdr:rowOff>136649</xdr:rowOff>
    </xdr:to>
    <xdr:sp macro="" textlink="">
      <xdr:nvSpPr>
        <xdr:cNvPr id="6" name="Subtitle 2"/>
        <xdr:cNvSpPr>
          <a:spLocks noGrp="1"/>
        </xdr:cNvSpPr>
      </xdr:nvSpPr>
      <xdr:spPr bwMode="auto">
        <a:xfrm>
          <a:off x="1171575" y="2524125"/>
          <a:ext cx="2228850" cy="279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90477" tIns="44444" rIns="90477" bIns="44444" numCol="1" anchor="t" anchorCtr="0" compatLnSpc="1">
          <a:prstTxWarp prst="textNoShape">
            <a:avLst/>
          </a:prstTxWarp>
        </a:bodyPr>
        <a:lstStyle>
          <a:lvl1pPr marL="0" indent="0" algn="ctr" defTabSz="642938" rtl="0" eaLnBrk="1" fontAlgn="base" hangingPunct="1">
            <a:spcBef>
              <a:spcPct val="20000"/>
            </a:spcBef>
            <a:spcAft>
              <a:spcPct val="0"/>
            </a:spcAft>
            <a:buClr>
              <a:srgbClr val="FF0000"/>
            </a:buClr>
            <a:buFont typeface="Arial" pitchFamily="34" charset="0"/>
            <a:buNone/>
            <a:defRPr>
              <a:solidFill>
                <a:srgbClr val="113E5C"/>
              </a:solidFill>
              <a:latin typeface="Arial"/>
              <a:ea typeface="+mn-ea"/>
              <a:cs typeface="Arial"/>
            </a:defRPr>
          </a:lvl1pPr>
          <a:lvl2pPr marL="457200" indent="0" algn="ctr" defTabSz="642938" rtl="0" eaLnBrk="1" fontAlgn="base" hangingPunct="1">
            <a:spcBef>
              <a:spcPct val="20000"/>
            </a:spcBef>
            <a:spcAft>
              <a:spcPct val="0"/>
            </a:spcAft>
            <a:buClr>
              <a:srgbClr val="FF0000"/>
            </a:buClr>
            <a:buSzPct val="80000"/>
            <a:buFont typeface="Wingdings" pitchFamily="2" charset="2"/>
            <a:buNone/>
            <a:defRPr sz="1600">
              <a:solidFill>
                <a:srgbClr val="113E5C"/>
              </a:solidFill>
              <a:latin typeface="Arial"/>
              <a:ea typeface="+mn-ea"/>
              <a:cs typeface="Arial"/>
            </a:defRPr>
          </a:lvl2pPr>
          <a:lvl3pPr marL="914400" indent="0" algn="ctr" defTabSz="642938" rtl="0" eaLnBrk="1" fontAlgn="base" hangingPunct="1">
            <a:spcBef>
              <a:spcPct val="20000"/>
            </a:spcBef>
            <a:spcAft>
              <a:spcPct val="0"/>
            </a:spcAft>
            <a:buClr>
              <a:srgbClr val="FF0000"/>
            </a:buClr>
            <a:buSzPct val="90000"/>
            <a:buFont typeface="Arial" pitchFamily="34" charset="0"/>
            <a:buNone/>
            <a:defRPr sz="1600">
              <a:solidFill>
                <a:srgbClr val="113E5C"/>
              </a:solidFill>
              <a:latin typeface="Arial"/>
              <a:ea typeface="+mn-ea"/>
              <a:cs typeface="Arial"/>
            </a:defRPr>
          </a:lvl3pPr>
          <a:lvl4pPr marL="1371600" indent="0" algn="ctr" defTabSz="642938" rtl="0" eaLnBrk="1" fontAlgn="base" hangingPunct="1">
            <a:spcBef>
              <a:spcPct val="20000"/>
            </a:spcBef>
            <a:spcAft>
              <a:spcPct val="0"/>
            </a:spcAft>
            <a:buClr>
              <a:srgbClr val="5F9EC1"/>
            </a:buClr>
            <a:buSzPct val="70000"/>
            <a:buFont typeface="Lucida Grande"/>
            <a:buNone/>
            <a:defRPr sz="1600">
              <a:solidFill>
                <a:srgbClr val="113E5C"/>
              </a:solidFill>
              <a:latin typeface="Arial"/>
              <a:ea typeface="+mn-ea"/>
              <a:cs typeface="Arial"/>
            </a:defRPr>
          </a:lvl4pPr>
          <a:lvl5pPr marL="1828800" indent="0" algn="ctr" defTabSz="642938" rtl="0" eaLnBrk="1" fontAlgn="base" hangingPunct="1">
            <a:spcBef>
              <a:spcPct val="20000"/>
            </a:spcBef>
            <a:spcAft>
              <a:spcPct val="0"/>
            </a:spcAft>
            <a:buClr>
              <a:srgbClr val="5F9EC1"/>
            </a:buClr>
            <a:buFont typeface="Arial" pitchFamily="34" charset="0"/>
            <a:buNone/>
            <a:defRPr sz="1600">
              <a:solidFill>
                <a:srgbClr val="113E5C"/>
              </a:solidFill>
              <a:latin typeface="Arial"/>
              <a:ea typeface="+mn-ea"/>
              <a:cs typeface="Arial"/>
            </a:defRPr>
          </a:lvl5pPr>
          <a:lvl6pPr marL="2286000" indent="0" algn="ctr" defTabSz="642938" rtl="0" eaLnBrk="1" fontAlgn="base" hangingPunct="1">
            <a:spcBef>
              <a:spcPct val="20000"/>
            </a:spcBef>
            <a:spcAft>
              <a:spcPct val="0"/>
            </a:spcAft>
            <a:buClr>
              <a:srgbClr val="5F9EC1"/>
            </a:buClr>
            <a:buFont typeface="Arial" pitchFamily="34" charset="0"/>
            <a:buNone/>
            <a:defRPr sz="1600">
              <a:solidFill>
                <a:srgbClr val="113E5C"/>
              </a:solidFill>
              <a:latin typeface="+mn-lt"/>
              <a:ea typeface="+mn-ea"/>
              <a:cs typeface="Lucida Grande" charset="0"/>
            </a:defRPr>
          </a:lvl6pPr>
          <a:lvl7pPr marL="2743200" indent="0" algn="ctr" defTabSz="642938" rtl="0" eaLnBrk="1" fontAlgn="base" hangingPunct="1">
            <a:spcBef>
              <a:spcPct val="20000"/>
            </a:spcBef>
            <a:spcAft>
              <a:spcPct val="0"/>
            </a:spcAft>
            <a:buClr>
              <a:srgbClr val="5F9EC1"/>
            </a:buClr>
            <a:buFont typeface="Arial" pitchFamily="34" charset="0"/>
            <a:buNone/>
            <a:defRPr sz="1600">
              <a:solidFill>
                <a:srgbClr val="113E5C"/>
              </a:solidFill>
              <a:latin typeface="+mn-lt"/>
              <a:ea typeface="+mn-ea"/>
              <a:cs typeface="Lucida Grande" charset="0"/>
            </a:defRPr>
          </a:lvl7pPr>
          <a:lvl8pPr marL="3200400" indent="0" algn="ctr" defTabSz="642938" rtl="0" eaLnBrk="1" fontAlgn="base" hangingPunct="1">
            <a:spcBef>
              <a:spcPct val="20000"/>
            </a:spcBef>
            <a:spcAft>
              <a:spcPct val="0"/>
            </a:spcAft>
            <a:buClr>
              <a:srgbClr val="5F9EC1"/>
            </a:buClr>
            <a:buFont typeface="Arial" pitchFamily="34" charset="0"/>
            <a:buNone/>
            <a:defRPr sz="1600">
              <a:solidFill>
                <a:srgbClr val="113E5C"/>
              </a:solidFill>
              <a:latin typeface="+mn-lt"/>
              <a:ea typeface="+mn-ea"/>
              <a:cs typeface="Lucida Grande" charset="0"/>
            </a:defRPr>
          </a:lvl8pPr>
          <a:lvl9pPr marL="3657600" indent="0" algn="ctr" defTabSz="642938" rtl="0" eaLnBrk="1" fontAlgn="base" hangingPunct="1">
            <a:spcBef>
              <a:spcPct val="20000"/>
            </a:spcBef>
            <a:spcAft>
              <a:spcPct val="0"/>
            </a:spcAft>
            <a:buClr>
              <a:srgbClr val="5F9EC1"/>
            </a:buClr>
            <a:buFont typeface="Arial" pitchFamily="34" charset="0"/>
            <a:buNone/>
            <a:defRPr sz="1600">
              <a:solidFill>
                <a:srgbClr val="113E5C"/>
              </a:solidFill>
              <a:latin typeface="+mn-lt"/>
              <a:ea typeface="+mn-ea"/>
              <a:cs typeface="Lucida Grande" charset="0"/>
            </a:defRPr>
          </a:lvl9pPr>
        </a:lstStyle>
        <a:p>
          <a:r>
            <a:rPr lang="en-GB">
              <a:solidFill>
                <a:schemeClr val="tx2">
                  <a:lumMod val="50000"/>
                </a:schemeClr>
              </a:solidFill>
            </a:rPr>
            <a:t>September 2018</a:t>
          </a:r>
        </a:p>
      </xdr:txBody>
    </xdr:sp>
    <xdr:clientData/>
  </xdr:twoCellAnchor>
  <xdr:twoCellAnchor editAs="oneCell">
    <xdr:from>
      <xdr:col>1</xdr:col>
      <xdr:colOff>419099</xdr:colOff>
      <xdr:row>15</xdr:row>
      <xdr:rowOff>152400</xdr:rowOff>
    </xdr:from>
    <xdr:to>
      <xdr:col>1</xdr:col>
      <xdr:colOff>419099</xdr:colOff>
      <xdr:row>21</xdr:row>
      <xdr:rowOff>95249</xdr:rowOff>
    </xdr:to>
    <xdr:pic>
      <xdr:nvPicPr>
        <xdr:cNvPr id="7" name="Picture 6" descr="Image result for Pfizer BM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8699" y="3009900"/>
          <a:ext cx="2335159" cy="10858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466725</xdr:colOff>
      <xdr:row>22</xdr:row>
      <xdr:rowOff>180974</xdr:rowOff>
    </xdr:from>
    <xdr:to>
      <xdr:col>5</xdr:col>
      <xdr:colOff>257175</xdr:colOff>
      <xdr:row>25</xdr:row>
      <xdr:rowOff>122464</xdr:rowOff>
    </xdr:to>
    <xdr:sp macro="" textlink="">
      <xdr:nvSpPr>
        <xdr:cNvPr id="8" name="Subtitle 2"/>
        <xdr:cNvSpPr>
          <a:spLocks noGrp="1"/>
        </xdr:cNvSpPr>
      </xdr:nvSpPr>
      <xdr:spPr bwMode="auto">
        <a:xfrm>
          <a:off x="1079046" y="4562474"/>
          <a:ext cx="3423558" cy="5538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90477" tIns="44444" rIns="90477" bIns="44444" numCol="1" anchor="t" anchorCtr="0" compatLnSpc="1">
          <a:prstTxWarp prst="textNoShape">
            <a:avLst/>
          </a:prstTxWarp>
        </a:bodyPr>
        <a:lstStyle>
          <a:lvl1pPr marL="0" indent="0" algn="ctr" defTabSz="642938" rtl="0" eaLnBrk="1" fontAlgn="base" hangingPunct="1">
            <a:spcBef>
              <a:spcPct val="20000"/>
            </a:spcBef>
            <a:spcAft>
              <a:spcPct val="0"/>
            </a:spcAft>
            <a:buClr>
              <a:srgbClr val="FF0000"/>
            </a:buClr>
            <a:buFont typeface="Arial" pitchFamily="34" charset="0"/>
            <a:buNone/>
            <a:defRPr>
              <a:solidFill>
                <a:srgbClr val="113E5C"/>
              </a:solidFill>
              <a:latin typeface="Arial"/>
              <a:ea typeface="+mn-ea"/>
              <a:cs typeface="Arial"/>
            </a:defRPr>
          </a:lvl1pPr>
          <a:lvl2pPr marL="457200" indent="0" algn="ctr" defTabSz="642938" rtl="0" eaLnBrk="1" fontAlgn="base" hangingPunct="1">
            <a:spcBef>
              <a:spcPct val="20000"/>
            </a:spcBef>
            <a:spcAft>
              <a:spcPct val="0"/>
            </a:spcAft>
            <a:buClr>
              <a:srgbClr val="FF0000"/>
            </a:buClr>
            <a:buSzPct val="80000"/>
            <a:buFont typeface="Wingdings" pitchFamily="2" charset="2"/>
            <a:buNone/>
            <a:defRPr sz="1600">
              <a:solidFill>
                <a:srgbClr val="113E5C"/>
              </a:solidFill>
              <a:latin typeface="Arial"/>
              <a:ea typeface="+mn-ea"/>
              <a:cs typeface="Arial"/>
            </a:defRPr>
          </a:lvl2pPr>
          <a:lvl3pPr marL="914400" indent="0" algn="ctr" defTabSz="642938" rtl="0" eaLnBrk="1" fontAlgn="base" hangingPunct="1">
            <a:spcBef>
              <a:spcPct val="20000"/>
            </a:spcBef>
            <a:spcAft>
              <a:spcPct val="0"/>
            </a:spcAft>
            <a:buClr>
              <a:srgbClr val="FF0000"/>
            </a:buClr>
            <a:buSzPct val="90000"/>
            <a:buFont typeface="Arial" pitchFamily="34" charset="0"/>
            <a:buNone/>
            <a:defRPr sz="1600">
              <a:solidFill>
                <a:srgbClr val="113E5C"/>
              </a:solidFill>
              <a:latin typeface="Arial"/>
              <a:ea typeface="+mn-ea"/>
              <a:cs typeface="Arial"/>
            </a:defRPr>
          </a:lvl3pPr>
          <a:lvl4pPr marL="1371600" indent="0" algn="ctr" defTabSz="642938" rtl="0" eaLnBrk="1" fontAlgn="base" hangingPunct="1">
            <a:spcBef>
              <a:spcPct val="20000"/>
            </a:spcBef>
            <a:spcAft>
              <a:spcPct val="0"/>
            </a:spcAft>
            <a:buClr>
              <a:srgbClr val="5F9EC1"/>
            </a:buClr>
            <a:buSzPct val="70000"/>
            <a:buFont typeface="Lucida Grande"/>
            <a:buNone/>
            <a:defRPr sz="1600">
              <a:solidFill>
                <a:srgbClr val="113E5C"/>
              </a:solidFill>
              <a:latin typeface="Arial"/>
              <a:ea typeface="+mn-ea"/>
              <a:cs typeface="Arial"/>
            </a:defRPr>
          </a:lvl4pPr>
          <a:lvl5pPr marL="1828800" indent="0" algn="ctr" defTabSz="642938" rtl="0" eaLnBrk="1" fontAlgn="base" hangingPunct="1">
            <a:spcBef>
              <a:spcPct val="20000"/>
            </a:spcBef>
            <a:spcAft>
              <a:spcPct val="0"/>
            </a:spcAft>
            <a:buClr>
              <a:srgbClr val="5F9EC1"/>
            </a:buClr>
            <a:buFont typeface="Arial" pitchFamily="34" charset="0"/>
            <a:buNone/>
            <a:defRPr sz="1600">
              <a:solidFill>
                <a:srgbClr val="113E5C"/>
              </a:solidFill>
              <a:latin typeface="Arial"/>
              <a:ea typeface="+mn-ea"/>
              <a:cs typeface="Arial"/>
            </a:defRPr>
          </a:lvl5pPr>
          <a:lvl6pPr marL="2286000" indent="0" algn="ctr" defTabSz="642938" rtl="0" eaLnBrk="1" fontAlgn="base" hangingPunct="1">
            <a:spcBef>
              <a:spcPct val="20000"/>
            </a:spcBef>
            <a:spcAft>
              <a:spcPct val="0"/>
            </a:spcAft>
            <a:buClr>
              <a:srgbClr val="5F9EC1"/>
            </a:buClr>
            <a:buFont typeface="Arial" pitchFamily="34" charset="0"/>
            <a:buNone/>
            <a:defRPr sz="1600">
              <a:solidFill>
                <a:srgbClr val="113E5C"/>
              </a:solidFill>
              <a:latin typeface="+mn-lt"/>
              <a:ea typeface="+mn-ea"/>
              <a:cs typeface="Lucida Grande" charset="0"/>
            </a:defRPr>
          </a:lvl6pPr>
          <a:lvl7pPr marL="2743200" indent="0" algn="ctr" defTabSz="642938" rtl="0" eaLnBrk="1" fontAlgn="base" hangingPunct="1">
            <a:spcBef>
              <a:spcPct val="20000"/>
            </a:spcBef>
            <a:spcAft>
              <a:spcPct val="0"/>
            </a:spcAft>
            <a:buClr>
              <a:srgbClr val="5F9EC1"/>
            </a:buClr>
            <a:buFont typeface="Arial" pitchFamily="34" charset="0"/>
            <a:buNone/>
            <a:defRPr sz="1600">
              <a:solidFill>
                <a:srgbClr val="113E5C"/>
              </a:solidFill>
              <a:latin typeface="+mn-lt"/>
              <a:ea typeface="+mn-ea"/>
              <a:cs typeface="Lucida Grande" charset="0"/>
            </a:defRPr>
          </a:lvl7pPr>
          <a:lvl8pPr marL="3200400" indent="0" algn="ctr" defTabSz="642938" rtl="0" eaLnBrk="1" fontAlgn="base" hangingPunct="1">
            <a:spcBef>
              <a:spcPct val="20000"/>
            </a:spcBef>
            <a:spcAft>
              <a:spcPct val="0"/>
            </a:spcAft>
            <a:buClr>
              <a:srgbClr val="5F9EC1"/>
            </a:buClr>
            <a:buFont typeface="Arial" pitchFamily="34" charset="0"/>
            <a:buNone/>
            <a:defRPr sz="1600">
              <a:solidFill>
                <a:srgbClr val="113E5C"/>
              </a:solidFill>
              <a:latin typeface="+mn-lt"/>
              <a:ea typeface="+mn-ea"/>
              <a:cs typeface="Lucida Grande" charset="0"/>
            </a:defRPr>
          </a:lvl8pPr>
          <a:lvl9pPr marL="3657600" indent="0" algn="ctr" defTabSz="642938" rtl="0" eaLnBrk="1" fontAlgn="base" hangingPunct="1">
            <a:spcBef>
              <a:spcPct val="20000"/>
            </a:spcBef>
            <a:spcAft>
              <a:spcPct val="0"/>
            </a:spcAft>
            <a:buClr>
              <a:srgbClr val="5F9EC1"/>
            </a:buClr>
            <a:buFont typeface="Arial" pitchFamily="34" charset="0"/>
            <a:buNone/>
            <a:defRPr sz="1600">
              <a:solidFill>
                <a:srgbClr val="113E5C"/>
              </a:solidFill>
              <a:latin typeface="+mn-lt"/>
              <a:ea typeface="+mn-ea"/>
              <a:cs typeface="Lucida Grande" charset="0"/>
            </a:defRPr>
          </a:lvl9pPr>
        </a:lstStyle>
        <a:p>
          <a:r>
            <a:rPr lang="en-GB" b="1">
              <a:solidFill>
                <a:schemeClr val="tx2">
                  <a:lumMod val="50000"/>
                </a:schemeClr>
              </a:solidFill>
            </a:rPr>
            <a:t>Contents</a:t>
          </a:r>
        </a:p>
        <a:p>
          <a:pPr marL="0" marR="0" indent="0" algn="ctr" defTabSz="642938" rtl="0" eaLnBrk="1" fontAlgn="base" latinLnBrk="0" hangingPunct="1">
            <a:lnSpc>
              <a:spcPct val="100000"/>
            </a:lnSpc>
            <a:spcBef>
              <a:spcPct val="20000"/>
            </a:spcBef>
            <a:spcAft>
              <a:spcPct val="0"/>
            </a:spcAft>
            <a:buClr>
              <a:srgbClr val="FF0000"/>
            </a:buClr>
            <a:buSzTx/>
            <a:buFont typeface="Arial" pitchFamily="34" charset="0"/>
            <a:buNone/>
            <a:tabLst/>
            <a:defRPr/>
          </a:pPr>
          <a:r>
            <a:rPr lang="en-GB" sz="1100">
              <a:solidFill>
                <a:srgbClr val="113E5C"/>
              </a:solidFill>
              <a:effectLst/>
              <a:latin typeface="Arial"/>
              <a:ea typeface="+mn-ea"/>
              <a:cs typeface="Arial"/>
            </a:rPr>
            <a:t>Direct and indirect</a:t>
          </a:r>
          <a:r>
            <a:rPr lang="en-GB" sz="1100" baseline="0">
              <a:solidFill>
                <a:srgbClr val="113E5C"/>
              </a:solidFill>
              <a:effectLst/>
              <a:latin typeface="Arial"/>
              <a:ea typeface="+mn-ea"/>
              <a:cs typeface="Arial"/>
            </a:rPr>
            <a:t> costs by country</a:t>
          </a:r>
          <a:endParaRPr lang="en-GB">
            <a:effectLst/>
          </a:endParaRPr>
        </a:p>
        <a:p>
          <a:endParaRPr lang="en-GB" b="1">
            <a:solidFill>
              <a:schemeClr val="tx2">
                <a:lumMod val="50000"/>
              </a:schemeClr>
            </a:solidFill>
          </a:endParaRPr>
        </a:p>
        <a:p>
          <a:endParaRPr lang="en-GB" b="1">
            <a:solidFill>
              <a:schemeClr val="tx2">
                <a:lumMod val="50000"/>
              </a:schemeClr>
            </a:solidFill>
          </a:endParaRPr>
        </a:p>
        <a:p>
          <a:pPr algn="l"/>
          <a:endParaRPr lang="en-GB">
            <a:solidFill>
              <a:schemeClr val="tx2">
                <a:lumMod val="50000"/>
              </a:schemeClr>
            </a:solidFill>
          </a:endParaRPr>
        </a:p>
      </xdr:txBody>
    </xdr:sp>
    <xdr:clientData/>
  </xdr:twoCellAnchor>
  <xdr:twoCellAnchor>
    <xdr:from>
      <xdr:col>10</xdr:col>
      <xdr:colOff>136068</xdr:colOff>
      <xdr:row>8</xdr:row>
      <xdr:rowOff>13606</xdr:rowOff>
    </xdr:from>
    <xdr:to>
      <xdr:col>18</xdr:col>
      <xdr:colOff>231322</xdr:colOff>
      <xdr:row>33</xdr:row>
      <xdr:rowOff>108856</xdr:rowOff>
    </xdr:to>
    <xdr:grpSp>
      <xdr:nvGrpSpPr>
        <xdr:cNvPr id="282" name="Shape 4715"/>
        <xdr:cNvGrpSpPr/>
      </xdr:nvGrpSpPr>
      <xdr:grpSpPr>
        <a:xfrm>
          <a:off x="7443104" y="1537606"/>
          <a:ext cx="4993825" cy="5197929"/>
          <a:chOff x="5162814" y="2094932"/>
          <a:chExt cx="2246827" cy="2849562"/>
        </a:xfrm>
      </xdr:grpSpPr>
      <xdr:sp macro="" textlink="">
        <xdr:nvSpPr>
          <xdr:cNvPr id="283" name="Shape 4716" descr="© INSCALE GmbH, 05.05.2010 http://www.presentationload.com/"/>
          <xdr:cNvSpPr/>
        </xdr:nvSpPr>
        <xdr:spPr>
          <a:xfrm>
            <a:off x="6311091" y="2758507"/>
            <a:ext cx="384175" cy="374650"/>
          </a:xfrm>
          <a:custGeom>
            <a:avLst/>
            <a:gdLst/>
            <a:ahLst/>
            <a:cxnLst/>
            <a:rect l="0" t="0" r="0" b="0"/>
            <a:pathLst>
              <a:path w="120000" h="120000" extrusionOk="0">
                <a:moveTo>
                  <a:pt x="33207" y="5419"/>
                </a:moveTo>
                <a:lnTo>
                  <a:pt x="33207" y="1548"/>
                </a:lnTo>
                <a:lnTo>
                  <a:pt x="31698" y="0"/>
                </a:lnTo>
                <a:lnTo>
                  <a:pt x="29433" y="0"/>
                </a:lnTo>
                <a:lnTo>
                  <a:pt x="28679" y="774"/>
                </a:lnTo>
                <a:lnTo>
                  <a:pt x="28679" y="2322"/>
                </a:lnTo>
                <a:lnTo>
                  <a:pt x="29433" y="3096"/>
                </a:lnTo>
                <a:lnTo>
                  <a:pt x="29433" y="4645"/>
                </a:lnTo>
                <a:lnTo>
                  <a:pt x="30188" y="5419"/>
                </a:lnTo>
                <a:lnTo>
                  <a:pt x="33207" y="5419"/>
                </a:lnTo>
                <a:close/>
                <a:moveTo>
                  <a:pt x="117735" y="35612"/>
                </a:moveTo>
                <a:lnTo>
                  <a:pt x="116981" y="35612"/>
                </a:lnTo>
                <a:lnTo>
                  <a:pt x="116226" y="36387"/>
                </a:lnTo>
                <a:lnTo>
                  <a:pt x="114716" y="37161"/>
                </a:lnTo>
                <a:lnTo>
                  <a:pt x="113962" y="37935"/>
                </a:lnTo>
                <a:lnTo>
                  <a:pt x="113207" y="37161"/>
                </a:lnTo>
                <a:lnTo>
                  <a:pt x="111698" y="37161"/>
                </a:lnTo>
                <a:lnTo>
                  <a:pt x="110943" y="36387"/>
                </a:lnTo>
                <a:lnTo>
                  <a:pt x="110188" y="36387"/>
                </a:lnTo>
                <a:lnTo>
                  <a:pt x="107169" y="39483"/>
                </a:lnTo>
                <a:lnTo>
                  <a:pt x="103396" y="36387"/>
                </a:lnTo>
                <a:lnTo>
                  <a:pt x="106415" y="36387"/>
                </a:lnTo>
                <a:lnTo>
                  <a:pt x="107924" y="35612"/>
                </a:lnTo>
                <a:lnTo>
                  <a:pt x="108679" y="35612"/>
                </a:lnTo>
                <a:lnTo>
                  <a:pt x="109433" y="34064"/>
                </a:lnTo>
                <a:lnTo>
                  <a:pt x="109433" y="31741"/>
                </a:lnTo>
                <a:lnTo>
                  <a:pt x="110943" y="30193"/>
                </a:lnTo>
                <a:lnTo>
                  <a:pt x="111698" y="28645"/>
                </a:lnTo>
                <a:lnTo>
                  <a:pt x="110188" y="27096"/>
                </a:lnTo>
                <a:lnTo>
                  <a:pt x="106415" y="27096"/>
                </a:lnTo>
                <a:lnTo>
                  <a:pt x="106415" y="26322"/>
                </a:lnTo>
                <a:lnTo>
                  <a:pt x="105660" y="25548"/>
                </a:lnTo>
                <a:lnTo>
                  <a:pt x="105660" y="24774"/>
                </a:lnTo>
                <a:lnTo>
                  <a:pt x="104905" y="24000"/>
                </a:lnTo>
                <a:lnTo>
                  <a:pt x="104150" y="24000"/>
                </a:lnTo>
                <a:lnTo>
                  <a:pt x="103396" y="24774"/>
                </a:lnTo>
                <a:lnTo>
                  <a:pt x="103396" y="27096"/>
                </a:lnTo>
                <a:lnTo>
                  <a:pt x="102641" y="25548"/>
                </a:lnTo>
                <a:lnTo>
                  <a:pt x="102641" y="23225"/>
                </a:lnTo>
                <a:lnTo>
                  <a:pt x="99622" y="23225"/>
                </a:lnTo>
                <a:lnTo>
                  <a:pt x="98867" y="27096"/>
                </a:lnTo>
                <a:lnTo>
                  <a:pt x="98113" y="26322"/>
                </a:lnTo>
                <a:lnTo>
                  <a:pt x="97358" y="24774"/>
                </a:lnTo>
                <a:lnTo>
                  <a:pt x="97358" y="24000"/>
                </a:lnTo>
                <a:lnTo>
                  <a:pt x="96603" y="23225"/>
                </a:lnTo>
                <a:lnTo>
                  <a:pt x="96603" y="20129"/>
                </a:lnTo>
                <a:lnTo>
                  <a:pt x="92830" y="21677"/>
                </a:lnTo>
                <a:lnTo>
                  <a:pt x="93584" y="20903"/>
                </a:lnTo>
                <a:lnTo>
                  <a:pt x="95094" y="20129"/>
                </a:lnTo>
                <a:lnTo>
                  <a:pt x="95849" y="20129"/>
                </a:lnTo>
                <a:lnTo>
                  <a:pt x="95849" y="18580"/>
                </a:lnTo>
                <a:lnTo>
                  <a:pt x="94339" y="17806"/>
                </a:lnTo>
                <a:lnTo>
                  <a:pt x="93584" y="17806"/>
                </a:lnTo>
                <a:lnTo>
                  <a:pt x="93584" y="17032"/>
                </a:lnTo>
                <a:lnTo>
                  <a:pt x="94339" y="17032"/>
                </a:lnTo>
                <a:lnTo>
                  <a:pt x="95849" y="16258"/>
                </a:lnTo>
                <a:lnTo>
                  <a:pt x="97358" y="16258"/>
                </a:lnTo>
                <a:lnTo>
                  <a:pt x="99622" y="15483"/>
                </a:lnTo>
                <a:lnTo>
                  <a:pt x="101132" y="15483"/>
                </a:lnTo>
                <a:lnTo>
                  <a:pt x="101886" y="14709"/>
                </a:lnTo>
                <a:lnTo>
                  <a:pt x="91320" y="14709"/>
                </a:lnTo>
                <a:lnTo>
                  <a:pt x="86792" y="15483"/>
                </a:lnTo>
                <a:lnTo>
                  <a:pt x="85283" y="15483"/>
                </a:lnTo>
                <a:lnTo>
                  <a:pt x="86792" y="17032"/>
                </a:lnTo>
                <a:lnTo>
                  <a:pt x="85283" y="17032"/>
                </a:lnTo>
                <a:lnTo>
                  <a:pt x="83773" y="17806"/>
                </a:lnTo>
                <a:lnTo>
                  <a:pt x="82264" y="17806"/>
                </a:lnTo>
                <a:lnTo>
                  <a:pt x="80754" y="18580"/>
                </a:lnTo>
                <a:lnTo>
                  <a:pt x="80000" y="18580"/>
                </a:lnTo>
                <a:lnTo>
                  <a:pt x="78490" y="19354"/>
                </a:lnTo>
                <a:lnTo>
                  <a:pt x="76226" y="21677"/>
                </a:lnTo>
                <a:lnTo>
                  <a:pt x="74716" y="22451"/>
                </a:lnTo>
                <a:lnTo>
                  <a:pt x="72452" y="22451"/>
                </a:lnTo>
                <a:lnTo>
                  <a:pt x="70943" y="20903"/>
                </a:lnTo>
                <a:lnTo>
                  <a:pt x="68679" y="20129"/>
                </a:lnTo>
                <a:lnTo>
                  <a:pt x="67169" y="18580"/>
                </a:lnTo>
                <a:lnTo>
                  <a:pt x="65660" y="17806"/>
                </a:lnTo>
                <a:lnTo>
                  <a:pt x="64150" y="16258"/>
                </a:lnTo>
                <a:lnTo>
                  <a:pt x="61886" y="16258"/>
                </a:lnTo>
                <a:lnTo>
                  <a:pt x="56603" y="17032"/>
                </a:lnTo>
                <a:lnTo>
                  <a:pt x="46792" y="17032"/>
                </a:lnTo>
                <a:lnTo>
                  <a:pt x="45283" y="15483"/>
                </a:lnTo>
                <a:lnTo>
                  <a:pt x="44528" y="13935"/>
                </a:lnTo>
                <a:lnTo>
                  <a:pt x="44528" y="10838"/>
                </a:lnTo>
                <a:lnTo>
                  <a:pt x="43773" y="9290"/>
                </a:lnTo>
                <a:lnTo>
                  <a:pt x="42264" y="7741"/>
                </a:lnTo>
                <a:lnTo>
                  <a:pt x="40754" y="6967"/>
                </a:lnTo>
                <a:lnTo>
                  <a:pt x="34716" y="6967"/>
                </a:lnTo>
                <a:lnTo>
                  <a:pt x="30188" y="7741"/>
                </a:lnTo>
                <a:lnTo>
                  <a:pt x="27924" y="9290"/>
                </a:lnTo>
                <a:lnTo>
                  <a:pt x="26415" y="10064"/>
                </a:lnTo>
                <a:lnTo>
                  <a:pt x="25660" y="10064"/>
                </a:lnTo>
                <a:lnTo>
                  <a:pt x="22641" y="11612"/>
                </a:lnTo>
                <a:lnTo>
                  <a:pt x="20377" y="12387"/>
                </a:lnTo>
                <a:lnTo>
                  <a:pt x="18113" y="13935"/>
                </a:lnTo>
                <a:lnTo>
                  <a:pt x="17358" y="15483"/>
                </a:lnTo>
                <a:lnTo>
                  <a:pt x="17358" y="18580"/>
                </a:lnTo>
                <a:lnTo>
                  <a:pt x="18867" y="21677"/>
                </a:lnTo>
                <a:lnTo>
                  <a:pt x="19622" y="24000"/>
                </a:lnTo>
                <a:lnTo>
                  <a:pt x="20377" y="25548"/>
                </a:lnTo>
                <a:lnTo>
                  <a:pt x="19622" y="27096"/>
                </a:lnTo>
                <a:lnTo>
                  <a:pt x="18867" y="29419"/>
                </a:lnTo>
                <a:lnTo>
                  <a:pt x="17358" y="30193"/>
                </a:lnTo>
                <a:lnTo>
                  <a:pt x="16603" y="31741"/>
                </a:lnTo>
                <a:lnTo>
                  <a:pt x="15849" y="32516"/>
                </a:lnTo>
                <a:lnTo>
                  <a:pt x="15094" y="32516"/>
                </a:lnTo>
                <a:lnTo>
                  <a:pt x="15849" y="28645"/>
                </a:lnTo>
                <a:lnTo>
                  <a:pt x="14339" y="28645"/>
                </a:lnTo>
                <a:lnTo>
                  <a:pt x="13584" y="27870"/>
                </a:lnTo>
                <a:lnTo>
                  <a:pt x="12075" y="27096"/>
                </a:lnTo>
                <a:lnTo>
                  <a:pt x="11320" y="26322"/>
                </a:lnTo>
                <a:lnTo>
                  <a:pt x="10566" y="24774"/>
                </a:lnTo>
                <a:lnTo>
                  <a:pt x="12075" y="21677"/>
                </a:lnTo>
                <a:lnTo>
                  <a:pt x="13584" y="20129"/>
                </a:lnTo>
                <a:lnTo>
                  <a:pt x="15094" y="17032"/>
                </a:lnTo>
                <a:lnTo>
                  <a:pt x="15094" y="10064"/>
                </a:lnTo>
                <a:lnTo>
                  <a:pt x="14339" y="8516"/>
                </a:lnTo>
                <a:lnTo>
                  <a:pt x="14339" y="6967"/>
                </a:lnTo>
                <a:lnTo>
                  <a:pt x="13584" y="6193"/>
                </a:lnTo>
                <a:lnTo>
                  <a:pt x="13584" y="6967"/>
                </a:lnTo>
                <a:lnTo>
                  <a:pt x="12830" y="8516"/>
                </a:lnTo>
                <a:lnTo>
                  <a:pt x="11320" y="10064"/>
                </a:lnTo>
                <a:lnTo>
                  <a:pt x="9056" y="10838"/>
                </a:lnTo>
                <a:lnTo>
                  <a:pt x="6037" y="13935"/>
                </a:lnTo>
                <a:lnTo>
                  <a:pt x="4528" y="18580"/>
                </a:lnTo>
                <a:lnTo>
                  <a:pt x="4528" y="20903"/>
                </a:lnTo>
                <a:lnTo>
                  <a:pt x="3773" y="21677"/>
                </a:lnTo>
                <a:lnTo>
                  <a:pt x="3773" y="24774"/>
                </a:lnTo>
                <a:lnTo>
                  <a:pt x="754" y="27870"/>
                </a:lnTo>
                <a:lnTo>
                  <a:pt x="0" y="29419"/>
                </a:lnTo>
                <a:lnTo>
                  <a:pt x="0" y="30967"/>
                </a:lnTo>
                <a:lnTo>
                  <a:pt x="754" y="31741"/>
                </a:lnTo>
                <a:lnTo>
                  <a:pt x="754" y="30967"/>
                </a:lnTo>
                <a:lnTo>
                  <a:pt x="2264" y="29419"/>
                </a:lnTo>
                <a:lnTo>
                  <a:pt x="3018" y="29419"/>
                </a:lnTo>
                <a:lnTo>
                  <a:pt x="4528" y="30967"/>
                </a:lnTo>
                <a:lnTo>
                  <a:pt x="5283" y="32516"/>
                </a:lnTo>
                <a:lnTo>
                  <a:pt x="5283" y="37161"/>
                </a:lnTo>
                <a:lnTo>
                  <a:pt x="6037" y="37935"/>
                </a:lnTo>
                <a:lnTo>
                  <a:pt x="7547" y="38709"/>
                </a:lnTo>
                <a:lnTo>
                  <a:pt x="8301" y="39483"/>
                </a:lnTo>
                <a:lnTo>
                  <a:pt x="8301" y="41032"/>
                </a:lnTo>
                <a:lnTo>
                  <a:pt x="6792" y="44129"/>
                </a:lnTo>
                <a:lnTo>
                  <a:pt x="6792" y="49548"/>
                </a:lnTo>
                <a:lnTo>
                  <a:pt x="8301" y="49548"/>
                </a:lnTo>
                <a:lnTo>
                  <a:pt x="8301" y="51096"/>
                </a:lnTo>
                <a:lnTo>
                  <a:pt x="9056" y="52645"/>
                </a:lnTo>
                <a:lnTo>
                  <a:pt x="9811" y="53419"/>
                </a:lnTo>
                <a:lnTo>
                  <a:pt x="12830" y="53419"/>
                </a:lnTo>
                <a:lnTo>
                  <a:pt x="13584" y="52645"/>
                </a:lnTo>
                <a:lnTo>
                  <a:pt x="15094" y="52645"/>
                </a:lnTo>
                <a:lnTo>
                  <a:pt x="16603" y="53419"/>
                </a:lnTo>
                <a:lnTo>
                  <a:pt x="17358" y="53419"/>
                </a:lnTo>
                <a:lnTo>
                  <a:pt x="18867" y="54193"/>
                </a:lnTo>
                <a:lnTo>
                  <a:pt x="20377" y="54193"/>
                </a:lnTo>
                <a:lnTo>
                  <a:pt x="21132" y="53419"/>
                </a:lnTo>
                <a:lnTo>
                  <a:pt x="21132" y="52645"/>
                </a:lnTo>
                <a:lnTo>
                  <a:pt x="22641" y="52645"/>
                </a:lnTo>
                <a:lnTo>
                  <a:pt x="23396" y="53419"/>
                </a:lnTo>
                <a:lnTo>
                  <a:pt x="24905" y="54193"/>
                </a:lnTo>
                <a:lnTo>
                  <a:pt x="27924" y="54193"/>
                </a:lnTo>
                <a:lnTo>
                  <a:pt x="27924" y="54967"/>
                </a:lnTo>
                <a:lnTo>
                  <a:pt x="28679" y="55741"/>
                </a:lnTo>
                <a:lnTo>
                  <a:pt x="29433" y="57290"/>
                </a:lnTo>
                <a:lnTo>
                  <a:pt x="30188" y="59612"/>
                </a:lnTo>
                <a:lnTo>
                  <a:pt x="33207" y="62709"/>
                </a:lnTo>
                <a:lnTo>
                  <a:pt x="36226" y="62709"/>
                </a:lnTo>
                <a:lnTo>
                  <a:pt x="36226" y="61935"/>
                </a:lnTo>
                <a:lnTo>
                  <a:pt x="38490" y="61935"/>
                </a:lnTo>
                <a:lnTo>
                  <a:pt x="39245" y="62709"/>
                </a:lnTo>
                <a:lnTo>
                  <a:pt x="42264" y="62709"/>
                </a:lnTo>
                <a:lnTo>
                  <a:pt x="43018" y="61935"/>
                </a:lnTo>
                <a:lnTo>
                  <a:pt x="46037" y="62709"/>
                </a:lnTo>
                <a:lnTo>
                  <a:pt x="46792" y="61935"/>
                </a:lnTo>
                <a:lnTo>
                  <a:pt x="48301" y="61161"/>
                </a:lnTo>
                <a:lnTo>
                  <a:pt x="50566" y="61161"/>
                </a:lnTo>
                <a:lnTo>
                  <a:pt x="51320" y="61935"/>
                </a:lnTo>
                <a:lnTo>
                  <a:pt x="51320" y="63483"/>
                </a:lnTo>
                <a:lnTo>
                  <a:pt x="49056" y="65806"/>
                </a:lnTo>
                <a:lnTo>
                  <a:pt x="49056" y="68903"/>
                </a:lnTo>
                <a:lnTo>
                  <a:pt x="48301" y="69677"/>
                </a:lnTo>
                <a:lnTo>
                  <a:pt x="47547" y="69677"/>
                </a:lnTo>
                <a:lnTo>
                  <a:pt x="46037" y="71225"/>
                </a:lnTo>
                <a:lnTo>
                  <a:pt x="46037" y="74322"/>
                </a:lnTo>
                <a:lnTo>
                  <a:pt x="46792" y="75870"/>
                </a:lnTo>
                <a:lnTo>
                  <a:pt x="46792" y="79741"/>
                </a:lnTo>
                <a:lnTo>
                  <a:pt x="46037" y="81290"/>
                </a:lnTo>
                <a:lnTo>
                  <a:pt x="46037" y="82838"/>
                </a:lnTo>
                <a:lnTo>
                  <a:pt x="46792" y="83612"/>
                </a:lnTo>
                <a:lnTo>
                  <a:pt x="48301" y="83612"/>
                </a:lnTo>
                <a:lnTo>
                  <a:pt x="48301" y="86709"/>
                </a:lnTo>
                <a:lnTo>
                  <a:pt x="49056" y="88258"/>
                </a:lnTo>
                <a:lnTo>
                  <a:pt x="50566" y="89032"/>
                </a:lnTo>
                <a:lnTo>
                  <a:pt x="51320" y="90580"/>
                </a:lnTo>
                <a:lnTo>
                  <a:pt x="51320" y="91354"/>
                </a:lnTo>
                <a:lnTo>
                  <a:pt x="50566" y="92903"/>
                </a:lnTo>
                <a:lnTo>
                  <a:pt x="46792" y="96774"/>
                </a:lnTo>
                <a:lnTo>
                  <a:pt x="46037" y="96774"/>
                </a:lnTo>
                <a:lnTo>
                  <a:pt x="49056" y="98322"/>
                </a:lnTo>
                <a:lnTo>
                  <a:pt x="50566" y="99870"/>
                </a:lnTo>
                <a:lnTo>
                  <a:pt x="52075" y="99870"/>
                </a:lnTo>
                <a:lnTo>
                  <a:pt x="52075" y="102967"/>
                </a:lnTo>
                <a:lnTo>
                  <a:pt x="52830" y="103741"/>
                </a:lnTo>
                <a:lnTo>
                  <a:pt x="52830" y="106064"/>
                </a:lnTo>
                <a:lnTo>
                  <a:pt x="53584" y="106838"/>
                </a:lnTo>
                <a:lnTo>
                  <a:pt x="53584" y="109161"/>
                </a:lnTo>
                <a:lnTo>
                  <a:pt x="54339" y="110709"/>
                </a:lnTo>
                <a:lnTo>
                  <a:pt x="54339" y="113032"/>
                </a:lnTo>
                <a:lnTo>
                  <a:pt x="55849" y="114580"/>
                </a:lnTo>
                <a:lnTo>
                  <a:pt x="56603" y="116129"/>
                </a:lnTo>
                <a:lnTo>
                  <a:pt x="56603" y="116903"/>
                </a:lnTo>
                <a:lnTo>
                  <a:pt x="58113" y="118451"/>
                </a:lnTo>
                <a:lnTo>
                  <a:pt x="58867" y="118451"/>
                </a:lnTo>
                <a:lnTo>
                  <a:pt x="60377" y="119225"/>
                </a:lnTo>
                <a:lnTo>
                  <a:pt x="61132" y="119225"/>
                </a:lnTo>
                <a:lnTo>
                  <a:pt x="62641" y="118451"/>
                </a:lnTo>
                <a:lnTo>
                  <a:pt x="63396" y="117677"/>
                </a:lnTo>
                <a:lnTo>
                  <a:pt x="64905" y="116903"/>
                </a:lnTo>
                <a:lnTo>
                  <a:pt x="65660" y="116129"/>
                </a:lnTo>
                <a:lnTo>
                  <a:pt x="66415" y="116903"/>
                </a:lnTo>
                <a:lnTo>
                  <a:pt x="66415" y="120000"/>
                </a:lnTo>
                <a:lnTo>
                  <a:pt x="67169" y="120000"/>
                </a:lnTo>
                <a:lnTo>
                  <a:pt x="68679" y="118451"/>
                </a:lnTo>
                <a:lnTo>
                  <a:pt x="70188" y="115354"/>
                </a:lnTo>
                <a:lnTo>
                  <a:pt x="71698" y="113806"/>
                </a:lnTo>
                <a:lnTo>
                  <a:pt x="73962" y="113806"/>
                </a:lnTo>
                <a:lnTo>
                  <a:pt x="74716" y="113032"/>
                </a:lnTo>
                <a:lnTo>
                  <a:pt x="79245" y="110709"/>
                </a:lnTo>
                <a:lnTo>
                  <a:pt x="80000" y="109161"/>
                </a:lnTo>
                <a:lnTo>
                  <a:pt x="80000" y="105290"/>
                </a:lnTo>
                <a:lnTo>
                  <a:pt x="85283" y="105290"/>
                </a:lnTo>
                <a:lnTo>
                  <a:pt x="86037" y="104516"/>
                </a:lnTo>
                <a:lnTo>
                  <a:pt x="86792" y="102967"/>
                </a:lnTo>
                <a:lnTo>
                  <a:pt x="86792" y="102193"/>
                </a:lnTo>
                <a:lnTo>
                  <a:pt x="86037" y="101419"/>
                </a:lnTo>
                <a:lnTo>
                  <a:pt x="80000" y="100645"/>
                </a:lnTo>
                <a:lnTo>
                  <a:pt x="80000" y="96774"/>
                </a:lnTo>
                <a:lnTo>
                  <a:pt x="79245" y="95225"/>
                </a:lnTo>
                <a:lnTo>
                  <a:pt x="77735" y="93677"/>
                </a:lnTo>
                <a:lnTo>
                  <a:pt x="78490" y="92903"/>
                </a:lnTo>
                <a:lnTo>
                  <a:pt x="78490" y="89032"/>
                </a:lnTo>
                <a:lnTo>
                  <a:pt x="77735" y="88258"/>
                </a:lnTo>
                <a:lnTo>
                  <a:pt x="76226" y="87483"/>
                </a:lnTo>
                <a:lnTo>
                  <a:pt x="73962" y="85161"/>
                </a:lnTo>
                <a:lnTo>
                  <a:pt x="73962" y="81290"/>
                </a:lnTo>
                <a:lnTo>
                  <a:pt x="74716" y="82064"/>
                </a:lnTo>
                <a:lnTo>
                  <a:pt x="74716" y="82838"/>
                </a:lnTo>
                <a:lnTo>
                  <a:pt x="80000" y="82838"/>
                </a:lnTo>
                <a:lnTo>
                  <a:pt x="80754" y="83612"/>
                </a:lnTo>
                <a:lnTo>
                  <a:pt x="80754" y="85935"/>
                </a:lnTo>
                <a:lnTo>
                  <a:pt x="82264" y="85935"/>
                </a:lnTo>
                <a:lnTo>
                  <a:pt x="83773" y="85161"/>
                </a:lnTo>
                <a:lnTo>
                  <a:pt x="85283" y="85935"/>
                </a:lnTo>
                <a:lnTo>
                  <a:pt x="86037" y="85161"/>
                </a:lnTo>
                <a:lnTo>
                  <a:pt x="87547" y="85161"/>
                </a:lnTo>
                <a:lnTo>
                  <a:pt x="88301" y="85935"/>
                </a:lnTo>
                <a:lnTo>
                  <a:pt x="89056" y="87483"/>
                </a:lnTo>
                <a:lnTo>
                  <a:pt x="90566" y="89032"/>
                </a:lnTo>
                <a:lnTo>
                  <a:pt x="92075" y="89806"/>
                </a:lnTo>
                <a:lnTo>
                  <a:pt x="92830" y="89032"/>
                </a:lnTo>
                <a:lnTo>
                  <a:pt x="92830" y="86709"/>
                </a:lnTo>
                <a:lnTo>
                  <a:pt x="93584" y="85161"/>
                </a:lnTo>
                <a:lnTo>
                  <a:pt x="93584" y="83612"/>
                </a:lnTo>
                <a:lnTo>
                  <a:pt x="94339" y="82838"/>
                </a:lnTo>
                <a:lnTo>
                  <a:pt x="96603" y="82838"/>
                </a:lnTo>
                <a:lnTo>
                  <a:pt x="97358" y="83612"/>
                </a:lnTo>
                <a:lnTo>
                  <a:pt x="99622" y="83612"/>
                </a:lnTo>
                <a:lnTo>
                  <a:pt x="101132" y="82838"/>
                </a:lnTo>
                <a:lnTo>
                  <a:pt x="104150" y="79741"/>
                </a:lnTo>
                <a:lnTo>
                  <a:pt x="105660" y="78967"/>
                </a:lnTo>
                <a:lnTo>
                  <a:pt x="108679" y="78967"/>
                </a:lnTo>
                <a:lnTo>
                  <a:pt x="108679" y="77419"/>
                </a:lnTo>
                <a:lnTo>
                  <a:pt x="110188" y="77419"/>
                </a:lnTo>
                <a:lnTo>
                  <a:pt x="110943" y="76645"/>
                </a:lnTo>
                <a:lnTo>
                  <a:pt x="110943" y="72000"/>
                </a:lnTo>
                <a:lnTo>
                  <a:pt x="106415" y="67354"/>
                </a:lnTo>
                <a:lnTo>
                  <a:pt x="105660" y="65806"/>
                </a:lnTo>
                <a:lnTo>
                  <a:pt x="104905" y="65032"/>
                </a:lnTo>
                <a:lnTo>
                  <a:pt x="104905" y="63483"/>
                </a:lnTo>
                <a:lnTo>
                  <a:pt x="106415" y="62709"/>
                </a:lnTo>
                <a:lnTo>
                  <a:pt x="107169" y="62709"/>
                </a:lnTo>
                <a:lnTo>
                  <a:pt x="108679" y="61935"/>
                </a:lnTo>
                <a:lnTo>
                  <a:pt x="108679" y="59612"/>
                </a:lnTo>
                <a:lnTo>
                  <a:pt x="106415" y="57290"/>
                </a:lnTo>
                <a:lnTo>
                  <a:pt x="106415" y="56516"/>
                </a:lnTo>
                <a:lnTo>
                  <a:pt x="110188" y="56516"/>
                </a:lnTo>
                <a:lnTo>
                  <a:pt x="111698" y="55741"/>
                </a:lnTo>
                <a:lnTo>
                  <a:pt x="113207" y="55741"/>
                </a:lnTo>
                <a:lnTo>
                  <a:pt x="114716" y="54967"/>
                </a:lnTo>
                <a:lnTo>
                  <a:pt x="115471" y="54193"/>
                </a:lnTo>
                <a:lnTo>
                  <a:pt x="115471" y="51870"/>
                </a:lnTo>
                <a:lnTo>
                  <a:pt x="112452" y="51870"/>
                </a:lnTo>
                <a:lnTo>
                  <a:pt x="112452" y="46451"/>
                </a:lnTo>
                <a:lnTo>
                  <a:pt x="113962" y="44903"/>
                </a:lnTo>
                <a:lnTo>
                  <a:pt x="115471" y="44903"/>
                </a:lnTo>
                <a:lnTo>
                  <a:pt x="116226" y="44129"/>
                </a:lnTo>
                <a:lnTo>
                  <a:pt x="116981" y="44129"/>
                </a:lnTo>
                <a:lnTo>
                  <a:pt x="117735" y="43354"/>
                </a:lnTo>
                <a:lnTo>
                  <a:pt x="120000" y="38709"/>
                </a:lnTo>
                <a:lnTo>
                  <a:pt x="119245" y="37935"/>
                </a:lnTo>
                <a:lnTo>
                  <a:pt x="118490" y="36387"/>
                </a:lnTo>
                <a:lnTo>
                  <a:pt x="117735" y="35612"/>
                </a:lnTo>
                <a:close/>
              </a:path>
            </a:pathLst>
          </a:custGeom>
          <a:solidFill>
            <a:srgbClr val="F7CCCF"/>
          </a:solidFill>
          <a:ln w="9525" cap="flat" cmpd="sng">
            <a:solidFill>
              <a:schemeClr val="lt1"/>
            </a:solidFill>
            <a:prstDash val="solid"/>
            <a:round/>
            <a:headEnd type="none" w="med" len="med"/>
            <a:tailEnd type="none" w="med" len="med"/>
          </a:ln>
        </xdr:spPr>
        <xdr:txBody>
          <a:bodyPr spcFirstLastPara="1" wrap="square" lIns="91425" tIns="45700" rIns="91425" bIns="45700" anchor="t"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9pPr>
          </a:lstStyle>
          <a:p>
            <a:pPr marL="0" marR="0" lvl="0" indent="0" algn="l" rtl="0">
              <a:spcBef>
                <a:spcPts val="0"/>
              </a:spcBef>
              <a:spcAft>
                <a:spcPts val="0"/>
              </a:spcAft>
              <a:buNone/>
            </a:pPr>
            <a:endParaRPr sz="2400" b="1">
              <a:solidFill>
                <a:schemeClr val="dk1"/>
              </a:solidFill>
              <a:latin typeface="Calibri"/>
              <a:ea typeface="Calibri"/>
              <a:cs typeface="Calibri"/>
              <a:sym typeface="Calibri"/>
            </a:endParaRPr>
          </a:p>
        </xdr:txBody>
      </xdr:sp>
      <xdr:sp macro="" textlink="">
        <xdr:nvSpPr>
          <xdr:cNvPr id="284" name="Shape 4717" descr="© INSCALE GmbH, 05.05.2010 http://www.presentationload.com/"/>
          <xdr:cNvSpPr/>
        </xdr:nvSpPr>
        <xdr:spPr>
          <a:xfrm>
            <a:off x="6822266" y="4131694"/>
            <a:ext cx="147638" cy="153988"/>
          </a:xfrm>
          <a:custGeom>
            <a:avLst/>
            <a:gdLst/>
            <a:ahLst/>
            <a:cxnLst/>
            <a:rect l="0" t="0" r="0" b="0"/>
            <a:pathLst>
              <a:path w="120000" h="120000" extrusionOk="0">
                <a:moveTo>
                  <a:pt x="45245" y="116250"/>
                </a:moveTo>
                <a:lnTo>
                  <a:pt x="57049" y="116250"/>
                </a:lnTo>
                <a:lnTo>
                  <a:pt x="64918" y="118125"/>
                </a:lnTo>
                <a:lnTo>
                  <a:pt x="74754" y="118125"/>
                </a:lnTo>
                <a:lnTo>
                  <a:pt x="94426" y="120000"/>
                </a:lnTo>
                <a:lnTo>
                  <a:pt x="108196" y="114375"/>
                </a:lnTo>
                <a:lnTo>
                  <a:pt x="112131" y="110625"/>
                </a:lnTo>
                <a:lnTo>
                  <a:pt x="118032" y="93750"/>
                </a:lnTo>
                <a:lnTo>
                  <a:pt x="120000" y="91875"/>
                </a:lnTo>
                <a:lnTo>
                  <a:pt x="114098" y="91875"/>
                </a:lnTo>
                <a:lnTo>
                  <a:pt x="114098" y="82500"/>
                </a:lnTo>
                <a:lnTo>
                  <a:pt x="112131" y="82500"/>
                </a:lnTo>
                <a:lnTo>
                  <a:pt x="112131" y="75000"/>
                </a:lnTo>
                <a:lnTo>
                  <a:pt x="114098" y="73125"/>
                </a:lnTo>
                <a:lnTo>
                  <a:pt x="118032" y="65625"/>
                </a:lnTo>
                <a:lnTo>
                  <a:pt x="118032" y="61875"/>
                </a:lnTo>
                <a:lnTo>
                  <a:pt x="116065" y="61875"/>
                </a:lnTo>
                <a:lnTo>
                  <a:pt x="112131" y="60000"/>
                </a:lnTo>
                <a:lnTo>
                  <a:pt x="110163" y="60000"/>
                </a:lnTo>
                <a:lnTo>
                  <a:pt x="104262" y="54375"/>
                </a:lnTo>
                <a:lnTo>
                  <a:pt x="102295" y="50625"/>
                </a:lnTo>
                <a:lnTo>
                  <a:pt x="100327" y="48750"/>
                </a:lnTo>
                <a:lnTo>
                  <a:pt x="98360" y="45000"/>
                </a:lnTo>
                <a:lnTo>
                  <a:pt x="94426" y="45000"/>
                </a:lnTo>
                <a:lnTo>
                  <a:pt x="88524" y="43125"/>
                </a:lnTo>
                <a:lnTo>
                  <a:pt x="84590" y="41250"/>
                </a:lnTo>
                <a:lnTo>
                  <a:pt x="82622" y="39375"/>
                </a:lnTo>
                <a:lnTo>
                  <a:pt x="82622" y="35625"/>
                </a:lnTo>
                <a:lnTo>
                  <a:pt x="80655" y="35625"/>
                </a:lnTo>
                <a:lnTo>
                  <a:pt x="74754" y="30000"/>
                </a:lnTo>
                <a:lnTo>
                  <a:pt x="68852" y="30000"/>
                </a:lnTo>
                <a:lnTo>
                  <a:pt x="62950" y="24375"/>
                </a:lnTo>
                <a:lnTo>
                  <a:pt x="60983" y="20625"/>
                </a:lnTo>
                <a:lnTo>
                  <a:pt x="57049" y="18750"/>
                </a:lnTo>
                <a:lnTo>
                  <a:pt x="55081" y="18750"/>
                </a:lnTo>
                <a:lnTo>
                  <a:pt x="51147" y="22500"/>
                </a:lnTo>
                <a:lnTo>
                  <a:pt x="51147" y="24375"/>
                </a:lnTo>
                <a:lnTo>
                  <a:pt x="47213" y="24375"/>
                </a:lnTo>
                <a:lnTo>
                  <a:pt x="47213" y="20625"/>
                </a:lnTo>
                <a:lnTo>
                  <a:pt x="43278" y="16875"/>
                </a:lnTo>
                <a:lnTo>
                  <a:pt x="41311" y="13125"/>
                </a:lnTo>
                <a:lnTo>
                  <a:pt x="39344" y="11250"/>
                </a:lnTo>
                <a:lnTo>
                  <a:pt x="35409" y="9375"/>
                </a:lnTo>
                <a:lnTo>
                  <a:pt x="33442" y="5625"/>
                </a:lnTo>
                <a:lnTo>
                  <a:pt x="25573" y="1875"/>
                </a:lnTo>
                <a:lnTo>
                  <a:pt x="23606" y="0"/>
                </a:lnTo>
                <a:lnTo>
                  <a:pt x="19672" y="0"/>
                </a:lnTo>
                <a:lnTo>
                  <a:pt x="15737" y="1875"/>
                </a:lnTo>
                <a:lnTo>
                  <a:pt x="13770" y="3750"/>
                </a:lnTo>
                <a:lnTo>
                  <a:pt x="5901" y="3750"/>
                </a:lnTo>
                <a:lnTo>
                  <a:pt x="0" y="9375"/>
                </a:lnTo>
                <a:lnTo>
                  <a:pt x="0" y="11250"/>
                </a:lnTo>
                <a:lnTo>
                  <a:pt x="7868" y="18750"/>
                </a:lnTo>
                <a:lnTo>
                  <a:pt x="9836" y="18750"/>
                </a:lnTo>
                <a:lnTo>
                  <a:pt x="1967" y="22500"/>
                </a:lnTo>
                <a:lnTo>
                  <a:pt x="1967" y="33750"/>
                </a:lnTo>
                <a:lnTo>
                  <a:pt x="9836" y="39375"/>
                </a:lnTo>
                <a:lnTo>
                  <a:pt x="3934" y="39375"/>
                </a:lnTo>
                <a:lnTo>
                  <a:pt x="0" y="43125"/>
                </a:lnTo>
                <a:lnTo>
                  <a:pt x="1967" y="45000"/>
                </a:lnTo>
                <a:lnTo>
                  <a:pt x="3934" y="48750"/>
                </a:lnTo>
                <a:lnTo>
                  <a:pt x="7868" y="52500"/>
                </a:lnTo>
                <a:lnTo>
                  <a:pt x="3934" y="58125"/>
                </a:lnTo>
                <a:lnTo>
                  <a:pt x="5901" y="60000"/>
                </a:lnTo>
                <a:lnTo>
                  <a:pt x="7868" y="63750"/>
                </a:lnTo>
                <a:lnTo>
                  <a:pt x="11803" y="65625"/>
                </a:lnTo>
                <a:lnTo>
                  <a:pt x="13770" y="69375"/>
                </a:lnTo>
                <a:lnTo>
                  <a:pt x="13770" y="71250"/>
                </a:lnTo>
                <a:lnTo>
                  <a:pt x="11803" y="71250"/>
                </a:lnTo>
                <a:lnTo>
                  <a:pt x="9836" y="73125"/>
                </a:lnTo>
                <a:lnTo>
                  <a:pt x="1967" y="73125"/>
                </a:lnTo>
                <a:lnTo>
                  <a:pt x="1967" y="88125"/>
                </a:lnTo>
                <a:lnTo>
                  <a:pt x="11803" y="99375"/>
                </a:lnTo>
                <a:lnTo>
                  <a:pt x="13770" y="99375"/>
                </a:lnTo>
                <a:lnTo>
                  <a:pt x="17704" y="101250"/>
                </a:lnTo>
                <a:lnTo>
                  <a:pt x="25573" y="108750"/>
                </a:lnTo>
                <a:lnTo>
                  <a:pt x="29508" y="110625"/>
                </a:lnTo>
                <a:lnTo>
                  <a:pt x="41311" y="110625"/>
                </a:lnTo>
                <a:lnTo>
                  <a:pt x="45245" y="116250"/>
                </a:lnTo>
                <a:close/>
              </a:path>
            </a:pathLst>
          </a:custGeom>
          <a:solidFill>
            <a:srgbClr val="FFC000"/>
          </a:solidFill>
          <a:ln w="9525" cap="flat" cmpd="sng">
            <a:solidFill>
              <a:schemeClr val="lt1"/>
            </a:solidFill>
            <a:prstDash val="solid"/>
            <a:round/>
            <a:headEnd type="none" w="med" len="med"/>
            <a:tailEnd type="none" w="med" len="med"/>
          </a:ln>
        </xdr:spPr>
        <xdr:txBody>
          <a:bodyPr spcFirstLastPara="1" wrap="square" lIns="91425" tIns="45700" rIns="91425" bIns="45700" anchor="t"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9pPr>
          </a:lstStyle>
          <a:p>
            <a:pPr marL="0" marR="0" lvl="0" indent="0" algn="l" rtl="0">
              <a:spcBef>
                <a:spcPts val="0"/>
              </a:spcBef>
              <a:spcAft>
                <a:spcPts val="0"/>
              </a:spcAft>
              <a:buNone/>
            </a:pPr>
            <a:endParaRPr sz="2400" b="1">
              <a:solidFill>
                <a:schemeClr val="dk1"/>
              </a:solidFill>
              <a:latin typeface="Calibri"/>
              <a:ea typeface="Calibri"/>
              <a:cs typeface="Calibri"/>
              <a:sym typeface="Calibri"/>
            </a:endParaRPr>
          </a:p>
        </xdr:txBody>
      </xdr:sp>
      <xdr:sp macro="" textlink="">
        <xdr:nvSpPr>
          <xdr:cNvPr id="285" name="Shape 4718" descr="© INSCALE GmbH, 05.05.2010 http://www.presentationload.com/"/>
          <xdr:cNvSpPr/>
        </xdr:nvSpPr>
        <xdr:spPr>
          <a:xfrm>
            <a:off x="6741303" y="2960119"/>
            <a:ext cx="117475" cy="134938"/>
          </a:xfrm>
          <a:custGeom>
            <a:avLst/>
            <a:gdLst/>
            <a:ahLst/>
            <a:cxnLst/>
            <a:rect l="0" t="0" r="0" b="0"/>
            <a:pathLst>
              <a:path w="120000" h="120000" extrusionOk="0">
                <a:moveTo>
                  <a:pt x="24489" y="27857"/>
                </a:moveTo>
                <a:lnTo>
                  <a:pt x="12244" y="27857"/>
                </a:lnTo>
                <a:lnTo>
                  <a:pt x="7346" y="30000"/>
                </a:lnTo>
                <a:lnTo>
                  <a:pt x="4897" y="32142"/>
                </a:lnTo>
                <a:lnTo>
                  <a:pt x="4897" y="47142"/>
                </a:lnTo>
                <a:lnTo>
                  <a:pt x="2448" y="49285"/>
                </a:lnTo>
                <a:lnTo>
                  <a:pt x="0" y="53571"/>
                </a:lnTo>
                <a:lnTo>
                  <a:pt x="0" y="57857"/>
                </a:lnTo>
                <a:lnTo>
                  <a:pt x="2448" y="60000"/>
                </a:lnTo>
                <a:lnTo>
                  <a:pt x="2448" y="62142"/>
                </a:lnTo>
                <a:lnTo>
                  <a:pt x="4897" y="62142"/>
                </a:lnTo>
                <a:lnTo>
                  <a:pt x="4897" y="66428"/>
                </a:lnTo>
                <a:lnTo>
                  <a:pt x="7346" y="70714"/>
                </a:lnTo>
                <a:lnTo>
                  <a:pt x="9795" y="72857"/>
                </a:lnTo>
                <a:lnTo>
                  <a:pt x="12244" y="77142"/>
                </a:lnTo>
                <a:lnTo>
                  <a:pt x="17142" y="77142"/>
                </a:lnTo>
                <a:lnTo>
                  <a:pt x="17142" y="75000"/>
                </a:lnTo>
                <a:lnTo>
                  <a:pt x="22040" y="70714"/>
                </a:lnTo>
                <a:lnTo>
                  <a:pt x="22040" y="77142"/>
                </a:lnTo>
                <a:lnTo>
                  <a:pt x="19591" y="79285"/>
                </a:lnTo>
                <a:lnTo>
                  <a:pt x="19591" y="87857"/>
                </a:lnTo>
                <a:lnTo>
                  <a:pt x="22040" y="92142"/>
                </a:lnTo>
                <a:lnTo>
                  <a:pt x="29387" y="98571"/>
                </a:lnTo>
                <a:lnTo>
                  <a:pt x="31836" y="105000"/>
                </a:lnTo>
                <a:lnTo>
                  <a:pt x="34285" y="109285"/>
                </a:lnTo>
                <a:lnTo>
                  <a:pt x="36734" y="111428"/>
                </a:lnTo>
                <a:lnTo>
                  <a:pt x="36734" y="113571"/>
                </a:lnTo>
                <a:lnTo>
                  <a:pt x="41632" y="115714"/>
                </a:lnTo>
                <a:lnTo>
                  <a:pt x="44081" y="115714"/>
                </a:lnTo>
                <a:lnTo>
                  <a:pt x="53877" y="120000"/>
                </a:lnTo>
                <a:lnTo>
                  <a:pt x="61224" y="120000"/>
                </a:lnTo>
                <a:lnTo>
                  <a:pt x="63673" y="117857"/>
                </a:lnTo>
                <a:lnTo>
                  <a:pt x="61224" y="115714"/>
                </a:lnTo>
                <a:lnTo>
                  <a:pt x="61224" y="113571"/>
                </a:lnTo>
                <a:lnTo>
                  <a:pt x="56326" y="109285"/>
                </a:lnTo>
                <a:lnTo>
                  <a:pt x="56326" y="100714"/>
                </a:lnTo>
                <a:lnTo>
                  <a:pt x="61224" y="98571"/>
                </a:lnTo>
                <a:lnTo>
                  <a:pt x="63673" y="98571"/>
                </a:lnTo>
                <a:lnTo>
                  <a:pt x="63673" y="102857"/>
                </a:lnTo>
                <a:lnTo>
                  <a:pt x="73469" y="102857"/>
                </a:lnTo>
                <a:lnTo>
                  <a:pt x="78367" y="100714"/>
                </a:lnTo>
                <a:lnTo>
                  <a:pt x="80816" y="98571"/>
                </a:lnTo>
                <a:lnTo>
                  <a:pt x="85714" y="96428"/>
                </a:lnTo>
                <a:lnTo>
                  <a:pt x="88163" y="96428"/>
                </a:lnTo>
                <a:lnTo>
                  <a:pt x="90612" y="100714"/>
                </a:lnTo>
                <a:lnTo>
                  <a:pt x="93061" y="102857"/>
                </a:lnTo>
                <a:lnTo>
                  <a:pt x="100408" y="105000"/>
                </a:lnTo>
                <a:lnTo>
                  <a:pt x="102857" y="100714"/>
                </a:lnTo>
                <a:lnTo>
                  <a:pt x="105306" y="98571"/>
                </a:lnTo>
                <a:lnTo>
                  <a:pt x="105306" y="94285"/>
                </a:lnTo>
                <a:lnTo>
                  <a:pt x="107755" y="94285"/>
                </a:lnTo>
                <a:lnTo>
                  <a:pt x="112653" y="92142"/>
                </a:lnTo>
                <a:lnTo>
                  <a:pt x="110204" y="79285"/>
                </a:lnTo>
                <a:lnTo>
                  <a:pt x="117551" y="72857"/>
                </a:lnTo>
                <a:lnTo>
                  <a:pt x="117551" y="70714"/>
                </a:lnTo>
                <a:lnTo>
                  <a:pt x="115102" y="66428"/>
                </a:lnTo>
                <a:lnTo>
                  <a:pt x="107755" y="60000"/>
                </a:lnTo>
                <a:lnTo>
                  <a:pt x="105306" y="55714"/>
                </a:lnTo>
                <a:lnTo>
                  <a:pt x="105306" y="51428"/>
                </a:lnTo>
                <a:lnTo>
                  <a:pt x="102857" y="45000"/>
                </a:lnTo>
                <a:lnTo>
                  <a:pt x="102857" y="34285"/>
                </a:lnTo>
                <a:lnTo>
                  <a:pt x="105306" y="27857"/>
                </a:lnTo>
                <a:lnTo>
                  <a:pt x="107755" y="23571"/>
                </a:lnTo>
                <a:lnTo>
                  <a:pt x="112653" y="21428"/>
                </a:lnTo>
                <a:lnTo>
                  <a:pt x="115102" y="19285"/>
                </a:lnTo>
                <a:lnTo>
                  <a:pt x="117551" y="19285"/>
                </a:lnTo>
                <a:lnTo>
                  <a:pt x="117551" y="10714"/>
                </a:lnTo>
                <a:lnTo>
                  <a:pt x="120000" y="4285"/>
                </a:lnTo>
                <a:lnTo>
                  <a:pt x="117551" y="4285"/>
                </a:lnTo>
                <a:lnTo>
                  <a:pt x="115102" y="2142"/>
                </a:lnTo>
                <a:lnTo>
                  <a:pt x="110204" y="2142"/>
                </a:lnTo>
                <a:lnTo>
                  <a:pt x="102857" y="0"/>
                </a:lnTo>
                <a:lnTo>
                  <a:pt x="85714" y="0"/>
                </a:lnTo>
                <a:lnTo>
                  <a:pt x="83265" y="4285"/>
                </a:lnTo>
                <a:lnTo>
                  <a:pt x="63673" y="2142"/>
                </a:lnTo>
                <a:lnTo>
                  <a:pt x="63673" y="6428"/>
                </a:lnTo>
                <a:lnTo>
                  <a:pt x="39183" y="0"/>
                </a:lnTo>
                <a:lnTo>
                  <a:pt x="29387" y="2142"/>
                </a:lnTo>
                <a:lnTo>
                  <a:pt x="26938" y="6428"/>
                </a:lnTo>
                <a:lnTo>
                  <a:pt x="24489" y="8571"/>
                </a:lnTo>
                <a:lnTo>
                  <a:pt x="22040" y="12857"/>
                </a:lnTo>
                <a:lnTo>
                  <a:pt x="22040" y="17142"/>
                </a:lnTo>
                <a:lnTo>
                  <a:pt x="26938" y="21428"/>
                </a:lnTo>
                <a:lnTo>
                  <a:pt x="26938" y="25714"/>
                </a:lnTo>
                <a:lnTo>
                  <a:pt x="24489" y="27857"/>
                </a:lnTo>
                <a:close/>
              </a:path>
            </a:pathLst>
          </a:custGeom>
          <a:solidFill>
            <a:srgbClr val="F7CCCF"/>
          </a:solidFill>
          <a:ln w="9525" cap="flat" cmpd="sng">
            <a:solidFill>
              <a:schemeClr val="lt1"/>
            </a:solidFill>
            <a:prstDash val="solid"/>
            <a:round/>
            <a:headEnd type="none" w="med" len="med"/>
            <a:tailEnd type="none" w="med" len="med"/>
          </a:ln>
        </xdr:spPr>
        <xdr:txBody>
          <a:bodyPr spcFirstLastPara="1" wrap="square" lIns="91425" tIns="45700" rIns="91425" bIns="45700" anchor="t"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9pPr>
          </a:lstStyle>
          <a:p>
            <a:pPr marL="0" marR="0" lvl="0" indent="0" algn="l" rtl="0">
              <a:spcBef>
                <a:spcPts val="0"/>
              </a:spcBef>
              <a:spcAft>
                <a:spcPts val="0"/>
              </a:spcAft>
              <a:buNone/>
            </a:pPr>
            <a:endParaRPr sz="2400" b="1">
              <a:solidFill>
                <a:schemeClr val="dk1"/>
              </a:solidFill>
              <a:latin typeface="Calibri"/>
              <a:ea typeface="Calibri"/>
              <a:cs typeface="Calibri"/>
              <a:sym typeface="Calibri"/>
            </a:endParaRPr>
          </a:p>
        </xdr:txBody>
      </xdr:sp>
      <xdr:sp macro="" textlink="">
        <xdr:nvSpPr>
          <xdr:cNvPr id="286" name="Shape 4719" descr="© INSCALE GmbH, 05.05.2010 http://www.presentationload.com/"/>
          <xdr:cNvSpPr/>
        </xdr:nvSpPr>
        <xdr:spPr>
          <a:xfrm>
            <a:off x="6512703" y="2556894"/>
            <a:ext cx="55563" cy="23813"/>
          </a:xfrm>
          <a:custGeom>
            <a:avLst/>
            <a:gdLst/>
            <a:ahLst/>
            <a:cxnLst/>
            <a:rect l="0" t="0" r="0" b="0"/>
            <a:pathLst>
              <a:path w="120000" h="120000" extrusionOk="0">
                <a:moveTo>
                  <a:pt x="73043" y="24000"/>
                </a:moveTo>
                <a:lnTo>
                  <a:pt x="62608" y="24000"/>
                </a:lnTo>
                <a:lnTo>
                  <a:pt x="31304" y="0"/>
                </a:lnTo>
                <a:lnTo>
                  <a:pt x="10434" y="0"/>
                </a:lnTo>
                <a:lnTo>
                  <a:pt x="5217" y="24000"/>
                </a:lnTo>
                <a:lnTo>
                  <a:pt x="0" y="36000"/>
                </a:lnTo>
                <a:lnTo>
                  <a:pt x="0" y="96000"/>
                </a:lnTo>
                <a:lnTo>
                  <a:pt x="31304" y="120000"/>
                </a:lnTo>
                <a:lnTo>
                  <a:pt x="41739" y="96000"/>
                </a:lnTo>
                <a:lnTo>
                  <a:pt x="88695" y="96000"/>
                </a:lnTo>
                <a:lnTo>
                  <a:pt x="104347" y="72000"/>
                </a:lnTo>
                <a:lnTo>
                  <a:pt x="114782" y="60000"/>
                </a:lnTo>
                <a:lnTo>
                  <a:pt x="120000" y="36000"/>
                </a:lnTo>
                <a:lnTo>
                  <a:pt x="120000" y="24000"/>
                </a:lnTo>
                <a:lnTo>
                  <a:pt x="114782" y="12000"/>
                </a:lnTo>
                <a:lnTo>
                  <a:pt x="99130" y="12000"/>
                </a:lnTo>
                <a:lnTo>
                  <a:pt x="88695" y="24000"/>
                </a:lnTo>
                <a:lnTo>
                  <a:pt x="73043" y="24000"/>
                </a:lnTo>
                <a:close/>
              </a:path>
            </a:pathLst>
          </a:custGeom>
          <a:solidFill>
            <a:srgbClr val="F7CCCF"/>
          </a:solidFill>
          <a:ln w="9525" cap="flat" cmpd="sng">
            <a:solidFill>
              <a:schemeClr val="lt1"/>
            </a:solidFill>
            <a:prstDash val="solid"/>
            <a:round/>
            <a:headEnd type="none" w="med" len="med"/>
            <a:tailEnd type="none" w="med" len="med"/>
          </a:ln>
        </xdr:spPr>
        <xdr:txBody>
          <a:bodyPr spcFirstLastPara="1" wrap="square" lIns="91425" tIns="45700" rIns="91425" bIns="45700" anchor="t"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9pPr>
          </a:lstStyle>
          <a:p>
            <a:pPr marL="0" marR="0" lvl="0" indent="0" algn="l" rtl="0">
              <a:spcBef>
                <a:spcPts val="0"/>
              </a:spcBef>
              <a:spcAft>
                <a:spcPts val="0"/>
              </a:spcAft>
              <a:buNone/>
            </a:pPr>
            <a:endParaRPr sz="2400" b="1">
              <a:solidFill>
                <a:schemeClr val="dk1"/>
              </a:solidFill>
              <a:latin typeface="Calibri"/>
              <a:ea typeface="Calibri"/>
              <a:cs typeface="Calibri"/>
              <a:sym typeface="Calibri"/>
            </a:endParaRPr>
          </a:p>
        </xdr:txBody>
      </xdr:sp>
      <xdr:sp macro="" textlink="">
        <xdr:nvSpPr>
          <xdr:cNvPr id="287" name="Shape 4720" descr="© INSCALE GmbH, 05.05.2010 http://www.presentationload.com/"/>
          <xdr:cNvSpPr/>
        </xdr:nvSpPr>
        <xdr:spPr>
          <a:xfrm>
            <a:off x="6074553" y="3152207"/>
            <a:ext cx="379413" cy="600075"/>
          </a:xfrm>
          <a:custGeom>
            <a:avLst/>
            <a:gdLst/>
            <a:ahLst/>
            <a:cxnLst/>
            <a:rect l="0" t="0" r="0" b="0"/>
            <a:pathLst>
              <a:path w="120000" h="120000" extrusionOk="0">
                <a:moveTo>
                  <a:pt x="118471" y="106451"/>
                </a:moveTo>
                <a:lnTo>
                  <a:pt x="117707" y="105967"/>
                </a:lnTo>
                <a:lnTo>
                  <a:pt x="116178" y="105483"/>
                </a:lnTo>
                <a:lnTo>
                  <a:pt x="113121" y="103548"/>
                </a:lnTo>
                <a:lnTo>
                  <a:pt x="110063" y="103548"/>
                </a:lnTo>
                <a:lnTo>
                  <a:pt x="109299" y="103064"/>
                </a:lnTo>
                <a:lnTo>
                  <a:pt x="110828" y="101612"/>
                </a:lnTo>
                <a:lnTo>
                  <a:pt x="110828" y="99193"/>
                </a:lnTo>
                <a:lnTo>
                  <a:pt x="112356" y="99193"/>
                </a:lnTo>
                <a:lnTo>
                  <a:pt x="115414" y="101129"/>
                </a:lnTo>
                <a:lnTo>
                  <a:pt x="116942" y="99677"/>
                </a:lnTo>
                <a:lnTo>
                  <a:pt x="116942" y="99193"/>
                </a:lnTo>
                <a:lnTo>
                  <a:pt x="116178" y="98709"/>
                </a:lnTo>
                <a:lnTo>
                  <a:pt x="115414" y="97741"/>
                </a:lnTo>
                <a:lnTo>
                  <a:pt x="114649" y="96290"/>
                </a:lnTo>
                <a:lnTo>
                  <a:pt x="116178" y="94354"/>
                </a:lnTo>
                <a:lnTo>
                  <a:pt x="117707" y="93387"/>
                </a:lnTo>
                <a:lnTo>
                  <a:pt x="118471" y="92419"/>
                </a:lnTo>
                <a:lnTo>
                  <a:pt x="118471" y="91935"/>
                </a:lnTo>
                <a:lnTo>
                  <a:pt x="117707" y="90967"/>
                </a:lnTo>
                <a:lnTo>
                  <a:pt x="116178" y="90000"/>
                </a:lnTo>
                <a:lnTo>
                  <a:pt x="115414" y="90000"/>
                </a:lnTo>
                <a:lnTo>
                  <a:pt x="117707" y="87580"/>
                </a:lnTo>
                <a:lnTo>
                  <a:pt x="116178" y="83709"/>
                </a:lnTo>
                <a:lnTo>
                  <a:pt x="116942" y="83225"/>
                </a:lnTo>
                <a:lnTo>
                  <a:pt x="117707" y="82258"/>
                </a:lnTo>
                <a:lnTo>
                  <a:pt x="118471" y="81774"/>
                </a:lnTo>
                <a:lnTo>
                  <a:pt x="118471" y="80806"/>
                </a:lnTo>
                <a:lnTo>
                  <a:pt x="116942" y="78870"/>
                </a:lnTo>
                <a:lnTo>
                  <a:pt x="115414" y="77419"/>
                </a:lnTo>
                <a:lnTo>
                  <a:pt x="113885" y="76451"/>
                </a:lnTo>
                <a:lnTo>
                  <a:pt x="112356" y="75000"/>
                </a:lnTo>
                <a:lnTo>
                  <a:pt x="110828" y="74032"/>
                </a:lnTo>
                <a:lnTo>
                  <a:pt x="110063" y="72580"/>
                </a:lnTo>
                <a:lnTo>
                  <a:pt x="110063" y="71129"/>
                </a:lnTo>
                <a:lnTo>
                  <a:pt x="105477" y="71129"/>
                </a:lnTo>
                <a:lnTo>
                  <a:pt x="104713" y="71612"/>
                </a:lnTo>
                <a:lnTo>
                  <a:pt x="103949" y="71612"/>
                </a:lnTo>
                <a:lnTo>
                  <a:pt x="103949" y="72096"/>
                </a:lnTo>
                <a:lnTo>
                  <a:pt x="102420" y="72096"/>
                </a:lnTo>
                <a:lnTo>
                  <a:pt x="101656" y="71612"/>
                </a:lnTo>
                <a:lnTo>
                  <a:pt x="101656" y="71129"/>
                </a:lnTo>
                <a:lnTo>
                  <a:pt x="100127" y="71612"/>
                </a:lnTo>
                <a:lnTo>
                  <a:pt x="100127" y="69193"/>
                </a:lnTo>
                <a:lnTo>
                  <a:pt x="99363" y="67741"/>
                </a:lnTo>
                <a:lnTo>
                  <a:pt x="99363" y="66774"/>
                </a:lnTo>
                <a:lnTo>
                  <a:pt x="100127" y="65806"/>
                </a:lnTo>
                <a:lnTo>
                  <a:pt x="100127" y="64838"/>
                </a:lnTo>
                <a:lnTo>
                  <a:pt x="100891" y="64354"/>
                </a:lnTo>
                <a:lnTo>
                  <a:pt x="100891" y="62903"/>
                </a:lnTo>
                <a:lnTo>
                  <a:pt x="100127" y="61935"/>
                </a:lnTo>
                <a:lnTo>
                  <a:pt x="100127" y="60967"/>
                </a:lnTo>
                <a:lnTo>
                  <a:pt x="93248" y="64838"/>
                </a:lnTo>
                <a:lnTo>
                  <a:pt x="85605" y="65322"/>
                </a:lnTo>
                <a:lnTo>
                  <a:pt x="85605" y="64838"/>
                </a:lnTo>
                <a:lnTo>
                  <a:pt x="84840" y="64354"/>
                </a:lnTo>
                <a:lnTo>
                  <a:pt x="84076" y="63387"/>
                </a:lnTo>
                <a:lnTo>
                  <a:pt x="84076" y="62419"/>
                </a:lnTo>
                <a:lnTo>
                  <a:pt x="83312" y="61935"/>
                </a:lnTo>
                <a:lnTo>
                  <a:pt x="82547" y="61935"/>
                </a:lnTo>
                <a:lnTo>
                  <a:pt x="81019" y="61451"/>
                </a:lnTo>
                <a:lnTo>
                  <a:pt x="75668" y="61451"/>
                </a:lnTo>
                <a:lnTo>
                  <a:pt x="76433" y="60967"/>
                </a:lnTo>
                <a:lnTo>
                  <a:pt x="77961" y="60483"/>
                </a:lnTo>
                <a:lnTo>
                  <a:pt x="78726" y="59516"/>
                </a:lnTo>
                <a:lnTo>
                  <a:pt x="79490" y="59032"/>
                </a:lnTo>
                <a:lnTo>
                  <a:pt x="76433" y="57096"/>
                </a:lnTo>
                <a:lnTo>
                  <a:pt x="74904" y="56612"/>
                </a:lnTo>
                <a:lnTo>
                  <a:pt x="73375" y="55645"/>
                </a:lnTo>
                <a:lnTo>
                  <a:pt x="71847" y="53709"/>
                </a:lnTo>
                <a:lnTo>
                  <a:pt x="71082" y="53225"/>
                </a:lnTo>
                <a:lnTo>
                  <a:pt x="71082" y="52741"/>
                </a:lnTo>
                <a:lnTo>
                  <a:pt x="70318" y="50806"/>
                </a:lnTo>
                <a:lnTo>
                  <a:pt x="68789" y="50322"/>
                </a:lnTo>
                <a:lnTo>
                  <a:pt x="68025" y="49838"/>
                </a:lnTo>
                <a:lnTo>
                  <a:pt x="68025" y="48870"/>
                </a:lnTo>
                <a:lnTo>
                  <a:pt x="68789" y="48387"/>
                </a:lnTo>
                <a:lnTo>
                  <a:pt x="70318" y="47903"/>
                </a:lnTo>
                <a:lnTo>
                  <a:pt x="69554" y="47419"/>
                </a:lnTo>
                <a:lnTo>
                  <a:pt x="69554" y="45483"/>
                </a:lnTo>
                <a:lnTo>
                  <a:pt x="70318" y="44516"/>
                </a:lnTo>
                <a:lnTo>
                  <a:pt x="74140" y="42096"/>
                </a:lnTo>
                <a:lnTo>
                  <a:pt x="74904" y="42580"/>
                </a:lnTo>
                <a:lnTo>
                  <a:pt x="75668" y="42580"/>
                </a:lnTo>
                <a:lnTo>
                  <a:pt x="74904" y="42096"/>
                </a:lnTo>
                <a:lnTo>
                  <a:pt x="74904" y="40645"/>
                </a:lnTo>
                <a:lnTo>
                  <a:pt x="74140" y="40161"/>
                </a:lnTo>
                <a:lnTo>
                  <a:pt x="74140" y="39193"/>
                </a:lnTo>
                <a:lnTo>
                  <a:pt x="76433" y="37741"/>
                </a:lnTo>
                <a:lnTo>
                  <a:pt x="76433" y="33387"/>
                </a:lnTo>
                <a:lnTo>
                  <a:pt x="79490" y="33387"/>
                </a:lnTo>
                <a:lnTo>
                  <a:pt x="79490" y="32903"/>
                </a:lnTo>
                <a:lnTo>
                  <a:pt x="80254" y="32419"/>
                </a:lnTo>
                <a:lnTo>
                  <a:pt x="80254" y="31935"/>
                </a:lnTo>
                <a:lnTo>
                  <a:pt x="81783" y="30967"/>
                </a:lnTo>
                <a:lnTo>
                  <a:pt x="83312" y="30483"/>
                </a:lnTo>
                <a:lnTo>
                  <a:pt x="84076" y="30000"/>
                </a:lnTo>
                <a:lnTo>
                  <a:pt x="85605" y="29516"/>
                </a:lnTo>
                <a:lnTo>
                  <a:pt x="89426" y="29516"/>
                </a:lnTo>
                <a:lnTo>
                  <a:pt x="90191" y="28548"/>
                </a:lnTo>
                <a:lnTo>
                  <a:pt x="94012" y="29032"/>
                </a:lnTo>
                <a:lnTo>
                  <a:pt x="94777" y="28548"/>
                </a:lnTo>
                <a:lnTo>
                  <a:pt x="95541" y="27580"/>
                </a:lnTo>
                <a:lnTo>
                  <a:pt x="96305" y="27096"/>
                </a:lnTo>
                <a:lnTo>
                  <a:pt x="98598" y="27096"/>
                </a:lnTo>
                <a:lnTo>
                  <a:pt x="100127" y="28064"/>
                </a:lnTo>
                <a:lnTo>
                  <a:pt x="100127" y="28548"/>
                </a:lnTo>
                <a:lnTo>
                  <a:pt x="102420" y="28548"/>
                </a:lnTo>
                <a:lnTo>
                  <a:pt x="103949" y="27580"/>
                </a:lnTo>
                <a:lnTo>
                  <a:pt x="101656" y="26612"/>
                </a:lnTo>
                <a:lnTo>
                  <a:pt x="100127" y="25161"/>
                </a:lnTo>
                <a:lnTo>
                  <a:pt x="97834" y="25161"/>
                </a:lnTo>
                <a:lnTo>
                  <a:pt x="97070" y="24677"/>
                </a:lnTo>
                <a:lnTo>
                  <a:pt x="97070" y="23225"/>
                </a:lnTo>
                <a:lnTo>
                  <a:pt x="98598" y="21290"/>
                </a:lnTo>
                <a:lnTo>
                  <a:pt x="98598" y="20806"/>
                </a:lnTo>
                <a:lnTo>
                  <a:pt x="99363" y="20322"/>
                </a:lnTo>
                <a:lnTo>
                  <a:pt x="100127" y="20322"/>
                </a:lnTo>
                <a:lnTo>
                  <a:pt x="100891" y="19838"/>
                </a:lnTo>
                <a:lnTo>
                  <a:pt x="101656" y="18870"/>
                </a:lnTo>
                <a:lnTo>
                  <a:pt x="101656" y="17419"/>
                </a:lnTo>
                <a:lnTo>
                  <a:pt x="100891" y="16935"/>
                </a:lnTo>
                <a:lnTo>
                  <a:pt x="99363" y="16451"/>
                </a:lnTo>
                <a:lnTo>
                  <a:pt x="96305" y="16451"/>
                </a:lnTo>
                <a:lnTo>
                  <a:pt x="95541" y="15967"/>
                </a:lnTo>
                <a:lnTo>
                  <a:pt x="94777" y="15000"/>
                </a:lnTo>
                <a:lnTo>
                  <a:pt x="94777" y="14516"/>
                </a:lnTo>
                <a:lnTo>
                  <a:pt x="93248" y="14516"/>
                </a:lnTo>
                <a:lnTo>
                  <a:pt x="92484" y="15000"/>
                </a:lnTo>
                <a:lnTo>
                  <a:pt x="90955" y="15483"/>
                </a:lnTo>
                <a:lnTo>
                  <a:pt x="89426" y="15483"/>
                </a:lnTo>
                <a:lnTo>
                  <a:pt x="88662" y="15000"/>
                </a:lnTo>
                <a:lnTo>
                  <a:pt x="87898" y="15000"/>
                </a:lnTo>
                <a:lnTo>
                  <a:pt x="87133" y="14516"/>
                </a:lnTo>
                <a:lnTo>
                  <a:pt x="84076" y="14516"/>
                </a:lnTo>
                <a:lnTo>
                  <a:pt x="82547" y="15483"/>
                </a:lnTo>
                <a:lnTo>
                  <a:pt x="82547" y="16451"/>
                </a:lnTo>
                <a:lnTo>
                  <a:pt x="77961" y="16451"/>
                </a:lnTo>
                <a:lnTo>
                  <a:pt x="74904" y="15967"/>
                </a:lnTo>
                <a:lnTo>
                  <a:pt x="73375" y="15483"/>
                </a:lnTo>
                <a:lnTo>
                  <a:pt x="73375" y="13548"/>
                </a:lnTo>
                <a:lnTo>
                  <a:pt x="74140" y="13064"/>
                </a:lnTo>
                <a:lnTo>
                  <a:pt x="74140" y="12580"/>
                </a:lnTo>
                <a:lnTo>
                  <a:pt x="73375" y="12096"/>
                </a:lnTo>
                <a:lnTo>
                  <a:pt x="71847" y="11612"/>
                </a:lnTo>
                <a:lnTo>
                  <a:pt x="70318" y="11612"/>
                </a:lnTo>
                <a:lnTo>
                  <a:pt x="70318" y="11129"/>
                </a:lnTo>
                <a:lnTo>
                  <a:pt x="69554" y="10645"/>
                </a:lnTo>
                <a:lnTo>
                  <a:pt x="69554" y="8709"/>
                </a:lnTo>
                <a:lnTo>
                  <a:pt x="68789" y="8225"/>
                </a:lnTo>
                <a:lnTo>
                  <a:pt x="67261" y="8225"/>
                </a:lnTo>
                <a:lnTo>
                  <a:pt x="65732" y="6774"/>
                </a:lnTo>
                <a:lnTo>
                  <a:pt x="63439" y="6774"/>
                </a:lnTo>
                <a:lnTo>
                  <a:pt x="61910" y="3870"/>
                </a:lnTo>
                <a:lnTo>
                  <a:pt x="61146" y="3387"/>
                </a:lnTo>
                <a:lnTo>
                  <a:pt x="59617" y="2903"/>
                </a:lnTo>
                <a:lnTo>
                  <a:pt x="57324" y="1451"/>
                </a:lnTo>
                <a:lnTo>
                  <a:pt x="55796" y="967"/>
                </a:lnTo>
                <a:lnTo>
                  <a:pt x="54267" y="0"/>
                </a:lnTo>
                <a:lnTo>
                  <a:pt x="50445" y="0"/>
                </a:lnTo>
                <a:lnTo>
                  <a:pt x="52738" y="0"/>
                </a:lnTo>
                <a:lnTo>
                  <a:pt x="52738" y="1935"/>
                </a:lnTo>
                <a:lnTo>
                  <a:pt x="51974" y="1935"/>
                </a:lnTo>
                <a:lnTo>
                  <a:pt x="51974" y="2419"/>
                </a:lnTo>
                <a:lnTo>
                  <a:pt x="51210" y="2419"/>
                </a:lnTo>
                <a:lnTo>
                  <a:pt x="54267" y="3870"/>
                </a:lnTo>
                <a:lnTo>
                  <a:pt x="54267" y="6290"/>
                </a:lnTo>
                <a:lnTo>
                  <a:pt x="52738" y="6774"/>
                </a:lnTo>
                <a:lnTo>
                  <a:pt x="51210" y="10161"/>
                </a:lnTo>
                <a:lnTo>
                  <a:pt x="50445" y="11129"/>
                </a:lnTo>
                <a:lnTo>
                  <a:pt x="48917" y="12096"/>
                </a:lnTo>
                <a:lnTo>
                  <a:pt x="48152" y="13064"/>
                </a:lnTo>
                <a:lnTo>
                  <a:pt x="46624" y="14032"/>
                </a:lnTo>
                <a:lnTo>
                  <a:pt x="45095" y="15483"/>
                </a:lnTo>
                <a:lnTo>
                  <a:pt x="42802" y="16451"/>
                </a:lnTo>
                <a:lnTo>
                  <a:pt x="35159" y="18870"/>
                </a:lnTo>
                <a:lnTo>
                  <a:pt x="32866" y="19354"/>
                </a:lnTo>
                <a:lnTo>
                  <a:pt x="30573" y="20322"/>
                </a:lnTo>
                <a:lnTo>
                  <a:pt x="28280" y="21774"/>
                </a:lnTo>
                <a:lnTo>
                  <a:pt x="28280" y="22258"/>
                </a:lnTo>
                <a:lnTo>
                  <a:pt x="26751" y="22741"/>
                </a:lnTo>
                <a:lnTo>
                  <a:pt x="26751" y="24193"/>
                </a:lnTo>
                <a:lnTo>
                  <a:pt x="25222" y="25161"/>
                </a:lnTo>
                <a:lnTo>
                  <a:pt x="25222" y="27096"/>
                </a:lnTo>
                <a:lnTo>
                  <a:pt x="24458" y="28064"/>
                </a:lnTo>
                <a:lnTo>
                  <a:pt x="24458" y="30483"/>
                </a:lnTo>
                <a:lnTo>
                  <a:pt x="22165" y="30483"/>
                </a:lnTo>
                <a:lnTo>
                  <a:pt x="21401" y="30967"/>
                </a:lnTo>
                <a:lnTo>
                  <a:pt x="21401" y="31451"/>
                </a:lnTo>
                <a:lnTo>
                  <a:pt x="20636" y="31935"/>
                </a:lnTo>
                <a:lnTo>
                  <a:pt x="20636" y="32419"/>
                </a:lnTo>
                <a:lnTo>
                  <a:pt x="18343" y="32419"/>
                </a:lnTo>
                <a:lnTo>
                  <a:pt x="17579" y="31451"/>
                </a:lnTo>
                <a:lnTo>
                  <a:pt x="17579" y="30000"/>
                </a:lnTo>
                <a:lnTo>
                  <a:pt x="16815" y="29516"/>
                </a:lnTo>
                <a:lnTo>
                  <a:pt x="16815" y="29032"/>
                </a:lnTo>
                <a:lnTo>
                  <a:pt x="12993" y="29032"/>
                </a:lnTo>
                <a:lnTo>
                  <a:pt x="11464" y="28064"/>
                </a:lnTo>
                <a:lnTo>
                  <a:pt x="9936" y="29032"/>
                </a:lnTo>
                <a:lnTo>
                  <a:pt x="8407" y="29516"/>
                </a:lnTo>
                <a:lnTo>
                  <a:pt x="7643" y="29516"/>
                </a:lnTo>
                <a:lnTo>
                  <a:pt x="6878" y="29032"/>
                </a:lnTo>
                <a:lnTo>
                  <a:pt x="8407" y="28064"/>
                </a:lnTo>
                <a:lnTo>
                  <a:pt x="6878" y="27096"/>
                </a:lnTo>
                <a:lnTo>
                  <a:pt x="7643" y="26612"/>
                </a:lnTo>
                <a:lnTo>
                  <a:pt x="8407" y="25645"/>
                </a:lnTo>
                <a:lnTo>
                  <a:pt x="9936" y="25161"/>
                </a:lnTo>
                <a:lnTo>
                  <a:pt x="10700" y="24193"/>
                </a:lnTo>
                <a:lnTo>
                  <a:pt x="11464" y="23709"/>
                </a:lnTo>
                <a:lnTo>
                  <a:pt x="11464" y="23225"/>
                </a:lnTo>
                <a:lnTo>
                  <a:pt x="10700" y="23225"/>
                </a:lnTo>
                <a:lnTo>
                  <a:pt x="9171" y="22741"/>
                </a:lnTo>
                <a:lnTo>
                  <a:pt x="8407" y="22741"/>
                </a:lnTo>
                <a:lnTo>
                  <a:pt x="764" y="27580"/>
                </a:lnTo>
                <a:lnTo>
                  <a:pt x="0" y="28548"/>
                </a:lnTo>
                <a:lnTo>
                  <a:pt x="0" y="31451"/>
                </a:lnTo>
                <a:lnTo>
                  <a:pt x="764" y="31935"/>
                </a:lnTo>
                <a:lnTo>
                  <a:pt x="2292" y="31935"/>
                </a:lnTo>
                <a:lnTo>
                  <a:pt x="1528" y="33870"/>
                </a:lnTo>
                <a:lnTo>
                  <a:pt x="4585" y="35806"/>
                </a:lnTo>
                <a:lnTo>
                  <a:pt x="4585" y="37258"/>
                </a:lnTo>
                <a:lnTo>
                  <a:pt x="1528" y="39193"/>
                </a:lnTo>
                <a:lnTo>
                  <a:pt x="1528" y="39677"/>
                </a:lnTo>
                <a:lnTo>
                  <a:pt x="2292" y="40645"/>
                </a:lnTo>
                <a:lnTo>
                  <a:pt x="3057" y="41129"/>
                </a:lnTo>
                <a:lnTo>
                  <a:pt x="4585" y="41612"/>
                </a:lnTo>
                <a:lnTo>
                  <a:pt x="6878" y="42096"/>
                </a:lnTo>
                <a:lnTo>
                  <a:pt x="8407" y="42096"/>
                </a:lnTo>
                <a:lnTo>
                  <a:pt x="13757" y="45483"/>
                </a:lnTo>
                <a:lnTo>
                  <a:pt x="14522" y="46451"/>
                </a:lnTo>
                <a:lnTo>
                  <a:pt x="16815" y="47903"/>
                </a:lnTo>
                <a:lnTo>
                  <a:pt x="17579" y="49354"/>
                </a:lnTo>
                <a:lnTo>
                  <a:pt x="18343" y="50322"/>
                </a:lnTo>
                <a:lnTo>
                  <a:pt x="18343" y="51774"/>
                </a:lnTo>
                <a:lnTo>
                  <a:pt x="19108" y="52258"/>
                </a:lnTo>
                <a:lnTo>
                  <a:pt x="19872" y="53225"/>
                </a:lnTo>
                <a:lnTo>
                  <a:pt x="21401" y="53709"/>
                </a:lnTo>
                <a:lnTo>
                  <a:pt x="22165" y="54677"/>
                </a:lnTo>
                <a:lnTo>
                  <a:pt x="24458" y="56129"/>
                </a:lnTo>
                <a:lnTo>
                  <a:pt x="25987" y="58064"/>
                </a:lnTo>
                <a:lnTo>
                  <a:pt x="27515" y="59032"/>
                </a:lnTo>
                <a:lnTo>
                  <a:pt x="28280" y="60000"/>
                </a:lnTo>
                <a:lnTo>
                  <a:pt x="29808" y="61451"/>
                </a:lnTo>
                <a:lnTo>
                  <a:pt x="30573" y="61935"/>
                </a:lnTo>
                <a:lnTo>
                  <a:pt x="31337" y="62903"/>
                </a:lnTo>
                <a:lnTo>
                  <a:pt x="32101" y="66290"/>
                </a:lnTo>
                <a:lnTo>
                  <a:pt x="32101" y="66774"/>
                </a:lnTo>
                <a:lnTo>
                  <a:pt x="32866" y="67258"/>
                </a:lnTo>
                <a:lnTo>
                  <a:pt x="33630" y="68225"/>
                </a:lnTo>
                <a:lnTo>
                  <a:pt x="34394" y="69677"/>
                </a:lnTo>
                <a:lnTo>
                  <a:pt x="35923" y="70645"/>
                </a:lnTo>
                <a:lnTo>
                  <a:pt x="36687" y="72096"/>
                </a:lnTo>
                <a:lnTo>
                  <a:pt x="37452" y="73064"/>
                </a:lnTo>
                <a:lnTo>
                  <a:pt x="37452" y="74032"/>
                </a:lnTo>
                <a:lnTo>
                  <a:pt x="38216" y="74516"/>
                </a:lnTo>
                <a:lnTo>
                  <a:pt x="39745" y="74516"/>
                </a:lnTo>
                <a:lnTo>
                  <a:pt x="41273" y="75483"/>
                </a:lnTo>
                <a:lnTo>
                  <a:pt x="41273" y="76451"/>
                </a:lnTo>
                <a:lnTo>
                  <a:pt x="42038" y="76935"/>
                </a:lnTo>
                <a:lnTo>
                  <a:pt x="42038" y="77903"/>
                </a:lnTo>
                <a:lnTo>
                  <a:pt x="42802" y="79354"/>
                </a:lnTo>
                <a:lnTo>
                  <a:pt x="45859" y="81774"/>
                </a:lnTo>
                <a:lnTo>
                  <a:pt x="48152" y="84677"/>
                </a:lnTo>
                <a:lnTo>
                  <a:pt x="50445" y="86612"/>
                </a:lnTo>
                <a:lnTo>
                  <a:pt x="51210" y="87580"/>
                </a:lnTo>
                <a:lnTo>
                  <a:pt x="51974" y="89032"/>
                </a:lnTo>
                <a:lnTo>
                  <a:pt x="51974" y="90000"/>
                </a:lnTo>
                <a:lnTo>
                  <a:pt x="51210" y="90967"/>
                </a:lnTo>
                <a:lnTo>
                  <a:pt x="51210" y="92419"/>
                </a:lnTo>
                <a:lnTo>
                  <a:pt x="52738" y="93387"/>
                </a:lnTo>
                <a:lnTo>
                  <a:pt x="53503" y="94354"/>
                </a:lnTo>
                <a:lnTo>
                  <a:pt x="56560" y="96290"/>
                </a:lnTo>
                <a:lnTo>
                  <a:pt x="58089" y="96774"/>
                </a:lnTo>
                <a:lnTo>
                  <a:pt x="59617" y="97741"/>
                </a:lnTo>
                <a:lnTo>
                  <a:pt x="60382" y="98709"/>
                </a:lnTo>
                <a:lnTo>
                  <a:pt x="63439" y="100645"/>
                </a:lnTo>
                <a:lnTo>
                  <a:pt x="65732" y="101612"/>
                </a:lnTo>
                <a:lnTo>
                  <a:pt x="69554" y="103064"/>
                </a:lnTo>
                <a:lnTo>
                  <a:pt x="73375" y="104032"/>
                </a:lnTo>
                <a:lnTo>
                  <a:pt x="76433" y="105000"/>
                </a:lnTo>
                <a:lnTo>
                  <a:pt x="81783" y="106451"/>
                </a:lnTo>
                <a:lnTo>
                  <a:pt x="88662" y="108870"/>
                </a:lnTo>
                <a:lnTo>
                  <a:pt x="90191" y="109838"/>
                </a:lnTo>
                <a:lnTo>
                  <a:pt x="92484" y="110806"/>
                </a:lnTo>
                <a:lnTo>
                  <a:pt x="94012" y="111290"/>
                </a:lnTo>
                <a:lnTo>
                  <a:pt x="95541" y="112258"/>
                </a:lnTo>
                <a:lnTo>
                  <a:pt x="98598" y="113225"/>
                </a:lnTo>
                <a:lnTo>
                  <a:pt x="99363" y="115161"/>
                </a:lnTo>
                <a:lnTo>
                  <a:pt x="100891" y="115645"/>
                </a:lnTo>
                <a:lnTo>
                  <a:pt x="101656" y="116612"/>
                </a:lnTo>
                <a:lnTo>
                  <a:pt x="103184" y="117096"/>
                </a:lnTo>
                <a:lnTo>
                  <a:pt x="103949" y="117580"/>
                </a:lnTo>
                <a:lnTo>
                  <a:pt x="107006" y="118548"/>
                </a:lnTo>
                <a:lnTo>
                  <a:pt x="107770" y="119516"/>
                </a:lnTo>
                <a:lnTo>
                  <a:pt x="109299" y="120000"/>
                </a:lnTo>
                <a:lnTo>
                  <a:pt x="113885" y="118064"/>
                </a:lnTo>
                <a:lnTo>
                  <a:pt x="114649" y="117580"/>
                </a:lnTo>
                <a:lnTo>
                  <a:pt x="114649" y="116129"/>
                </a:lnTo>
                <a:lnTo>
                  <a:pt x="113885" y="115161"/>
                </a:lnTo>
                <a:lnTo>
                  <a:pt x="116178" y="114193"/>
                </a:lnTo>
                <a:lnTo>
                  <a:pt x="114649" y="112258"/>
                </a:lnTo>
                <a:lnTo>
                  <a:pt x="116942" y="110806"/>
                </a:lnTo>
                <a:lnTo>
                  <a:pt x="118471" y="110322"/>
                </a:lnTo>
                <a:lnTo>
                  <a:pt x="120000" y="108387"/>
                </a:lnTo>
                <a:lnTo>
                  <a:pt x="120000" y="107419"/>
                </a:lnTo>
                <a:lnTo>
                  <a:pt x="118471" y="106451"/>
                </a:lnTo>
                <a:close/>
              </a:path>
            </a:pathLst>
          </a:custGeom>
          <a:solidFill>
            <a:srgbClr val="FFC000"/>
          </a:solidFill>
          <a:ln w="9525" cap="flat" cmpd="sng">
            <a:solidFill>
              <a:schemeClr val="lt1"/>
            </a:solidFill>
            <a:prstDash val="solid"/>
            <a:round/>
            <a:headEnd type="none" w="med" len="med"/>
            <a:tailEnd type="none" w="med" len="med"/>
          </a:ln>
        </xdr:spPr>
        <xdr:txBody>
          <a:bodyPr spcFirstLastPara="1" wrap="square" lIns="91425" tIns="45700" rIns="91425" bIns="45700" anchor="t"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9pPr>
          </a:lstStyle>
          <a:p>
            <a:pPr marL="0" marR="0" lvl="0" indent="0" algn="l" rtl="0">
              <a:spcBef>
                <a:spcPts val="0"/>
              </a:spcBef>
              <a:spcAft>
                <a:spcPts val="0"/>
              </a:spcAft>
              <a:buNone/>
            </a:pPr>
            <a:endParaRPr sz="2400" b="1">
              <a:solidFill>
                <a:schemeClr val="dk1"/>
              </a:solidFill>
              <a:latin typeface="Calibri"/>
              <a:ea typeface="Calibri"/>
              <a:cs typeface="Calibri"/>
              <a:sym typeface="Calibri"/>
            </a:endParaRPr>
          </a:p>
        </xdr:txBody>
      </xdr:sp>
      <xdr:sp macro="" textlink="">
        <xdr:nvSpPr>
          <xdr:cNvPr id="288" name="Shape 4721" descr="© INSCALE GmbH, 05.05.2010 http://www.presentationload.com/"/>
          <xdr:cNvSpPr/>
        </xdr:nvSpPr>
        <xdr:spPr>
          <a:xfrm>
            <a:off x="6653991" y="3777682"/>
            <a:ext cx="241300" cy="273050"/>
          </a:xfrm>
          <a:custGeom>
            <a:avLst/>
            <a:gdLst/>
            <a:ahLst/>
            <a:cxnLst/>
            <a:rect l="0" t="0" r="0" b="0"/>
            <a:pathLst>
              <a:path w="120000" h="120000" extrusionOk="0">
                <a:moveTo>
                  <a:pt x="96000" y="116814"/>
                </a:moveTo>
                <a:lnTo>
                  <a:pt x="98400" y="120000"/>
                </a:lnTo>
                <a:lnTo>
                  <a:pt x="98400" y="116814"/>
                </a:lnTo>
                <a:lnTo>
                  <a:pt x="99600" y="115752"/>
                </a:lnTo>
                <a:lnTo>
                  <a:pt x="102000" y="115752"/>
                </a:lnTo>
                <a:lnTo>
                  <a:pt x="103200" y="116814"/>
                </a:lnTo>
                <a:lnTo>
                  <a:pt x="103200" y="117876"/>
                </a:lnTo>
                <a:lnTo>
                  <a:pt x="104400" y="116814"/>
                </a:lnTo>
                <a:lnTo>
                  <a:pt x="106800" y="112566"/>
                </a:lnTo>
                <a:lnTo>
                  <a:pt x="109200" y="110442"/>
                </a:lnTo>
                <a:lnTo>
                  <a:pt x="110400" y="110442"/>
                </a:lnTo>
                <a:lnTo>
                  <a:pt x="111600" y="109380"/>
                </a:lnTo>
                <a:lnTo>
                  <a:pt x="114000" y="108318"/>
                </a:lnTo>
                <a:lnTo>
                  <a:pt x="115200" y="106194"/>
                </a:lnTo>
                <a:lnTo>
                  <a:pt x="117600" y="105132"/>
                </a:lnTo>
                <a:lnTo>
                  <a:pt x="117600" y="91327"/>
                </a:lnTo>
                <a:lnTo>
                  <a:pt x="116400" y="88141"/>
                </a:lnTo>
                <a:lnTo>
                  <a:pt x="116400" y="86017"/>
                </a:lnTo>
                <a:lnTo>
                  <a:pt x="117600" y="83893"/>
                </a:lnTo>
                <a:lnTo>
                  <a:pt x="117600" y="82831"/>
                </a:lnTo>
                <a:lnTo>
                  <a:pt x="118800" y="81769"/>
                </a:lnTo>
                <a:lnTo>
                  <a:pt x="118800" y="76460"/>
                </a:lnTo>
                <a:lnTo>
                  <a:pt x="120000" y="73274"/>
                </a:lnTo>
                <a:lnTo>
                  <a:pt x="120000" y="70088"/>
                </a:lnTo>
                <a:lnTo>
                  <a:pt x="118800" y="67964"/>
                </a:lnTo>
                <a:lnTo>
                  <a:pt x="116400" y="65840"/>
                </a:lnTo>
                <a:lnTo>
                  <a:pt x="114000" y="64778"/>
                </a:lnTo>
                <a:lnTo>
                  <a:pt x="111600" y="64778"/>
                </a:lnTo>
                <a:lnTo>
                  <a:pt x="108000" y="67964"/>
                </a:lnTo>
                <a:lnTo>
                  <a:pt x="105600" y="67964"/>
                </a:lnTo>
                <a:lnTo>
                  <a:pt x="103200" y="66902"/>
                </a:lnTo>
                <a:lnTo>
                  <a:pt x="100800" y="62654"/>
                </a:lnTo>
                <a:lnTo>
                  <a:pt x="100800" y="59469"/>
                </a:lnTo>
                <a:lnTo>
                  <a:pt x="99600" y="56283"/>
                </a:lnTo>
                <a:lnTo>
                  <a:pt x="99600" y="52035"/>
                </a:lnTo>
                <a:lnTo>
                  <a:pt x="98400" y="48849"/>
                </a:lnTo>
                <a:lnTo>
                  <a:pt x="98400" y="44601"/>
                </a:lnTo>
                <a:lnTo>
                  <a:pt x="97200" y="43539"/>
                </a:lnTo>
                <a:lnTo>
                  <a:pt x="94800" y="42477"/>
                </a:lnTo>
                <a:lnTo>
                  <a:pt x="80400" y="42477"/>
                </a:lnTo>
                <a:lnTo>
                  <a:pt x="72000" y="41415"/>
                </a:lnTo>
                <a:lnTo>
                  <a:pt x="64800" y="39292"/>
                </a:lnTo>
                <a:lnTo>
                  <a:pt x="63600" y="38230"/>
                </a:lnTo>
                <a:lnTo>
                  <a:pt x="62400" y="36106"/>
                </a:lnTo>
                <a:lnTo>
                  <a:pt x="62400" y="28672"/>
                </a:lnTo>
                <a:lnTo>
                  <a:pt x="63600" y="26548"/>
                </a:lnTo>
                <a:lnTo>
                  <a:pt x="63600" y="23362"/>
                </a:lnTo>
                <a:lnTo>
                  <a:pt x="61200" y="23362"/>
                </a:lnTo>
                <a:lnTo>
                  <a:pt x="61200" y="16991"/>
                </a:lnTo>
                <a:lnTo>
                  <a:pt x="58800" y="15929"/>
                </a:lnTo>
                <a:lnTo>
                  <a:pt x="57600" y="14867"/>
                </a:lnTo>
                <a:lnTo>
                  <a:pt x="57600" y="13805"/>
                </a:lnTo>
                <a:lnTo>
                  <a:pt x="54000" y="7433"/>
                </a:lnTo>
                <a:lnTo>
                  <a:pt x="43200" y="0"/>
                </a:lnTo>
                <a:lnTo>
                  <a:pt x="27600" y="2123"/>
                </a:lnTo>
                <a:lnTo>
                  <a:pt x="7200" y="5309"/>
                </a:lnTo>
                <a:lnTo>
                  <a:pt x="6000" y="10619"/>
                </a:lnTo>
                <a:lnTo>
                  <a:pt x="3600" y="12743"/>
                </a:lnTo>
                <a:lnTo>
                  <a:pt x="1200" y="13805"/>
                </a:lnTo>
                <a:lnTo>
                  <a:pt x="0" y="14867"/>
                </a:lnTo>
                <a:lnTo>
                  <a:pt x="0" y="16991"/>
                </a:lnTo>
                <a:lnTo>
                  <a:pt x="2400" y="21238"/>
                </a:lnTo>
                <a:lnTo>
                  <a:pt x="2400" y="22300"/>
                </a:lnTo>
                <a:lnTo>
                  <a:pt x="3600" y="23362"/>
                </a:lnTo>
                <a:lnTo>
                  <a:pt x="3600" y="27610"/>
                </a:lnTo>
                <a:lnTo>
                  <a:pt x="1200" y="40353"/>
                </a:lnTo>
                <a:lnTo>
                  <a:pt x="1200" y="43539"/>
                </a:lnTo>
                <a:lnTo>
                  <a:pt x="4800" y="46725"/>
                </a:lnTo>
                <a:lnTo>
                  <a:pt x="4800" y="47787"/>
                </a:lnTo>
                <a:lnTo>
                  <a:pt x="6000" y="48849"/>
                </a:lnTo>
                <a:lnTo>
                  <a:pt x="7200" y="50973"/>
                </a:lnTo>
                <a:lnTo>
                  <a:pt x="9600" y="52035"/>
                </a:lnTo>
                <a:lnTo>
                  <a:pt x="10800" y="54159"/>
                </a:lnTo>
                <a:lnTo>
                  <a:pt x="12000" y="55221"/>
                </a:lnTo>
                <a:lnTo>
                  <a:pt x="16800" y="57345"/>
                </a:lnTo>
                <a:lnTo>
                  <a:pt x="20400" y="60530"/>
                </a:lnTo>
                <a:lnTo>
                  <a:pt x="22800" y="61592"/>
                </a:lnTo>
                <a:lnTo>
                  <a:pt x="24000" y="64778"/>
                </a:lnTo>
                <a:lnTo>
                  <a:pt x="25200" y="64778"/>
                </a:lnTo>
                <a:lnTo>
                  <a:pt x="26400" y="65840"/>
                </a:lnTo>
                <a:lnTo>
                  <a:pt x="33600" y="69026"/>
                </a:lnTo>
                <a:lnTo>
                  <a:pt x="39600" y="69026"/>
                </a:lnTo>
                <a:lnTo>
                  <a:pt x="42000" y="70088"/>
                </a:lnTo>
                <a:lnTo>
                  <a:pt x="43200" y="71150"/>
                </a:lnTo>
                <a:lnTo>
                  <a:pt x="45600" y="72212"/>
                </a:lnTo>
                <a:lnTo>
                  <a:pt x="46800" y="73274"/>
                </a:lnTo>
                <a:lnTo>
                  <a:pt x="48000" y="73274"/>
                </a:lnTo>
                <a:lnTo>
                  <a:pt x="49200" y="74336"/>
                </a:lnTo>
                <a:lnTo>
                  <a:pt x="51600" y="75398"/>
                </a:lnTo>
                <a:lnTo>
                  <a:pt x="55200" y="77522"/>
                </a:lnTo>
                <a:lnTo>
                  <a:pt x="62400" y="80707"/>
                </a:lnTo>
                <a:lnTo>
                  <a:pt x="63600" y="81769"/>
                </a:lnTo>
                <a:lnTo>
                  <a:pt x="66000" y="81769"/>
                </a:lnTo>
                <a:lnTo>
                  <a:pt x="68400" y="82831"/>
                </a:lnTo>
                <a:lnTo>
                  <a:pt x="72000" y="83893"/>
                </a:lnTo>
                <a:lnTo>
                  <a:pt x="74400" y="84955"/>
                </a:lnTo>
                <a:lnTo>
                  <a:pt x="75600" y="86017"/>
                </a:lnTo>
                <a:lnTo>
                  <a:pt x="74400" y="87079"/>
                </a:lnTo>
                <a:lnTo>
                  <a:pt x="74400" y="89203"/>
                </a:lnTo>
                <a:lnTo>
                  <a:pt x="73200" y="90265"/>
                </a:lnTo>
                <a:lnTo>
                  <a:pt x="72000" y="92389"/>
                </a:lnTo>
                <a:lnTo>
                  <a:pt x="73200" y="93451"/>
                </a:lnTo>
                <a:lnTo>
                  <a:pt x="74400" y="95575"/>
                </a:lnTo>
                <a:lnTo>
                  <a:pt x="74400" y="96637"/>
                </a:lnTo>
                <a:lnTo>
                  <a:pt x="73200" y="97699"/>
                </a:lnTo>
                <a:lnTo>
                  <a:pt x="69600" y="97699"/>
                </a:lnTo>
                <a:lnTo>
                  <a:pt x="69600" y="104070"/>
                </a:lnTo>
                <a:lnTo>
                  <a:pt x="68400" y="105132"/>
                </a:lnTo>
                <a:lnTo>
                  <a:pt x="67200" y="107256"/>
                </a:lnTo>
                <a:lnTo>
                  <a:pt x="66000" y="108318"/>
                </a:lnTo>
                <a:lnTo>
                  <a:pt x="64800" y="110442"/>
                </a:lnTo>
                <a:lnTo>
                  <a:pt x="64800" y="112566"/>
                </a:lnTo>
                <a:lnTo>
                  <a:pt x="66000" y="113628"/>
                </a:lnTo>
                <a:lnTo>
                  <a:pt x="70800" y="113628"/>
                </a:lnTo>
                <a:lnTo>
                  <a:pt x="73200" y="112566"/>
                </a:lnTo>
                <a:lnTo>
                  <a:pt x="74400" y="112566"/>
                </a:lnTo>
                <a:lnTo>
                  <a:pt x="76800" y="113628"/>
                </a:lnTo>
                <a:lnTo>
                  <a:pt x="78000" y="114690"/>
                </a:lnTo>
                <a:lnTo>
                  <a:pt x="80400" y="115752"/>
                </a:lnTo>
                <a:lnTo>
                  <a:pt x="84000" y="116814"/>
                </a:lnTo>
                <a:lnTo>
                  <a:pt x="96000" y="116814"/>
                </a:lnTo>
                <a:close/>
              </a:path>
            </a:pathLst>
          </a:custGeom>
          <a:solidFill>
            <a:srgbClr val="FFC000"/>
          </a:solidFill>
          <a:ln w="9525" cap="flat" cmpd="sng">
            <a:solidFill>
              <a:schemeClr val="lt1"/>
            </a:solidFill>
            <a:prstDash val="solid"/>
            <a:round/>
            <a:headEnd type="none" w="med" len="med"/>
            <a:tailEnd type="none" w="med" len="med"/>
          </a:ln>
        </xdr:spPr>
        <xdr:txBody>
          <a:bodyPr spcFirstLastPara="1" wrap="square" lIns="91425" tIns="45700" rIns="91425" bIns="45700" anchor="t"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9pPr>
          </a:lstStyle>
          <a:p>
            <a:pPr marL="0" marR="0" lvl="0" indent="0" algn="l" rtl="0">
              <a:spcBef>
                <a:spcPts val="0"/>
              </a:spcBef>
              <a:spcAft>
                <a:spcPts val="0"/>
              </a:spcAft>
              <a:buNone/>
            </a:pPr>
            <a:endParaRPr sz="2400" b="1">
              <a:solidFill>
                <a:schemeClr val="dk1"/>
              </a:solidFill>
              <a:latin typeface="Calibri"/>
              <a:ea typeface="Calibri"/>
              <a:cs typeface="Calibri"/>
              <a:sym typeface="Calibri"/>
            </a:endParaRPr>
          </a:p>
        </xdr:txBody>
      </xdr:sp>
      <xdr:sp macro="" textlink="">
        <xdr:nvSpPr>
          <xdr:cNvPr id="289" name="Shape 4722" descr="© INSCALE GmbH, 05.05.2010 http://www.presentationload.com/"/>
          <xdr:cNvSpPr/>
        </xdr:nvSpPr>
        <xdr:spPr>
          <a:xfrm>
            <a:off x="6034866" y="2842644"/>
            <a:ext cx="163513" cy="77788"/>
          </a:xfrm>
          <a:custGeom>
            <a:avLst/>
            <a:gdLst/>
            <a:ahLst/>
            <a:cxnLst/>
            <a:rect l="0" t="0" r="0" b="0"/>
            <a:pathLst>
              <a:path w="120000" h="120000" extrusionOk="0">
                <a:moveTo>
                  <a:pt x="90000" y="40000"/>
                </a:moveTo>
                <a:lnTo>
                  <a:pt x="93529" y="47272"/>
                </a:lnTo>
                <a:lnTo>
                  <a:pt x="95294" y="54545"/>
                </a:lnTo>
                <a:lnTo>
                  <a:pt x="97058" y="58181"/>
                </a:lnTo>
                <a:lnTo>
                  <a:pt x="100588" y="54545"/>
                </a:lnTo>
                <a:lnTo>
                  <a:pt x="109411" y="72727"/>
                </a:lnTo>
                <a:lnTo>
                  <a:pt x="100588" y="61818"/>
                </a:lnTo>
                <a:lnTo>
                  <a:pt x="100588" y="72727"/>
                </a:lnTo>
                <a:lnTo>
                  <a:pt x="98823" y="80000"/>
                </a:lnTo>
                <a:lnTo>
                  <a:pt x="98823" y="98181"/>
                </a:lnTo>
                <a:lnTo>
                  <a:pt x="100588" y="101818"/>
                </a:lnTo>
                <a:lnTo>
                  <a:pt x="102352" y="109090"/>
                </a:lnTo>
                <a:lnTo>
                  <a:pt x="104117" y="112727"/>
                </a:lnTo>
                <a:lnTo>
                  <a:pt x="105882" y="112727"/>
                </a:lnTo>
                <a:lnTo>
                  <a:pt x="109411" y="94545"/>
                </a:lnTo>
                <a:lnTo>
                  <a:pt x="111176" y="98181"/>
                </a:lnTo>
                <a:lnTo>
                  <a:pt x="114705" y="101818"/>
                </a:lnTo>
                <a:lnTo>
                  <a:pt x="116470" y="98181"/>
                </a:lnTo>
                <a:lnTo>
                  <a:pt x="120000" y="83636"/>
                </a:lnTo>
                <a:lnTo>
                  <a:pt x="120000" y="76363"/>
                </a:lnTo>
                <a:lnTo>
                  <a:pt x="116470" y="72727"/>
                </a:lnTo>
                <a:lnTo>
                  <a:pt x="114705" y="65454"/>
                </a:lnTo>
                <a:lnTo>
                  <a:pt x="114705" y="54545"/>
                </a:lnTo>
                <a:lnTo>
                  <a:pt x="116470" y="50909"/>
                </a:lnTo>
                <a:lnTo>
                  <a:pt x="109411" y="40000"/>
                </a:lnTo>
                <a:lnTo>
                  <a:pt x="109411" y="36363"/>
                </a:lnTo>
                <a:lnTo>
                  <a:pt x="107647" y="32727"/>
                </a:lnTo>
                <a:lnTo>
                  <a:pt x="107647" y="25454"/>
                </a:lnTo>
                <a:lnTo>
                  <a:pt x="105882" y="18181"/>
                </a:lnTo>
                <a:lnTo>
                  <a:pt x="102352" y="14545"/>
                </a:lnTo>
                <a:lnTo>
                  <a:pt x="97058" y="10909"/>
                </a:lnTo>
                <a:lnTo>
                  <a:pt x="84705" y="10909"/>
                </a:lnTo>
                <a:lnTo>
                  <a:pt x="82941" y="0"/>
                </a:lnTo>
                <a:lnTo>
                  <a:pt x="72352" y="0"/>
                </a:lnTo>
                <a:lnTo>
                  <a:pt x="68823" y="3636"/>
                </a:lnTo>
                <a:lnTo>
                  <a:pt x="67058" y="7272"/>
                </a:lnTo>
                <a:lnTo>
                  <a:pt x="65294" y="14545"/>
                </a:lnTo>
                <a:lnTo>
                  <a:pt x="61764" y="21818"/>
                </a:lnTo>
                <a:lnTo>
                  <a:pt x="60000" y="21818"/>
                </a:lnTo>
                <a:lnTo>
                  <a:pt x="58235" y="18181"/>
                </a:lnTo>
                <a:lnTo>
                  <a:pt x="56470" y="18181"/>
                </a:lnTo>
                <a:lnTo>
                  <a:pt x="49411" y="25454"/>
                </a:lnTo>
                <a:lnTo>
                  <a:pt x="42352" y="40000"/>
                </a:lnTo>
                <a:lnTo>
                  <a:pt x="38823" y="43636"/>
                </a:lnTo>
                <a:lnTo>
                  <a:pt x="35294" y="43636"/>
                </a:lnTo>
                <a:lnTo>
                  <a:pt x="33529" y="40000"/>
                </a:lnTo>
                <a:lnTo>
                  <a:pt x="30000" y="36363"/>
                </a:lnTo>
                <a:lnTo>
                  <a:pt x="26470" y="25454"/>
                </a:lnTo>
                <a:lnTo>
                  <a:pt x="22941" y="32727"/>
                </a:lnTo>
                <a:lnTo>
                  <a:pt x="17647" y="32727"/>
                </a:lnTo>
                <a:lnTo>
                  <a:pt x="14117" y="25454"/>
                </a:lnTo>
                <a:lnTo>
                  <a:pt x="14117" y="10909"/>
                </a:lnTo>
                <a:lnTo>
                  <a:pt x="10588" y="3636"/>
                </a:lnTo>
                <a:lnTo>
                  <a:pt x="7058" y="3636"/>
                </a:lnTo>
                <a:lnTo>
                  <a:pt x="5294" y="7272"/>
                </a:lnTo>
                <a:lnTo>
                  <a:pt x="1764" y="7272"/>
                </a:lnTo>
                <a:lnTo>
                  <a:pt x="0" y="10909"/>
                </a:lnTo>
                <a:lnTo>
                  <a:pt x="0" y="21818"/>
                </a:lnTo>
                <a:lnTo>
                  <a:pt x="1764" y="25454"/>
                </a:lnTo>
                <a:lnTo>
                  <a:pt x="1764" y="29090"/>
                </a:lnTo>
                <a:lnTo>
                  <a:pt x="7058" y="29090"/>
                </a:lnTo>
                <a:lnTo>
                  <a:pt x="8823" y="32727"/>
                </a:lnTo>
                <a:lnTo>
                  <a:pt x="3529" y="43636"/>
                </a:lnTo>
                <a:lnTo>
                  <a:pt x="1764" y="43636"/>
                </a:lnTo>
                <a:lnTo>
                  <a:pt x="1764" y="58181"/>
                </a:lnTo>
                <a:lnTo>
                  <a:pt x="0" y="61818"/>
                </a:lnTo>
                <a:lnTo>
                  <a:pt x="1764" y="65454"/>
                </a:lnTo>
                <a:lnTo>
                  <a:pt x="14117" y="61818"/>
                </a:lnTo>
                <a:lnTo>
                  <a:pt x="17647" y="72727"/>
                </a:lnTo>
                <a:lnTo>
                  <a:pt x="26470" y="69090"/>
                </a:lnTo>
                <a:lnTo>
                  <a:pt x="26470" y="76363"/>
                </a:lnTo>
                <a:lnTo>
                  <a:pt x="24705" y="80000"/>
                </a:lnTo>
                <a:lnTo>
                  <a:pt x="24705" y="90909"/>
                </a:lnTo>
                <a:lnTo>
                  <a:pt x="26470" y="94545"/>
                </a:lnTo>
                <a:lnTo>
                  <a:pt x="31764" y="94545"/>
                </a:lnTo>
                <a:lnTo>
                  <a:pt x="33529" y="90909"/>
                </a:lnTo>
                <a:lnTo>
                  <a:pt x="35294" y="90909"/>
                </a:lnTo>
                <a:lnTo>
                  <a:pt x="35294" y="80000"/>
                </a:lnTo>
                <a:lnTo>
                  <a:pt x="40588" y="76363"/>
                </a:lnTo>
                <a:lnTo>
                  <a:pt x="40588" y="90909"/>
                </a:lnTo>
                <a:lnTo>
                  <a:pt x="42352" y="101818"/>
                </a:lnTo>
                <a:lnTo>
                  <a:pt x="42352" y="109090"/>
                </a:lnTo>
                <a:lnTo>
                  <a:pt x="44117" y="116363"/>
                </a:lnTo>
                <a:lnTo>
                  <a:pt x="45882" y="119999"/>
                </a:lnTo>
                <a:lnTo>
                  <a:pt x="47647" y="119999"/>
                </a:lnTo>
                <a:lnTo>
                  <a:pt x="52941" y="116363"/>
                </a:lnTo>
                <a:lnTo>
                  <a:pt x="58235" y="105454"/>
                </a:lnTo>
                <a:lnTo>
                  <a:pt x="60000" y="105454"/>
                </a:lnTo>
                <a:lnTo>
                  <a:pt x="58235" y="101818"/>
                </a:lnTo>
                <a:lnTo>
                  <a:pt x="54705" y="98181"/>
                </a:lnTo>
                <a:lnTo>
                  <a:pt x="52941" y="90909"/>
                </a:lnTo>
                <a:lnTo>
                  <a:pt x="51176" y="87272"/>
                </a:lnTo>
                <a:lnTo>
                  <a:pt x="49411" y="80000"/>
                </a:lnTo>
                <a:lnTo>
                  <a:pt x="47647" y="76363"/>
                </a:lnTo>
                <a:lnTo>
                  <a:pt x="54705" y="61818"/>
                </a:lnTo>
                <a:lnTo>
                  <a:pt x="65294" y="50909"/>
                </a:lnTo>
                <a:lnTo>
                  <a:pt x="67058" y="43636"/>
                </a:lnTo>
                <a:lnTo>
                  <a:pt x="72352" y="32727"/>
                </a:lnTo>
                <a:lnTo>
                  <a:pt x="75882" y="29090"/>
                </a:lnTo>
                <a:lnTo>
                  <a:pt x="81176" y="32727"/>
                </a:lnTo>
                <a:lnTo>
                  <a:pt x="84705" y="36363"/>
                </a:lnTo>
                <a:lnTo>
                  <a:pt x="90000" y="40000"/>
                </a:lnTo>
                <a:close/>
              </a:path>
            </a:pathLst>
          </a:custGeom>
          <a:solidFill>
            <a:srgbClr val="FFC000"/>
          </a:solidFill>
          <a:ln w="9525" cap="flat" cmpd="sng">
            <a:solidFill>
              <a:schemeClr val="lt1"/>
            </a:solidFill>
            <a:prstDash val="solid"/>
            <a:round/>
            <a:headEnd type="none" w="med" len="med"/>
            <a:tailEnd type="none" w="med" len="med"/>
          </a:ln>
        </xdr:spPr>
        <xdr:txBody>
          <a:bodyPr spcFirstLastPara="1" wrap="square" lIns="91425" tIns="45700" rIns="91425" bIns="45700" anchor="t"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9pPr>
          </a:lstStyle>
          <a:p>
            <a:pPr marL="0" marR="0" lvl="0" indent="0" algn="l" rtl="0">
              <a:spcBef>
                <a:spcPts val="0"/>
              </a:spcBef>
              <a:spcAft>
                <a:spcPts val="0"/>
              </a:spcAft>
              <a:buNone/>
            </a:pPr>
            <a:endParaRPr sz="2400" b="1">
              <a:solidFill>
                <a:schemeClr val="dk1"/>
              </a:solidFill>
              <a:latin typeface="Calibri"/>
              <a:ea typeface="Calibri"/>
              <a:cs typeface="Calibri"/>
              <a:sym typeface="Calibri"/>
            </a:endParaRPr>
          </a:p>
        </xdr:txBody>
      </xdr:sp>
      <xdr:sp macro="" textlink="">
        <xdr:nvSpPr>
          <xdr:cNvPr id="290" name="Shape 4723" descr="© INSCALE GmbH, 05.05.2010 http://www.presentationload.com/"/>
          <xdr:cNvSpPr/>
        </xdr:nvSpPr>
        <xdr:spPr>
          <a:xfrm>
            <a:off x="5912628" y="2672782"/>
            <a:ext cx="131763" cy="133350"/>
          </a:xfrm>
          <a:custGeom>
            <a:avLst/>
            <a:gdLst/>
            <a:ahLst/>
            <a:cxnLst/>
            <a:rect l="0" t="0" r="0" b="0"/>
            <a:pathLst>
              <a:path w="120000" h="120000" extrusionOk="0">
                <a:moveTo>
                  <a:pt x="120000" y="6545"/>
                </a:moveTo>
                <a:lnTo>
                  <a:pt x="117777" y="4363"/>
                </a:lnTo>
                <a:lnTo>
                  <a:pt x="117777" y="2181"/>
                </a:lnTo>
                <a:lnTo>
                  <a:pt x="115555" y="0"/>
                </a:lnTo>
                <a:lnTo>
                  <a:pt x="97777" y="0"/>
                </a:lnTo>
                <a:lnTo>
                  <a:pt x="97777" y="2181"/>
                </a:lnTo>
                <a:lnTo>
                  <a:pt x="93333" y="6545"/>
                </a:lnTo>
                <a:lnTo>
                  <a:pt x="88888" y="6545"/>
                </a:lnTo>
                <a:lnTo>
                  <a:pt x="82222" y="0"/>
                </a:lnTo>
                <a:lnTo>
                  <a:pt x="77777" y="0"/>
                </a:lnTo>
                <a:lnTo>
                  <a:pt x="73333" y="4363"/>
                </a:lnTo>
                <a:lnTo>
                  <a:pt x="73333" y="10909"/>
                </a:lnTo>
                <a:lnTo>
                  <a:pt x="66666" y="10909"/>
                </a:lnTo>
                <a:lnTo>
                  <a:pt x="62222" y="19636"/>
                </a:lnTo>
                <a:lnTo>
                  <a:pt x="53333" y="28363"/>
                </a:lnTo>
                <a:lnTo>
                  <a:pt x="46666" y="28363"/>
                </a:lnTo>
                <a:lnTo>
                  <a:pt x="44444" y="26181"/>
                </a:lnTo>
                <a:lnTo>
                  <a:pt x="44444" y="24000"/>
                </a:lnTo>
                <a:lnTo>
                  <a:pt x="40000" y="24000"/>
                </a:lnTo>
                <a:lnTo>
                  <a:pt x="37777" y="26181"/>
                </a:lnTo>
                <a:lnTo>
                  <a:pt x="35555" y="30545"/>
                </a:lnTo>
                <a:lnTo>
                  <a:pt x="22222" y="30545"/>
                </a:lnTo>
                <a:lnTo>
                  <a:pt x="20000" y="32727"/>
                </a:lnTo>
                <a:lnTo>
                  <a:pt x="20000" y="37090"/>
                </a:lnTo>
                <a:lnTo>
                  <a:pt x="22222" y="39272"/>
                </a:lnTo>
                <a:lnTo>
                  <a:pt x="22222" y="43636"/>
                </a:lnTo>
                <a:lnTo>
                  <a:pt x="24444" y="45818"/>
                </a:lnTo>
                <a:lnTo>
                  <a:pt x="17777" y="45818"/>
                </a:lnTo>
                <a:lnTo>
                  <a:pt x="17777" y="52363"/>
                </a:lnTo>
                <a:lnTo>
                  <a:pt x="13333" y="54545"/>
                </a:lnTo>
                <a:lnTo>
                  <a:pt x="0" y="54545"/>
                </a:lnTo>
                <a:lnTo>
                  <a:pt x="17777" y="74181"/>
                </a:lnTo>
                <a:lnTo>
                  <a:pt x="17777" y="76363"/>
                </a:lnTo>
                <a:lnTo>
                  <a:pt x="20000" y="78545"/>
                </a:lnTo>
                <a:lnTo>
                  <a:pt x="20000" y="82909"/>
                </a:lnTo>
                <a:lnTo>
                  <a:pt x="24444" y="91636"/>
                </a:lnTo>
                <a:lnTo>
                  <a:pt x="26666" y="93818"/>
                </a:lnTo>
                <a:lnTo>
                  <a:pt x="35555" y="98181"/>
                </a:lnTo>
                <a:lnTo>
                  <a:pt x="40000" y="102545"/>
                </a:lnTo>
                <a:lnTo>
                  <a:pt x="42222" y="106909"/>
                </a:lnTo>
                <a:lnTo>
                  <a:pt x="51111" y="106909"/>
                </a:lnTo>
                <a:lnTo>
                  <a:pt x="48888" y="106909"/>
                </a:lnTo>
                <a:lnTo>
                  <a:pt x="44444" y="102545"/>
                </a:lnTo>
                <a:lnTo>
                  <a:pt x="44444" y="100363"/>
                </a:lnTo>
                <a:lnTo>
                  <a:pt x="46666" y="98181"/>
                </a:lnTo>
                <a:lnTo>
                  <a:pt x="51111" y="98181"/>
                </a:lnTo>
                <a:lnTo>
                  <a:pt x="51111" y="96000"/>
                </a:lnTo>
                <a:lnTo>
                  <a:pt x="48888" y="93818"/>
                </a:lnTo>
                <a:lnTo>
                  <a:pt x="46666" y="93818"/>
                </a:lnTo>
                <a:lnTo>
                  <a:pt x="44444" y="96000"/>
                </a:lnTo>
                <a:lnTo>
                  <a:pt x="42222" y="96000"/>
                </a:lnTo>
                <a:lnTo>
                  <a:pt x="42222" y="80727"/>
                </a:lnTo>
                <a:lnTo>
                  <a:pt x="44444" y="80727"/>
                </a:lnTo>
                <a:lnTo>
                  <a:pt x="48888" y="82909"/>
                </a:lnTo>
                <a:lnTo>
                  <a:pt x="53333" y="87272"/>
                </a:lnTo>
                <a:lnTo>
                  <a:pt x="57777" y="89454"/>
                </a:lnTo>
                <a:lnTo>
                  <a:pt x="66666" y="98181"/>
                </a:lnTo>
                <a:lnTo>
                  <a:pt x="71111" y="111272"/>
                </a:lnTo>
                <a:lnTo>
                  <a:pt x="77777" y="111272"/>
                </a:lnTo>
                <a:lnTo>
                  <a:pt x="80000" y="113454"/>
                </a:lnTo>
                <a:lnTo>
                  <a:pt x="82222" y="113454"/>
                </a:lnTo>
                <a:lnTo>
                  <a:pt x="82222" y="115636"/>
                </a:lnTo>
                <a:lnTo>
                  <a:pt x="86666" y="120000"/>
                </a:lnTo>
                <a:lnTo>
                  <a:pt x="100000" y="120000"/>
                </a:lnTo>
                <a:lnTo>
                  <a:pt x="100000" y="117818"/>
                </a:lnTo>
                <a:lnTo>
                  <a:pt x="95555" y="113454"/>
                </a:lnTo>
                <a:lnTo>
                  <a:pt x="93333" y="109090"/>
                </a:lnTo>
                <a:lnTo>
                  <a:pt x="93333" y="100363"/>
                </a:lnTo>
                <a:lnTo>
                  <a:pt x="97777" y="96000"/>
                </a:lnTo>
                <a:lnTo>
                  <a:pt x="100000" y="96000"/>
                </a:lnTo>
                <a:lnTo>
                  <a:pt x="100000" y="89454"/>
                </a:lnTo>
                <a:lnTo>
                  <a:pt x="97777" y="85090"/>
                </a:lnTo>
                <a:lnTo>
                  <a:pt x="97777" y="80727"/>
                </a:lnTo>
                <a:lnTo>
                  <a:pt x="100000" y="63272"/>
                </a:lnTo>
                <a:lnTo>
                  <a:pt x="104444" y="69818"/>
                </a:lnTo>
                <a:lnTo>
                  <a:pt x="106666" y="39272"/>
                </a:lnTo>
                <a:lnTo>
                  <a:pt x="106666" y="37090"/>
                </a:lnTo>
                <a:lnTo>
                  <a:pt x="108888" y="34909"/>
                </a:lnTo>
                <a:lnTo>
                  <a:pt x="113333" y="26181"/>
                </a:lnTo>
                <a:lnTo>
                  <a:pt x="115555" y="24000"/>
                </a:lnTo>
                <a:lnTo>
                  <a:pt x="120000" y="15272"/>
                </a:lnTo>
                <a:lnTo>
                  <a:pt x="120000" y="6545"/>
                </a:lnTo>
                <a:close/>
              </a:path>
            </a:pathLst>
          </a:custGeom>
          <a:solidFill>
            <a:srgbClr val="F7CCCF"/>
          </a:solidFill>
          <a:ln w="9525" cap="flat" cmpd="sng">
            <a:solidFill>
              <a:schemeClr val="lt1"/>
            </a:solidFill>
            <a:prstDash val="solid"/>
            <a:round/>
            <a:headEnd type="none" w="med" len="med"/>
            <a:tailEnd type="none" w="med" len="med"/>
          </a:ln>
        </xdr:spPr>
        <xdr:txBody>
          <a:bodyPr spcFirstLastPara="1" wrap="square" lIns="91425" tIns="45700" rIns="91425" bIns="45700" anchor="t"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9pPr>
          </a:lstStyle>
          <a:p>
            <a:pPr marL="0" marR="0" lvl="0" indent="0" algn="l" rtl="0">
              <a:spcBef>
                <a:spcPts val="0"/>
              </a:spcBef>
              <a:spcAft>
                <a:spcPts val="0"/>
              </a:spcAft>
              <a:buNone/>
            </a:pPr>
            <a:endParaRPr sz="2400" b="1">
              <a:solidFill>
                <a:schemeClr val="dk1"/>
              </a:solidFill>
              <a:latin typeface="Calibri"/>
              <a:ea typeface="Calibri"/>
              <a:cs typeface="Calibri"/>
              <a:sym typeface="Calibri"/>
            </a:endParaRPr>
          </a:p>
        </xdr:txBody>
      </xdr:sp>
      <xdr:sp macro="" textlink="">
        <xdr:nvSpPr>
          <xdr:cNvPr id="291" name="Shape 4724" descr="© INSCALE GmbH, 05.05.2010 http://www.presentationload.com/"/>
          <xdr:cNvSpPr/>
        </xdr:nvSpPr>
        <xdr:spPr>
          <a:xfrm>
            <a:off x="5222066" y="2094932"/>
            <a:ext cx="749300" cy="587375"/>
          </a:xfrm>
          <a:custGeom>
            <a:avLst/>
            <a:gdLst/>
            <a:ahLst/>
            <a:cxnLst/>
            <a:rect l="0" t="0" r="0" b="0"/>
            <a:pathLst>
              <a:path w="120000" h="120000" extrusionOk="0">
                <a:moveTo>
                  <a:pt x="91741" y="118518"/>
                </a:moveTo>
                <a:lnTo>
                  <a:pt x="91741" y="113580"/>
                </a:lnTo>
                <a:lnTo>
                  <a:pt x="93677" y="109629"/>
                </a:lnTo>
                <a:lnTo>
                  <a:pt x="99483" y="110123"/>
                </a:lnTo>
                <a:lnTo>
                  <a:pt x="99483" y="108641"/>
                </a:lnTo>
                <a:lnTo>
                  <a:pt x="99870" y="108641"/>
                </a:lnTo>
                <a:lnTo>
                  <a:pt x="100258" y="108148"/>
                </a:lnTo>
                <a:lnTo>
                  <a:pt x="100258" y="107160"/>
                </a:lnTo>
                <a:lnTo>
                  <a:pt x="99096" y="107160"/>
                </a:lnTo>
                <a:lnTo>
                  <a:pt x="98709" y="105185"/>
                </a:lnTo>
                <a:lnTo>
                  <a:pt x="98322" y="105185"/>
                </a:lnTo>
                <a:lnTo>
                  <a:pt x="97548" y="104691"/>
                </a:lnTo>
                <a:lnTo>
                  <a:pt x="97161" y="104691"/>
                </a:lnTo>
                <a:lnTo>
                  <a:pt x="96774" y="104197"/>
                </a:lnTo>
                <a:lnTo>
                  <a:pt x="96387" y="103209"/>
                </a:lnTo>
                <a:lnTo>
                  <a:pt x="96387" y="102716"/>
                </a:lnTo>
                <a:lnTo>
                  <a:pt x="95612" y="102222"/>
                </a:lnTo>
                <a:lnTo>
                  <a:pt x="97161" y="102222"/>
                </a:lnTo>
                <a:lnTo>
                  <a:pt x="97935" y="101728"/>
                </a:lnTo>
                <a:lnTo>
                  <a:pt x="98322" y="101728"/>
                </a:lnTo>
                <a:lnTo>
                  <a:pt x="98322" y="99753"/>
                </a:lnTo>
                <a:lnTo>
                  <a:pt x="97935" y="98765"/>
                </a:lnTo>
                <a:lnTo>
                  <a:pt x="97935" y="97777"/>
                </a:lnTo>
                <a:lnTo>
                  <a:pt x="106451" y="98271"/>
                </a:lnTo>
                <a:lnTo>
                  <a:pt x="106838" y="97283"/>
                </a:lnTo>
                <a:lnTo>
                  <a:pt x="106838" y="96790"/>
                </a:lnTo>
                <a:lnTo>
                  <a:pt x="107225" y="96790"/>
                </a:lnTo>
                <a:lnTo>
                  <a:pt x="107612" y="97283"/>
                </a:lnTo>
                <a:lnTo>
                  <a:pt x="107612" y="97777"/>
                </a:lnTo>
                <a:lnTo>
                  <a:pt x="108000" y="97777"/>
                </a:lnTo>
                <a:lnTo>
                  <a:pt x="108387" y="97283"/>
                </a:lnTo>
                <a:lnTo>
                  <a:pt x="109161" y="96790"/>
                </a:lnTo>
                <a:lnTo>
                  <a:pt x="109548" y="95802"/>
                </a:lnTo>
                <a:lnTo>
                  <a:pt x="109548" y="94814"/>
                </a:lnTo>
                <a:lnTo>
                  <a:pt x="109935" y="94320"/>
                </a:lnTo>
                <a:lnTo>
                  <a:pt x="109935" y="93827"/>
                </a:lnTo>
                <a:lnTo>
                  <a:pt x="110322" y="94814"/>
                </a:lnTo>
                <a:lnTo>
                  <a:pt x="112645" y="91851"/>
                </a:lnTo>
                <a:lnTo>
                  <a:pt x="112645" y="92345"/>
                </a:lnTo>
                <a:lnTo>
                  <a:pt x="112258" y="92839"/>
                </a:lnTo>
                <a:lnTo>
                  <a:pt x="112258" y="94320"/>
                </a:lnTo>
                <a:lnTo>
                  <a:pt x="112645" y="94814"/>
                </a:lnTo>
                <a:lnTo>
                  <a:pt x="113419" y="94814"/>
                </a:lnTo>
                <a:lnTo>
                  <a:pt x="114967" y="89382"/>
                </a:lnTo>
                <a:lnTo>
                  <a:pt x="114193" y="88395"/>
                </a:lnTo>
                <a:lnTo>
                  <a:pt x="115741" y="87901"/>
                </a:lnTo>
                <a:lnTo>
                  <a:pt x="115741" y="86913"/>
                </a:lnTo>
                <a:lnTo>
                  <a:pt x="114580" y="86419"/>
                </a:lnTo>
                <a:lnTo>
                  <a:pt x="115741" y="84938"/>
                </a:lnTo>
                <a:lnTo>
                  <a:pt x="116129" y="82962"/>
                </a:lnTo>
                <a:lnTo>
                  <a:pt x="116516" y="81975"/>
                </a:lnTo>
                <a:lnTo>
                  <a:pt x="117290" y="81481"/>
                </a:lnTo>
                <a:lnTo>
                  <a:pt x="117677" y="80493"/>
                </a:lnTo>
                <a:lnTo>
                  <a:pt x="118451" y="79506"/>
                </a:lnTo>
                <a:lnTo>
                  <a:pt x="118838" y="78518"/>
                </a:lnTo>
                <a:lnTo>
                  <a:pt x="119225" y="78024"/>
                </a:lnTo>
                <a:lnTo>
                  <a:pt x="119612" y="77037"/>
                </a:lnTo>
                <a:lnTo>
                  <a:pt x="119612" y="76543"/>
                </a:lnTo>
                <a:lnTo>
                  <a:pt x="120000" y="75555"/>
                </a:lnTo>
                <a:lnTo>
                  <a:pt x="120000" y="74074"/>
                </a:lnTo>
                <a:lnTo>
                  <a:pt x="119612" y="73580"/>
                </a:lnTo>
                <a:lnTo>
                  <a:pt x="117290" y="73580"/>
                </a:lnTo>
                <a:lnTo>
                  <a:pt x="116903" y="74074"/>
                </a:lnTo>
                <a:lnTo>
                  <a:pt x="116129" y="74074"/>
                </a:lnTo>
                <a:lnTo>
                  <a:pt x="115741" y="73580"/>
                </a:lnTo>
                <a:lnTo>
                  <a:pt x="114967" y="73580"/>
                </a:lnTo>
                <a:lnTo>
                  <a:pt x="114193" y="73086"/>
                </a:lnTo>
                <a:lnTo>
                  <a:pt x="112645" y="73086"/>
                </a:lnTo>
                <a:lnTo>
                  <a:pt x="111870" y="73580"/>
                </a:lnTo>
                <a:lnTo>
                  <a:pt x="110709" y="74074"/>
                </a:lnTo>
                <a:lnTo>
                  <a:pt x="109548" y="74074"/>
                </a:lnTo>
                <a:lnTo>
                  <a:pt x="108774" y="74567"/>
                </a:lnTo>
                <a:lnTo>
                  <a:pt x="107612" y="74567"/>
                </a:lnTo>
                <a:lnTo>
                  <a:pt x="106838" y="75061"/>
                </a:lnTo>
                <a:lnTo>
                  <a:pt x="104903" y="75061"/>
                </a:lnTo>
                <a:lnTo>
                  <a:pt x="104129" y="75555"/>
                </a:lnTo>
                <a:lnTo>
                  <a:pt x="103741" y="76049"/>
                </a:lnTo>
                <a:lnTo>
                  <a:pt x="102967" y="78024"/>
                </a:lnTo>
                <a:lnTo>
                  <a:pt x="102580" y="79506"/>
                </a:lnTo>
                <a:lnTo>
                  <a:pt x="102580" y="84444"/>
                </a:lnTo>
                <a:lnTo>
                  <a:pt x="101419" y="84938"/>
                </a:lnTo>
                <a:lnTo>
                  <a:pt x="101419" y="87407"/>
                </a:lnTo>
                <a:lnTo>
                  <a:pt x="101032" y="88395"/>
                </a:lnTo>
                <a:lnTo>
                  <a:pt x="99483" y="89382"/>
                </a:lnTo>
                <a:lnTo>
                  <a:pt x="98322" y="90370"/>
                </a:lnTo>
                <a:lnTo>
                  <a:pt x="97548" y="91358"/>
                </a:lnTo>
                <a:lnTo>
                  <a:pt x="97548" y="92345"/>
                </a:lnTo>
                <a:lnTo>
                  <a:pt x="97161" y="92839"/>
                </a:lnTo>
                <a:lnTo>
                  <a:pt x="97161" y="93827"/>
                </a:lnTo>
                <a:lnTo>
                  <a:pt x="96774" y="94320"/>
                </a:lnTo>
                <a:lnTo>
                  <a:pt x="96000" y="94320"/>
                </a:lnTo>
                <a:lnTo>
                  <a:pt x="95225" y="93333"/>
                </a:lnTo>
                <a:lnTo>
                  <a:pt x="95225" y="92839"/>
                </a:lnTo>
                <a:lnTo>
                  <a:pt x="94838" y="92345"/>
                </a:lnTo>
                <a:lnTo>
                  <a:pt x="92903" y="92345"/>
                </a:lnTo>
                <a:lnTo>
                  <a:pt x="91354" y="92839"/>
                </a:lnTo>
                <a:lnTo>
                  <a:pt x="89806" y="93827"/>
                </a:lnTo>
                <a:lnTo>
                  <a:pt x="87483" y="93827"/>
                </a:lnTo>
                <a:lnTo>
                  <a:pt x="86322" y="94320"/>
                </a:lnTo>
                <a:lnTo>
                  <a:pt x="83225" y="96296"/>
                </a:lnTo>
                <a:lnTo>
                  <a:pt x="82838" y="96296"/>
                </a:lnTo>
                <a:lnTo>
                  <a:pt x="82064" y="95308"/>
                </a:lnTo>
                <a:lnTo>
                  <a:pt x="81677" y="94320"/>
                </a:lnTo>
                <a:lnTo>
                  <a:pt x="81677" y="93827"/>
                </a:lnTo>
                <a:lnTo>
                  <a:pt x="81290" y="92839"/>
                </a:lnTo>
                <a:lnTo>
                  <a:pt x="80129" y="92839"/>
                </a:lnTo>
                <a:lnTo>
                  <a:pt x="78967" y="92345"/>
                </a:lnTo>
                <a:lnTo>
                  <a:pt x="77032" y="92345"/>
                </a:lnTo>
                <a:lnTo>
                  <a:pt x="77032" y="90864"/>
                </a:lnTo>
                <a:lnTo>
                  <a:pt x="76645" y="89876"/>
                </a:lnTo>
                <a:lnTo>
                  <a:pt x="75870" y="88888"/>
                </a:lnTo>
                <a:lnTo>
                  <a:pt x="75483" y="87901"/>
                </a:lnTo>
                <a:lnTo>
                  <a:pt x="75096" y="87407"/>
                </a:lnTo>
                <a:lnTo>
                  <a:pt x="75096" y="84444"/>
                </a:lnTo>
                <a:lnTo>
                  <a:pt x="72774" y="79506"/>
                </a:lnTo>
                <a:lnTo>
                  <a:pt x="72387" y="76049"/>
                </a:lnTo>
                <a:lnTo>
                  <a:pt x="71612" y="73580"/>
                </a:lnTo>
                <a:lnTo>
                  <a:pt x="71225" y="66172"/>
                </a:lnTo>
                <a:lnTo>
                  <a:pt x="71612" y="65679"/>
                </a:lnTo>
                <a:lnTo>
                  <a:pt x="72387" y="63703"/>
                </a:lnTo>
                <a:lnTo>
                  <a:pt x="72774" y="63209"/>
                </a:lnTo>
                <a:lnTo>
                  <a:pt x="72774" y="53827"/>
                </a:lnTo>
                <a:lnTo>
                  <a:pt x="74322" y="53333"/>
                </a:lnTo>
                <a:lnTo>
                  <a:pt x="74322" y="50370"/>
                </a:lnTo>
                <a:lnTo>
                  <a:pt x="74709" y="49382"/>
                </a:lnTo>
                <a:lnTo>
                  <a:pt x="74709" y="48888"/>
                </a:lnTo>
                <a:lnTo>
                  <a:pt x="75096" y="48395"/>
                </a:lnTo>
                <a:lnTo>
                  <a:pt x="75870" y="48395"/>
                </a:lnTo>
                <a:lnTo>
                  <a:pt x="76258" y="48888"/>
                </a:lnTo>
                <a:lnTo>
                  <a:pt x="76645" y="48888"/>
                </a:lnTo>
                <a:lnTo>
                  <a:pt x="76645" y="48395"/>
                </a:lnTo>
                <a:lnTo>
                  <a:pt x="77032" y="47407"/>
                </a:lnTo>
                <a:lnTo>
                  <a:pt x="77032" y="46419"/>
                </a:lnTo>
                <a:lnTo>
                  <a:pt x="77419" y="45925"/>
                </a:lnTo>
                <a:lnTo>
                  <a:pt x="77806" y="44938"/>
                </a:lnTo>
                <a:lnTo>
                  <a:pt x="77806" y="44444"/>
                </a:lnTo>
                <a:lnTo>
                  <a:pt x="77806" y="44938"/>
                </a:lnTo>
                <a:lnTo>
                  <a:pt x="76258" y="44938"/>
                </a:lnTo>
                <a:lnTo>
                  <a:pt x="75870" y="43950"/>
                </a:lnTo>
                <a:lnTo>
                  <a:pt x="75870" y="43456"/>
                </a:lnTo>
                <a:lnTo>
                  <a:pt x="73161" y="43456"/>
                </a:lnTo>
                <a:lnTo>
                  <a:pt x="72387" y="42469"/>
                </a:lnTo>
                <a:lnTo>
                  <a:pt x="71612" y="42469"/>
                </a:lnTo>
                <a:lnTo>
                  <a:pt x="70451" y="41975"/>
                </a:lnTo>
                <a:lnTo>
                  <a:pt x="69677" y="40987"/>
                </a:lnTo>
                <a:lnTo>
                  <a:pt x="69677" y="38518"/>
                </a:lnTo>
                <a:lnTo>
                  <a:pt x="68903" y="37530"/>
                </a:lnTo>
                <a:lnTo>
                  <a:pt x="68903" y="34567"/>
                </a:lnTo>
                <a:lnTo>
                  <a:pt x="69290" y="34567"/>
                </a:lnTo>
                <a:lnTo>
                  <a:pt x="69677" y="34074"/>
                </a:lnTo>
                <a:lnTo>
                  <a:pt x="69677" y="33580"/>
                </a:lnTo>
                <a:lnTo>
                  <a:pt x="68903" y="32592"/>
                </a:lnTo>
                <a:lnTo>
                  <a:pt x="68129" y="32098"/>
                </a:lnTo>
                <a:lnTo>
                  <a:pt x="67741" y="31604"/>
                </a:lnTo>
                <a:lnTo>
                  <a:pt x="67741" y="29629"/>
                </a:lnTo>
                <a:lnTo>
                  <a:pt x="66967" y="29135"/>
                </a:lnTo>
                <a:lnTo>
                  <a:pt x="66580" y="28148"/>
                </a:lnTo>
                <a:lnTo>
                  <a:pt x="66580" y="27160"/>
                </a:lnTo>
                <a:lnTo>
                  <a:pt x="66967" y="26172"/>
                </a:lnTo>
                <a:lnTo>
                  <a:pt x="66967" y="24197"/>
                </a:lnTo>
                <a:lnTo>
                  <a:pt x="66193" y="23209"/>
                </a:lnTo>
                <a:lnTo>
                  <a:pt x="65806" y="22222"/>
                </a:lnTo>
                <a:lnTo>
                  <a:pt x="65032" y="21234"/>
                </a:lnTo>
                <a:lnTo>
                  <a:pt x="64645" y="20246"/>
                </a:lnTo>
                <a:lnTo>
                  <a:pt x="64258" y="19753"/>
                </a:lnTo>
                <a:lnTo>
                  <a:pt x="63870" y="18765"/>
                </a:lnTo>
                <a:lnTo>
                  <a:pt x="61161" y="18765"/>
                </a:lnTo>
                <a:lnTo>
                  <a:pt x="60000" y="18271"/>
                </a:lnTo>
                <a:lnTo>
                  <a:pt x="60000" y="18765"/>
                </a:lnTo>
                <a:lnTo>
                  <a:pt x="58838" y="18765"/>
                </a:lnTo>
                <a:lnTo>
                  <a:pt x="58064" y="19753"/>
                </a:lnTo>
                <a:lnTo>
                  <a:pt x="57290" y="21728"/>
                </a:lnTo>
                <a:lnTo>
                  <a:pt x="56516" y="22716"/>
                </a:lnTo>
                <a:lnTo>
                  <a:pt x="54967" y="23703"/>
                </a:lnTo>
                <a:lnTo>
                  <a:pt x="54193" y="23703"/>
                </a:lnTo>
                <a:lnTo>
                  <a:pt x="53032" y="22716"/>
                </a:lnTo>
                <a:lnTo>
                  <a:pt x="52258" y="22222"/>
                </a:lnTo>
                <a:lnTo>
                  <a:pt x="50322" y="19753"/>
                </a:lnTo>
                <a:lnTo>
                  <a:pt x="50322" y="18765"/>
                </a:lnTo>
                <a:lnTo>
                  <a:pt x="50709" y="17777"/>
                </a:lnTo>
                <a:lnTo>
                  <a:pt x="50709" y="14320"/>
                </a:lnTo>
                <a:lnTo>
                  <a:pt x="50322" y="13333"/>
                </a:lnTo>
                <a:lnTo>
                  <a:pt x="49548" y="12345"/>
                </a:lnTo>
                <a:lnTo>
                  <a:pt x="48774" y="11851"/>
                </a:lnTo>
                <a:lnTo>
                  <a:pt x="48000" y="11851"/>
                </a:lnTo>
                <a:lnTo>
                  <a:pt x="47612" y="9382"/>
                </a:lnTo>
                <a:lnTo>
                  <a:pt x="45677" y="8395"/>
                </a:lnTo>
                <a:lnTo>
                  <a:pt x="45677" y="6419"/>
                </a:lnTo>
                <a:lnTo>
                  <a:pt x="44903" y="5432"/>
                </a:lnTo>
                <a:lnTo>
                  <a:pt x="37548" y="5432"/>
                </a:lnTo>
                <a:lnTo>
                  <a:pt x="37161" y="5925"/>
                </a:lnTo>
                <a:lnTo>
                  <a:pt x="37161" y="7407"/>
                </a:lnTo>
                <a:lnTo>
                  <a:pt x="36774" y="8395"/>
                </a:lnTo>
                <a:lnTo>
                  <a:pt x="36774" y="8888"/>
                </a:lnTo>
                <a:lnTo>
                  <a:pt x="23612" y="8888"/>
                </a:lnTo>
                <a:lnTo>
                  <a:pt x="10064" y="987"/>
                </a:lnTo>
                <a:lnTo>
                  <a:pt x="9677" y="987"/>
                </a:lnTo>
                <a:lnTo>
                  <a:pt x="9677" y="493"/>
                </a:lnTo>
                <a:lnTo>
                  <a:pt x="10064" y="0"/>
                </a:lnTo>
                <a:lnTo>
                  <a:pt x="774" y="493"/>
                </a:lnTo>
                <a:lnTo>
                  <a:pt x="387" y="0"/>
                </a:lnTo>
                <a:lnTo>
                  <a:pt x="0" y="1481"/>
                </a:lnTo>
                <a:lnTo>
                  <a:pt x="0" y="3950"/>
                </a:lnTo>
                <a:lnTo>
                  <a:pt x="387" y="4938"/>
                </a:lnTo>
                <a:lnTo>
                  <a:pt x="774" y="5432"/>
                </a:lnTo>
                <a:lnTo>
                  <a:pt x="1161" y="6419"/>
                </a:lnTo>
                <a:lnTo>
                  <a:pt x="0" y="7407"/>
                </a:lnTo>
                <a:lnTo>
                  <a:pt x="774" y="9382"/>
                </a:lnTo>
                <a:lnTo>
                  <a:pt x="387" y="10370"/>
                </a:lnTo>
                <a:lnTo>
                  <a:pt x="1548" y="11851"/>
                </a:lnTo>
                <a:lnTo>
                  <a:pt x="387" y="14320"/>
                </a:lnTo>
                <a:lnTo>
                  <a:pt x="1161" y="14814"/>
                </a:lnTo>
                <a:lnTo>
                  <a:pt x="1161" y="17283"/>
                </a:lnTo>
                <a:lnTo>
                  <a:pt x="1548" y="18765"/>
                </a:lnTo>
                <a:lnTo>
                  <a:pt x="1548" y="19753"/>
                </a:lnTo>
                <a:lnTo>
                  <a:pt x="1935" y="20740"/>
                </a:lnTo>
                <a:lnTo>
                  <a:pt x="2709" y="21728"/>
                </a:lnTo>
                <a:lnTo>
                  <a:pt x="3870" y="21728"/>
                </a:lnTo>
                <a:lnTo>
                  <a:pt x="3870" y="22222"/>
                </a:lnTo>
                <a:lnTo>
                  <a:pt x="4258" y="22716"/>
                </a:lnTo>
                <a:lnTo>
                  <a:pt x="4645" y="23703"/>
                </a:lnTo>
                <a:lnTo>
                  <a:pt x="5419" y="24691"/>
                </a:lnTo>
                <a:lnTo>
                  <a:pt x="5806" y="26172"/>
                </a:lnTo>
                <a:lnTo>
                  <a:pt x="6193" y="27160"/>
                </a:lnTo>
                <a:lnTo>
                  <a:pt x="6193" y="28148"/>
                </a:lnTo>
                <a:lnTo>
                  <a:pt x="5032" y="31111"/>
                </a:lnTo>
                <a:lnTo>
                  <a:pt x="4645" y="31604"/>
                </a:lnTo>
                <a:lnTo>
                  <a:pt x="4645" y="32098"/>
                </a:lnTo>
                <a:lnTo>
                  <a:pt x="5419" y="32592"/>
                </a:lnTo>
                <a:lnTo>
                  <a:pt x="4645" y="34074"/>
                </a:lnTo>
                <a:lnTo>
                  <a:pt x="3870" y="32592"/>
                </a:lnTo>
                <a:lnTo>
                  <a:pt x="774" y="32098"/>
                </a:lnTo>
                <a:lnTo>
                  <a:pt x="2322" y="34074"/>
                </a:lnTo>
                <a:lnTo>
                  <a:pt x="2709" y="36049"/>
                </a:lnTo>
                <a:lnTo>
                  <a:pt x="4258" y="36543"/>
                </a:lnTo>
                <a:lnTo>
                  <a:pt x="5032" y="37530"/>
                </a:lnTo>
                <a:lnTo>
                  <a:pt x="5419" y="38518"/>
                </a:lnTo>
                <a:lnTo>
                  <a:pt x="5806" y="39012"/>
                </a:lnTo>
                <a:lnTo>
                  <a:pt x="6193" y="39012"/>
                </a:lnTo>
                <a:lnTo>
                  <a:pt x="6580" y="38518"/>
                </a:lnTo>
                <a:lnTo>
                  <a:pt x="6967" y="38518"/>
                </a:lnTo>
                <a:lnTo>
                  <a:pt x="7741" y="38024"/>
                </a:lnTo>
                <a:lnTo>
                  <a:pt x="8129" y="37530"/>
                </a:lnTo>
                <a:lnTo>
                  <a:pt x="8129" y="39506"/>
                </a:lnTo>
                <a:lnTo>
                  <a:pt x="9290" y="42469"/>
                </a:lnTo>
                <a:lnTo>
                  <a:pt x="10064" y="43456"/>
                </a:lnTo>
                <a:lnTo>
                  <a:pt x="10838" y="45432"/>
                </a:lnTo>
                <a:lnTo>
                  <a:pt x="10838" y="46419"/>
                </a:lnTo>
                <a:lnTo>
                  <a:pt x="10064" y="48395"/>
                </a:lnTo>
                <a:lnTo>
                  <a:pt x="9677" y="49876"/>
                </a:lnTo>
                <a:lnTo>
                  <a:pt x="9677" y="50864"/>
                </a:lnTo>
                <a:lnTo>
                  <a:pt x="11612" y="53333"/>
                </a:lnTo>
                <a:lnTo>
                  <a:pt x="12387" y="54814"/>
                </a:lnTo>
                <a:lnTo>
                  <a:pt x="14322" y="57283"/>
                </a:lnTo>
                <a:lnTo>
                  <a:pt x="15096" y="58765"/>
                </a:lnTo>
                <a:lnTo>
                  <a:pt x="17032" y="61234"/>
                </a:lnTo>
                <a:lnTo>
                  <a:pt x="16645" y="61728"/>
                </a:lnTo>
                <a:lnTo>
                  <a:pt x="16645" y="62716"/>
                </a:lnTo>
                <a:lnTo>
                  <a:pt x="16258" y="63209"/>
                </a:lnTo>
                <a:lnTo>
                  <a:pt x="16258" y="64197"/>
                </a:lnTo>
                <a:lnTo>
                  <a:pt x="16645" y="64691"/>
                </a:lnTo>
                <a:lnTo>
                  <a:pt x="17806" y="64691"/>
                </a:lnTo>
                <a:lnTo>
                  <a:pt x="18580" y="64197"/>
                </a:lnTo>
                <a:lnTo>
                  <a:pt x="18967" y="63209"/>
                </a:lnTo>
                <a:lnTo>
                  <a:pt x="19741" y="62716"/>
                </a:lnTo>
                <a:lnTo>
                  <a:pt x="20129" y="62222"/>
                </a:lnTo>
                <a:lnTo>
                  <a:pt x="19741" y="60740"/>
                </a:lnTo>
                <a:lnTo>
                  <a:pt x="19741" y="60246"/>
                </a:lnTo>
                <a:lnTo>
                  <a:pt x="19354" y="59753"/>
                </a:lnTo>
                <a:lnTo>
                  <a:pt x="19354" y="58271"/>
                </a:lnTo>
                <a:lnTo>
                  <a:pt x="18580" y="56296"/>
                </a:lnTo>
                <a:lnTo>
                  <a:pt x="18193" y="55802"/>
                </a:lnTo>
                <a:lnTo>
                  <a:pt x="16645" y="55802"/>
                </a:lnTo>
                <a:lnTo>
                  <a:pt x="15483" y="53333"/>
                </a:lnTo>
                <a:lnTo>
                  <a:pt x="15483" y="47407"/>
                </a:lnTo>
                <a:lnTo>
                  <a:pt x="14322" y="44938"/>
                </a:lnTo>
                <a:lnTo>
                  <a:pt x="14709" y="43950"/>
                </a:lnTo>
                <a:lnTo>
                  <a:pt x="14709" y="43456"/>
                </a:lnTo>
                <a:lnTo>
                  <a:pt x="15096" y="42469"/>
                </a:lnTo>
                <a:lnTo>
                  <a:pt x="15096" y="40493"/>
                </a:lnTo>
                <a:lnTo>
                  <a:pt x="14709" y="40000"/>
                </a:lnTo>
                <a:lnTo>
                  <a:pt x="13935" y="39506"/>
                </a:lnTo>
                <a:lnTo>
                  <a:pt x="13548" y="39012"/>
                </a:lnTo>
                <a:lnTo>
                  <a:pt x="12774" y="39012"/>
                </a:lnTo>
                <a:lnTo>
                  <a:pt x="12774" y="35555"/>
                </a:lnTo>
                <a:lnTo>
                  <a:pt x="10838" y="32592"/>
                </a:lnTo>
                <a:lnTo>
                  <a:pt x="11225" y="27654"/>
                </a:lnTo>
                <a:lnTo>
                  <a:pt x="10838" y="27160"/>
                </a:lnTo>
                <a:lnTo>
                  <a:pt x="10451" y="26172"/>
                </a:lnTo>
                <a:lnTo>
                  <a:pt x="9290" y="24691"/>
                </a:lnTo>
                <a:lnTo>
                  <a:pt x="8903" y="23703"/>
                </a:lnTo>
                <a:lnTo>
                  <a:pt x="8903" y="22716"/>
                </a:lnTo>
                <a:lnTo>
                  <a:pt x="8516" y="21728"/>
                </a:lnTo>
                <a:lnTo>
                  <a:pt x="8516" y="20246"/>
                </a:lnTo>
                <a:lnTo>
                  <a:pt x="8129" y="19753"/>
                </a:lnTo>
                <a:lnTo>
                  <a:pt x="7741" y="18765"/>
                </a:lnTo>
                <a:lnTo>
                  <a:pt x="6967" y="17777"/>
                </a:lnTo>
                <a:lnTo>
                  <a:pt x="6580" y="16790"/>
                </a:lnTo>
                <a:lnTo>
                  <a:pt x="6193" y="16296"/>
                </a:lnTo>
                <a:lnTo>
                  <a:pt x="6193" y="15802"/>
                </a:lnTo>
                <a:lnTo>
                  <a:pt x="6580" y="15308"/>
                </a:lnTo>
                <a:lnTo>
                  <a:pt x="7354" y="13333"/>
                </a:lnTo>
                <a:lnTo>
                  <a:pt x="7354" y="9382"/>
                </a:lnTo>
                <a:lnTo>
                  <a:pt x="7741" y="8888"/>
                </a:lnTo>
                <a:lnTo>
                  <a:pt x="8129" y="7901"/>
                </a:lnTo>
                <a:lnTo>
                  <a:pt x="8129" y="4938"/>
                </a:lnTo>
                <a:lnTo>
                  <a:pt x="8516" y="5432"/>
                </a:lnTo>
                <a:lnTo>
                  <a:pt x="9290" y="5925"/>
                </a:lnTo>
                <a:lnTo>
                  <a:pt x="9677" y="6913"/>
                </a:lnTo>
                <a:lnTo>
                  <a:pt x="10451" y="7407"/>
                </a:lnTo>
                <a:lnTo>
                  <a:pt x="11612" y="7407"/>
                </a:lnTo>
                <a:lnTo>
                  <a:pt x="12000" y="6913"/>
                </a:lnTo>
                <a:lnTo>
                  <a:pt x="12774" y="6913"/>
                </a:lnTo>
                <a:lnTo>
                  <a:pt x="12774" y="8395"/>
                </a:lnTo>
                <a:lnTo>
                  <a:pt x="13161" y="8888"/>
                </a:lnTo>
                <a:lnTo>
                  <a:pt x="13935" y="9382"/>
                </a:lnTo>
                <a:lnTo>
                  <a:pt x="15096" y="9382"/>
                </a:lnTo>
                <a:lnTo>
                  <a:pt x="15096" y="9876"/>
                </a:lnTo>
                <a:lnTo>
                  <a:pt x="14709" y="10370"/>
                </a:lnTo>
                <a:lnTo>
                  <a:pt x="14709" y="15308"/>
                </a:lnTo>
                <a:lnTo>
                  <a:pt x="15483" y="21234"/>
                </a:lnTo>
                <a:lnTo>
                  <a:pt x="15483" y="22222"/>
                </a:lnTo>
                <a:lnTo>
                  <a:pt x="15870" y="23209"/>
                </a:lnTo>
                <a:lnTo>
                  <a:pt x="16258" y="25185"/>
                </a:lnTo>
                <a:lnTo>
                  <a:pt x="17032" y="28148"/>
                </a:lnTo>
                <a:lnTo>
                  <a:pt x="17806" y="30617"/>
                </a:lnTo>
                <a:lnTo>
                  <a:pt x="18193" y="31604"/>
                </a:lnTo>
                <a:lnTo>
                  <a:pt x="20903" y="31604"/>
                </a:lnTo>
                <a:lnTo>
                  <a:pt x="20516" y="32098"/>
                </a:lnTo>
                <a:lnTo>
                  <a:pt x="19741" y="34074"/>
                </a:lnTo>
                <a:lnTo>
                  <a:pt x="20516" y="36049"/>
                </a:lnTo>
                <a:lnTo>
                  <a:pt x="21290" y="36543"/>
                </a:lnTo>
                <a:lnTo>
                  <a:pt x="21677" y="37037"/>
                </a:lnTo>
                <a:lnTo>
                  <a:pt x="22451" y="37037"/>
                </a:lnTo>
                <a:lnTo>
                  <a:pt x="22838" y="39012"/>
                </a:lnTo>
                <a:lnTo>
                  <a:pt x="24774" y="39012"/>
                </a:lnTo>
                <a:lnTo>
                  <a:pt x="25161" y="42469"/>
                </a:lnTo>
                <a:lnTo>
                  <a:pt x="24774" y="42469"/>
                </a:lnTo>
                <a:lnTo>
                  <a:pt x="24387" y="42962"/>
                </a:lnTo>
                <a:lnTo>
                  <a:pt x="23612" y="43456"/>
                </a:lnTo>
                <a:lnTo>
                  <a:pt x="23225" y="43950"/>
                </a:lnTo>
                <a:lnTo>
                  <a:pt x="22838" y="44938"/>
                </a:lnTo>
                <a:lnTo>
                  <a:pt x="22838" y="45925"/>
                </a:lnTo>
                <a:lnTo>
                  <a:pt x="23225" y="46419"/>
                </a:lnTo>
                <a:lnTo>
                  <a:pt x="24000" y="46913"/>
                </a:lnTo>
                <a:lnTo>
                  <a:pt x="24774" y="45925"/>
                </a:lnTo>
                <a:lnTo>
                  <a:pt x="24774" y="46419"/>
                </a:lnTo>
                <a:lnTo>
                  <a:pt x="25548" y="47407"/>
                </a:lnTo>
                <a:lnTo>
                  <a:pt x="25548" y="48395"/>
                </a:lnTo>
                <a:lnTo>
                  <a:pt x="25935" y="48888"/>
                </a:lnTo>
                <a:lnTo>
                  <a:pt x="26709" y="48888"/>
                </a:lnTo>
                <a:lnTo>
                  <a:pt x="27483" y="49382"/>
                </a:lnTo>
                <a:lnTo>
                  <a:pt x="27870" y="49382"/>
                </a:lnTo>
                <a:lnTo>
                  <a:pt x="28258" y="49876"/>
                </a:lnTo>
                <a:lnTo>
                  <a:pt x="28258" y="51358"/>
                </a:lnTo>
                <a:lnTo>
                  <a:pt x="27870" y="51851"/>
                </a:lnTo>
                <a:lnTo>
                  <a:pt x="27870" y="52345"/>
                </a:lnTo>
                <a:lnTo>
                  <a:pt x="27483" y="53333"/>
                </a:lnTo>
                <a:lnTo>
                  <a:pt x="27483" y="53827"/>
                </a:lnTo>
                <a:lnTo>
                  <a:pt x="30193" y="53827"/>
                </a:lnTo>
                <a:lnTo>
                  <a:pt x="30193" y="56296"/>
                </a:lnTo>
                <a:lnTo>
                  <a:pt x="32516" y="59259"/>
                </a:lnTo>
                <a:lnTo>
                  <a:pt x="32903" y="60246"/>
                </a:lnTo>
                <a:lnTo>
                  <a:pt x="34064" y="61728"/>
                </a:lnTo>
                <a:lnTo>
                  <a:pt x="34451" y="63209"/>
                </a:lnTo>
                <a:lnTo>
                  <a:pt x="35225" y="64197"/>
                </a:lnTo>
                <a:lnTo>
                  <a:pt x="35612" y="65679"/>
                </a:lnTo>
                <a:lnTo>
                  <a:pt x="36000" y="66666"/>
                </a:lnTo>
                <a:lnTo>
                  <a:pt x="36000" y="71604"/>
                </a:lnTo>
                <a:lnTo>
                  <a:pt x="36387" y="72592"/>
                </a:lnTo>
                <a:lnTo>
                  <a:pt x="37161" y="73580"/>
                </a:lnTo>
                <a:lnTo>
                  <a:pt x="37161" y="74567"/>
                </a:lnTo>
                <a:lnTo>
                  <a:pt x="36774" y="75555"/>
                </a:lnTo>
                <a:lnTo>
                  <a:pt x="35612" y="77037"/>
                </a:lnTo>
                <a:lnTo>
                  <a:pt x="35225" y="78024"/>
                </a:lnTo>
                <a:lnTo>
                  <a:pt x="35225" y="78518"/>
                </a:lnTo>
                <a:lnTo>
                  <a:pt x="35612" y="79012"/>
                </a:lnTo>
                <a:lnTo>
                  <a:pt x="36387" y="79506"/>
                </a:lnTo>
                <a:lnTo>
                  <a:pt x="34838" y="79506"/>
                </a:lnTo>
                <a:lnTo>
                  <a:pt x="34064" y="80000"/>
                </a:lnTo>
                <a:lnTo>
                  <a:pt x="34064" y="85432"/>
                </a:lnTo>
                <a:lnTo>
                  <a:pt x="34451" y="86913"/>
                </a:lnTo>
                <a:lnTo>
                  <a:pt x="34838" y="87407"/>
                </a:lnTo>
                <a:lnTo>
                  <a:pt x="35225" y="88395"/>
                </a:lnTo>
                <a:lnTo>
                  <a:pt x="36000" y="88395"/>
                </a:lnTo>
                <a:lnTo>
                  <a:pt x="37161" y="88888"/>
                </a:lnTo>
                <a:lnTo>
                  <a:pt x="38709" y="88888"/>
                </a:lnTo>
                <a:lnTo>
                  <a:pt x="39483" y="89382"/>
                </a:lnTo>
                <a:lnTo>
                  <a:pt x="41032" y="91358"/>
                </a:lnTo>
                <a:lnTo>
                  <a:pt x="41419" y="92345"/>
                </a:lnTo>
                <a:lnTo>
                  <a:pt x="41806" y="93827"/>
                </a:lnTo>
                <a:lnTo>
                  <a:pt x="42193" y="94814"/>
                </a:lnTo>
                <a:lnTo>
                  <a:pt x="42967" y="95802"/>
                </a:lnTo>
                <a:lnTo>
                  <a:pt x="43741" y="96296"/>
                </a:lnTo>
                <a:lnTo>
                  <a:pt x="47225" y="96296"/>
                </a:lnTo>
                <a:lnTo>
                  <a:pt x="48387" y="96790"/>
                </a:lnTo>
                <a:lnTo>
                  <a:pt x="49161" y="97283"/>
                </a:lnTo>
                <a:lnTo>
                  <a:pt x="49548" y="97777"/>
                </a:lnTo>
                <a:lnTo>
                  <a:pt x="49935" y="98765"/>
                </a:lnTo>
                <a:lnTo>
                  <a:pt x="50709" y="100246"/>
                </a:lnTo>
                <a:lnTo>
                  <a:pt x="52258" y="102222"/>
                </a:lnTo>
                <a:lnTo>
                  <a:pt x="53806" y="103209"/>
                </a:lnTo>
                <a:lnTo>
                  <a:pt x="56129" y="104197"/>
                </a:lnTo>
                <a:lnTo>
                  <a:pt x="58838" y="104691"/>
                </a:lnTo>
                <a:lnTo>
                  <a:pt x="60774" y="105185"/>
                </a:lnTo>
                <a:lnTo>
                  <a:pt x="61935" y="106172"/>
                </a:lnTo>
                <a:lnTo>
                  <a:pt x="62322" y="107160"/>
                </a:lnTo>
                <a:lnTo>
                  <a:pt x="63096" y="108148"/>
                </a:lnTo>
                <a:lnTo>
                  <a:pt x="63870" y="108641"/>
                </a:lnTo>
                <a:lnTo>
                  <a:pt x="64258" y="108641"/>
                </a:lnTo>
                <a:lnTo>
                  <a:pt x="64645" y="109135"/>
                </a:lnTo>
                <a:lnTo>
                  <a:pt x="65032" y="110123"/>
                </a:lnTo>
                <a:lnTo>
                  <a:pt x="65419" y="110617"/>
                </a:lnTo>
                <a:lnTo>
                  <a:pt x="69677" y="110617"/>
                </a:lnTo>
                <a:lnTo>
                  <a:pt x="70451" y="111604"/>
                </a:lnTo>
                <a:lnTo>
                  <a:pt x="70838" y="112592"/>
                </a:lnTo>
                <a:lnTo>
                  <a:pt x="71225" y="113086"/>
                </a:lnTo>
                <a:lnTo>
                  <a:pt x="72000" y="113086"/>
                </a:lnTo>
                <a:lnTo>
                  <a:pt x="73548" y="112098"/>
                </a:lnTo>
                <a:lnTo>
                  <a:pt x="75483" y="111111"/>
                </a:lnTo>
                <a:lnTo>
                  <a:pt x="77806" y="109629"/>
                </a:lnTo>
                <a:lnTo>
                  <a:pt x="81290" y="108148"/>
                </a:lnTo>
                <a:lnTo>
                  <a:pt x="82451" y="109135"/>
                </a:lnTo>
                <a:lnTo>
                  <a:pt x="84387" y="111111"/>
                </a:lnTo>
                <a:lnTo>
                  <a:pt x="86709" y="113086"/>
                </a:lnTo>
                <a:lnTo>
                  <a:pt x="89419" y="116543"/>
                </a:lnTo>
                <a:lnTo>
                  <a:pt x="89419" y="117530"/>
                </a:lnTo>
                <a:lnTo>
                  <a:pt x="89806" y="119012"/>
                </a:lnTo>
                <a:lnTo>
                  <a:pt x="90193" y="120000"/>
                </a:lnTo>
                <a:lnTo>
                  <a:pt x="91354" y="120000"/>
                </a:lnTo>
                <a:lnTo>
                  <a:pt x="91741" y="119506"/>
                </a:lnTo>
                <a:lnTo>
                  <a:pt x="91741" y="118518"/>
                </a:lnTo>
                <a:close/>
              </a:path>
            </a:pathLst>
          </a:custGeom>
          <a:solidFill>
            <a:srgbClr val="FFC000"/>
          </a:solidFill>
          <a:ln w="9525" cap="flat" cmpd="sng">
            <a:solidFill>
              <a:schemeClr val="lt1"/>
            </a:solidFill>
            <a:prstDash val="solid"/>
            <a:round/>
            <a:headEnd type="none" w="med" len="med"/>
            <a:tailEnd type="none" w="med" len="med"/>
          </a:ln>
        </xdr:spPr>
        <xdr:txBody>
          <a:bodyPr spcFirstLastPara="1" wrap="square" lIns="91425" tIns="45700" rIns="91425" bIns="45700" anchor="t"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9pPr>
          </a:lstStyle>
          <a:p>
            <a:pPr marL="0" marR="0" lvl="0" indent="0" algn="l" rtl="0">
              <a:spcBef>
                <a:spcPts val="0"/>
              </a:spcBef>
              <a:spcAft>
                <a:spcPts val="0"/>
              </a:spcAft>
              <a:buNone/>
            </a:pPr>
            <a:endParaRPr sz="1000" b="1">
              <a:solidFill>
                <a:schemeClr val="dk1"/>
              </a:solidFill>
              <a:latin typeface="Calibri"/>
              <a:ea typeface="Calibri"/>
              <a:cs typeface="Calibri"/>
              <a:sym typeface="Calibri"/>
            </a:endParaRPr>
          </a:p>
        </xdr:txBody>
      </xdr:sp>
      <xdr:sp macro="" textlink="">
        <xdr:nvSpPr>
          <xdr:cNvPr id="292" name="Shape 4725" descr="© INSCALE GmbH, 05.05.2010 http://www.presentationload.com/"/>
          <xdr:cNvSpPr/>
        </xdr:nvSpPr>
        <xdr:spPr>
          <a:xfrm>
            <a:off x="6190441" y="2556894"/>
            <a:ext cx="61913" cy="20638"/>
          </a:xfrm>
          <a:custGeom>
            <a:avLst/>
            <a:gdLst/>
            <a:ahLst/>
            <a:cxnLst/>
            <a:rect l="0" t="0" r="0" b="0"/>
            <a:pathLst>
              <a:path w="120000" h="120000" extrusionOk="0">
                <a:moveTo>
                  <a:pt x="83076" y="120000"/>
                </a:moveTo>
                <a:lnTo>
                  <a:pt x="87692" y="80000"/>
                </a:lnTo>
                <a:lnTo>
                  <a:pt x="120000" y="106666"/>
                </a:lnTo>
                <a:lnTo>
                  <a:pt x="120000" y="93333"/>
                </a:lnTo>
                <a:lnTo>
                  <a:pt x="115384" y="80000"/>
                </a:lnTo>
                <a:lnTo>
                  <a:pt x="110769" y="53333"/>
                </a:lnTo>
                <a:lnTo>
                  <a:pt x="96923" y="13333"/>
                </a:lnTo>
                <a:lnTo>
                  <a:pt x="64615" y="13333"/>
                </a:lnTo>
                <a:lnTo>
                  <a:pt x="50769" y="0"/>
                </a:lnTo>
                <a:lnTo>
                  <a:pt x="18461" y="0"/>
                </a:lnTo>
                <a:lnTo>
                  <a:pt x="9230" y="13333"/>
                </a:lnTo>
                <a:lnTo>
                  <a:pt x="0" y="13333"/>
                </a:lnTo>
                <a:lnTo>
                  <a:pt x="4615" y="40000"/>
                </a:lnTo>
                <a:lnTo>
                  <a:pt x="13846" y="53333"/>
                </a:lnTo>
                <a:lnTo>
                  <a:pt x="18461" y="80000"/>
                </a:lnTo>
                <a:lnTo>
                  <a:pt x="27692" y="93333"/>
                </a:lnTo>
                <a:lnTo>
                  <a:pt x="46153" y="93333"/>
                </a:lnTo>
                <a:lnTo>
                  <a:pt x="60000" y="106666"/>
                </a:lnTo>
                <a:lnTo>
                  <a:pt x="83076" y="120000"/>
                </a:lnTo>
                <a:close/>
              </a:path>
            </a:pathLst>
          </a:custGeom>
          <a:solidFill>
            <a:srgbClr val="F7CCCF"/>
          </a:solidFill>
          <a:ln w="9525" cap="flat" cmpd="sng">
            <a:solidFill>
              <a:schemeClr val="lt1"/>
            </a:solidFill>
            <a:prstDash val="solid"/>
            <a:round/>
            <a:headEnd type="none" w="med" len="med"/>
            <a:tailEnd type="none" w="med" len="med"/>
          </a:ln>
        </xdr:spPr>
        <xdr:txBody>
          <a:bodyPr spcFirstLastPara="1" wrap="square" lIns="91425" tIns="45700" rIns="91425" bIns="45700" anchor="t"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9pPr>
          </a:lstStyle>
          <a:p>
            <a:pPr marL="0" marR="0" lvl="0" indent="0" algn="l" rtl="0">
              <a:spcBef>
                <a:spcPts val="0"/>
              </a:spcBef>
              <a:spcAft>
                <a:spcPts val="0"/>
              </a:spcAft>
              <a:buNone/>
            </a:pPr>
            <a:endParaRPr sz="2400" b="1">
              <a:solidFill>
                <a:schemeClr val="dk1"/>
              </a:solidFill>
              <a:latin typeface="Calibri"/>
              <a:ea typeface="Calibri"/>
              <a:cs typeface="Calibri"/>
              <a:sym typeface="Calibri"/>
            </a:endParaRPr>
          </a:p>
        </xdr:txBody>
      </xdr:sp>
      <xdr:sp macro="" textlink="">
        <xdr:nvSpPr>
          <xdr:cNvPr id="293" name="Shape 4726" descr="© INSCALE GmbH, 05.05.2010 http://www.presentationload.com/"/>
          <xdr:cNvSpPr/>
        </xdr:nvSpPr>
        <xdr:spPr>
          <a:xfrm>
            <a:off x="5868178" y="2634682"/>
            <a:ext cx="180975" cy="98425"/>
          </a:xfrm>
          <a:custGeom>
            <a:avLst/>
            <a:gdLst/>
            <a:ahLst/>
            <a:cxnLst/>
            <a:rect l="0" t="0" r="0" b="0"/>
            <a:pathLst>
              <a:path w="120000" h="120000" extrusionOk="0">
                <a:moveTo>
                  <a:pt x="42162" y="117073"/>
                </a:moveTo>
                <a:lnTo>
                  <a:pt x="42162" y="108292"/>
                </a:lnTo>
                <a:lnTo>
                  <a:pt x="47027" y="108292"/>
                </a:lnTo>
                <a:lnTo>
                  <a:pt x="45405" y="105365"/>
                </a:lnTo>
                <a:lnTo>
                  <a:pt x="45405" y="99512"/>
                </a:lnTo>
                <a:lnTo>
                  <a:pt x="43783" y="96585"/>
                </a:lnTo>
                <a:lnTo>
                  <a:pt x="43783" y="90731"/>
                </a:lnTo>
                <a:lnTo>
                  <a:pt x="45405" y="87804"/>
                </a:lnTo>
                <a:lnTo>
                  <a:pt x="55135" y="87804"/>
                </a:lnTo>
                <a:lnTo>
                  <a:pt x="56756" y="81951"/>
                </a:lnTo>
                <a:lnTo>
                  <a:pt x="58378" y="79024"/>
                </a:lnTo>
                <a:lnTo>
                  <a:pt x="61621" y="79024"/>
                </a:lnTo>
                <a:lnTo>
                  <a:pt x="61621" y="81951"/>
                </a:lnTo>
                <a:lnTo>
                  <a:pt x="63243" y="84878"/>
                </a:lnTo>
                <a:lnTo>
                  <a:pt x="68108" y="84878"/>
                </a:lnTo>
                <a:lnTo>
                  <a:pt x="74594" y="73170"/>
                </a:lnTo>
                <a:lnTo>
                  <a:pt x="77837" y="61463"/>
                </a:lnTo>
                <a:lnTo>
                  <a:pt x="82702" y="61463"/>
                </a:lnTo>
                <a:lnTo>
                  <a:pt x="82702" y="52682"/>
                </a:lnTo>
                <a:lnTo>
                  <a:pt x="85945" y="46829"/>
                </a:lnTo>
                <a:lnTo>
                  <a:pt x="89189" y="46829"/>
                </a:lnTo>
                <a:lnTo>
                  <a:pt x="94054" y="55609"/>
                </a:lnTo>
                <a:lnTo>
                  <a:pt x="97297" y="55609"/>
                </a:lnTo>
                <a:lnTo>
                  <a:pt x="100540" y="49756"/>
                </a:lnTo>
                <a:lnTo>
                  <a:pt x="100540" y="46829"/>
                </a:lnTo>
                <a:lnTo>
                  <a:pt x="113513" y="46829"/>
                </a:lnTo>
                <a:lnTo>
                  <a:pt x="115135" y="43902"/>
                </a:lnTo>
                <a:lnTo>
                  <a:pt x="116756" y="43902"/>
                </a:lnTo>
                <a:lnTo>
                  <a:pt x="120000" y="40975"/>
                </a:lnTo>
                <a:lnTo>
                  <a:pt x="120000" y="38048"/>
                </a:lnTo>
                <a:lnTo>
                  <a:pt x="115135" y="29268"/>
                </a:lnTo>
                <a:lnTo>
                  <a:pt x="108648" y="23414"/>
                </a:lnTo>
                <a:lnTo>
                  <a:pt x="107027" y="23414"/>
                </a:lnTo>
                <a:lnTo>
                  <a:pt x="105405" y="20487"/>
                </a:lnTo>
                <a:lnTo>
                  <a:pt x="103783" y="14634"/>
                </a:lnTo>
                <a:lnTo>
                  <a:pt x="100540" y="11707"/>
                </a:lnTo>
                <a:lnTo>
                  <a:pt x="98918" y="8780"/>
                </a:lnTo>
                <a:lnTo>
                  <a:pt x="94054" y="8780"/>
                </a:lnTo>
                <a:lnTo>
                  <a:pt x="92432" y="2926"/>
                </a:lnTo>
                <a:lnTo>
                  <a:pt x="90810" y="0"/>
                </a:lnTo>
                <a:lnTo>
                  <a:pt x="84324" y="0"/>
                </a:lnTo>
                <a:lnTo>
                  <a:pt x="81081" y="2926"/>
                </a:lnTo>
                <a:lnTo>
                  <a:pt x="79459" y="5853"/>
                </a:lnTo>
                <a:lnTo>
                  <a:pt x="76216" y="5853"/>
                </a:lnTo>
                <a:lnTo>
                  <a:pt x="72972" y="0"/>
                </a:lnTo>
                <a:lnTo>
                  <a:pt x="68108" y="0"/>
                </a:lnTo>
                <a:lnTo>
                  <a:pt x="64864" y="2926"/>
                </a:lnTo>
                <a:lnTo>
                  <a:pt x="63243" y="8780"/>
                </a:lnTo>
                <a:lnTo>
                  <a:pt x="60000" y="11707"/>
                </a:lnTo>
                <a:lnTo>
                  <a:pt x="50270" y="11707"/>
                </a:lnTo>
                <a:lnTo>
                  <a:pt x="47027" y="8780"/>
                </a:lnTo>
                <a:lnTo>
                  <a:pt x="45405" y="5853"/>
                </a:lnTo>
                <a:lnTo>
                  <a:pt x="42162" y="5853"/>
                </a:lnTo>
                <a:lnTo>
                  <a:pt x="40540" y="8780"/>
                </a:lnTo>
                <a:lnTo>
                  <a:pt x="38918" y="8780"/>
                </a:lnTo>
                <a:lnTo>
                  <a:pt x="37297" y="11707"/>
                </a:lnTo>
                <a:lnTo>
                  <a:pt x="35675" y="11707"/>
                </a:lnTo>
                <a:lnTo>
                  <a:pt x="35675" y="8780"/>
                </a:lnTo>
                <a:lnTo>
                  <a:pt x="34054" y="5853"/>
                </a:lnTo>
                <a:lnTo>
                  <a:pt x="34054" y="2926"/>
                </a:lnTo>
                <a:lnTo>
                  <a:pt x="32432" y="0"/>
                </a:lnTo>
                <a:lnTo>
                  <a:pt x="30810" y="0"/>
                </a:lnTo>
                <a:lnTo>
                  <a:pt x="25945" y="8780"/>
                </a:lnTo>
                <a:lnTo>
                  <a:pt x="24324" y="8780"/>
                </a:lnTo>
                <a:lnTo>
                  <a:pt x="22702" y="14634"/>
                </a:lnTo>
                <a:lnTo>
                  <a:pt x="19459" y="17560"/>
                </a:lnTo>
                <a:lnTo>
                  <a:pt x="16216" y="23414"/>
                </a:lnTo>
                <a:lnTo>
                  <a:pt x="12972" y="26341"/>
                </a:lnTo>
                <a:lnTo>
                  <a:pt x="9729" y="32195"/>
                </a:lnTo>
                <a:lnTo>
                  <a:pt x="6486" y="35121"/>
                </a:lnTo>
                <a:lnTo>
                  <a:pt x="4864" y="40975"/>
                </a:lnTo>
                <a:lnTo>
                  <a:pt x="4864" y="49756"/>
                </a:lnTo>
                <a:lnTo>
                  <a:pt x="3243" y="55609"/>
                </a:lnTo>
                <a:lnTo>
                  <a:pt x="0" y="61463"/>
                </a:lnTo>
                <a:lnTo>
                  <a:pt x="1621" y="67317"/>
                </a:lnTo>
                <a:lnTo>
                  <a:pt x="4864" y="73170"/>
                </a:lnTo>
                <a:lnTo>
                  <a:pt x="11351" y="73170"/>
                </a:lnTo>
                <a:lnTo>
                  <a:pt x="11351" y="81951"/>
                </a:lnTo>
                <a:lnTo>
                  <a:pt x="12972" y="84878"/>
                </a:lnTo>
                <a:lnTo>
                  <a:pt x="16216" y="84878"/>
                </a:lnTo>
                <a:lnTo>
                  <a:pt x="17837" y="81951"/>
                </a:lnTo>
                <a:lnTo>
                  <a:pt x="27567" y="81951"/>
                </a:lnTo>
                <a:lnTo>
                  <a:pt x="27567" y="102439"/>
                </a:lnTo>
                <a:lnTo>
                  <a:pt x="34054" y="108292"/>
                </a:lnTo>
                <a:lnTo>
                  <a:pt x="35675" y="111219"/>
                </a:lnTo>
                <a:lnTo>
                  <a:pt x="35675" y="120000"/>
                </a:lnTo>
                <a:lnTo>
                  <a:pt x="38918" y="120000"/>
                </a:lnTo>
                <a:lnTo>
                  <a:pt x="42162" y="117073"/>
                </a:lnTo>
                <a:close/>
              </a:path>
            </a:pathLst>
          </a:custGeom>
          <a:solidFill>
            <a:srgbClr val="F7CCCF"/>
          </a:solidFill>
          <a:ln w="9525" cap="flat" cmpd="sng">
            <a:solidFill>
              <a:schemeClr val="lt1"/>
            </a:solidFill>
            <a:prstDash val="solid"/>
            <a:round/>
            <a:headEnd type="none" w="med" len="med"/>
            <a:tailEnd type="none" w="med" len="med"/>
          </a:ln>
        </xdr:spPr>
        <xdr:txBody>
          <a:bodyPr spcFirstLastPara="1" wrap="square" lIns="91425" tIns="45700" rIns="91425" bIns="45700" anchor="t"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9pPr>
          </a:lstStyle>
          <a:p>
            <a:pPr marL="0" marR="0" lvl="0" indent="0" algn="l" rtl="0">
              <a:spcBef>
                <a:spcPts val="0"/>
              </a:spcBef>
              <a:spcAft>
                <a:spcPts val="0"/>
              </a:spcAft>
              <a:buNone/>
            </a:pPr>
            <a:endParaRPr sz="2400" b="1">
              <a:solidFill>
                <a:schemeClr val="dk1"/>
              </a:solidFill>
              <a:latin typeface="Calibri"/>
              <a:ea typeface="Calibri"/>
              <a:cs typeface="Calibri"/>
              <a:sym typeface="Calibri"/>
            </a:endParaRPr>
          </a:p>
        </xdr:txBody>
      </xdr:sp>
      <xdr:sp macro="" textlink="">
        <xdr:nvSpPr>
          <xdr:cNvPr id="294" name="Shape 4727" descr="© INSCALE GmbH, 05.05.2010 http://www.presentationload.com/"/>
          <xdr:cNvSpPr/>
        </xdr:nvSpPr>
        <xdr:spPr>
          <a:xfrm>
            <a:off x="6309503" y="2509269"/>
            <a:ext cx="79375" cy="61913"/>
          </a:xfrm>
          <a:custGeom>
            <a:avLst/>
            <a:gdLst/>
            <a:ahLst/>
            <a:cxnLst/>
            <a:rect l="0" t="0" r="0" b="0"/>
            <a:pathLst>
              <a:path w="120000" h="120000" extrusionOk="0">
                <a:moveTo>
                  <a:pt x="101818" y="87692"/>
                </a:moveTo>
                <a:lnTo>
                  <a:pt x="101818" y="83076"/>
                </a:lnTo>
                <a:lnTo>
                  <a:pt x="105454" y="78461"/>
                </a:lnTo>
                <a:lnTo>
                  <a:pt x="109090" y="69230"/>
                </a:lnTo>
                <a:lnTo>
                  <a:pt x="109090" y="60000"/>
                </a:lnTo>
                <a:lnTo>
                  <a:pt x="112727" y="55384"/>
                </a:lnTo>
                <a:lnTo>
                  <a:pt x="116363" y="46153"/>
                </a:lnTo>
                <a:lnTo>
                  <a:pt x="119999" y="41538"/>
                </a:lnTo>
                <a:lnTo>
                  <a:pt x="119999" y="32307"/>
                </a:lnTo>
                <a:lnTo>
                  <a:pt x="112727" y="4615"/>
                </a:lnTo>
                <a:lnTo>
                  <a:pt x="109090" y="9230"/>
                </a:lnTo>
                <a:lnTo>
                  <a:pt x="109090" y="13846"/>
                </a:lnTo>
                <a:lnTo>
                  <a:pt x="105454" y="13846"/>
                </a:lnTo>
                <a:lnTo>
                  <a:pt x="101818" y="9230"/>
                </a:lnTo>
                <a:lnTo>
                  <a:pt x="94545" y="9230"/>
                </a:lnTo>
                <a:lnTo>
                  <a:pt x="87272" y="4615"/>
                </a:lnTo>
                <a:lnTo>
                  <a:pt x="76363" y="4615"/>
                </a:lnTo>
                <a:lnTo>
                  <a:pt x="69090" y="0"/>
                </a:lnTo>
                <a:lnTo>
                  <a:pt x="50909" y="0"/>
                </a:lnTo>
                <a:lnTo>
                  <a:pt x="43636" y="4615"/>
                </a:lnTo>
                <a:lnTo>
                  <a:pt x="40000" y="9230"/>
                </a:lnTo>
                <a:lnTo>
                  <a:pt x="40000" y="13846"/>
                </a:lnTo>
                <a:lnTo>
                  <a:pt x="43636" y="18461"/>
                </a:lnTo>
                <a:lnTo>
                  <a:pt x="65454" y="18461"/>
                </a:lnTo>
                <a:lnTo>
                  <a:pt x="69090" y="23076"/>
                </a:lnTo>
                <a:lnTo>
                  <a:pt x="72727" y="32307"/>
                </a:lnTo>
                <a:lnTo>
                  <a:pt x="76363" y="36923"/>
                </a:lnTo>
                <a:lnTo>
                  <a:pt x="69090" y="41538"/>
                </a:lnTo>
                <a:lnTo>
                  <a:pt x="65454" y="46153"/>
                </a:lnTo>
                <a:lnTo>
                  <a:pt x="65454" y="55384"/>
                </a:lnTo>
                <a:lnTo>
                  <a:pt x="69090" y="64615"/>
                </a:lnTo>
                <a:lnTo>
                  <a:pt x="69090" y="73846"/>
                </a:lnTo>
                <a:lnTo>
                  <a:pt x="72727" y="78461"/>
                </a:lnTo>
                <a:lnTo>
                  <a:pt x="69090" y="83076"/>
                </a:lnTo>
                <a:lnTo>
                  <a:pt x="58181" y="83076"/>
                </a:lnTo>
                <a:lnTo>
                  <a:pt x="47272" y="78461"/>
                </a:lnTo>
                <a:lnTo>
                  <a:pt x="40000" y="78461"/>
                </a:lnTo>
                <a:lnTo>
                  <a:pt x="32727" y="73846"/>
                </a:lnTo>
                <a:lnTo>
                  <a:pt x="21818" y="73846"/>
                </a:lnTo>
                <a:lnTo>
                  <a:pt x="14545" y="78461"/>
                </a:lnTo>
                <a:lnTo>
                  <a:pt x="3636" y="78461"/>
                </a:lnTo>
                <a:lnTo>
                  <a:pt x="0" y="83076"/>
                </a:lnTo>
                <a:lnTo>
                  <a:pt x="0" y="87692"/>
                </a:lnTo>
                <a:lnTo>
                  <a:pt x="3636" y="92307"/>
                </a:lnTo>
                <a:lnTo>
                  <a:pt x="7272" y="101538"/>
                </a:lnTo>
                <a:lnTo>
                  <a:pt x="14545" y="106153"/>
                </a:lnTo>
                <a:lnTo>
                  <a:pt x="18181" y="115384"/>
                </a:lnTo>
                <a:lnTo>
                  <a:pt x="21818" y="120000"/>
                </a:lnTo>
                <a:lnTo>
                  <a:pt x="25454" y="120000"/>
                </a:lnTo>
                <a:lnTo>
                  <a:pt x="29090" y="115384"/>
                </a:lnTo>
                <a:lnTo>
                  <a:pt x="32727" y="106153"/>
                </a:lnTo>
                <a:lnTo>
                  <a:pt x="36363" y="101538"/>
                </a:lnTo>
                <a:lnTo>
                  <a:pt x="83636" y="101538"/>
                </a:lnTo>
                <a:lnTo>
                  <a:pt x="94545" y="96923"/>
                </a:lnTo>
                <a:lnTo>
                  <a:pt x="101818" y="96923"/>
                </a:lnTo>
                <a:lnTo>
                  <a:pt x="109090" y="110769"/>
                </a:lnTo>
                <a:lnTo>
                  <a:pt x="101818" y="87692"/>
                </a:lnTo>
                <a:close/>
              </a:path>
            </a:pathLst>
          </a:custGeom>
          <a:solidFill>
            <a:srgbClr val="F7CCCF"/>
          </a:solidFill>
          <a:ln w="9525" cap="flat" cmpd="sng">
            <a:solidFill>
              <a:schemeClr val="lt1"/>
            </a:solidFill>
            <a:prstDash val="solid"/>
            <a:round/>
            <a:headEnd type="none" w="med" len="med"/>
            <a:tailEnd type="none" w="med" len="med"/>
          </a:ln>
        </xdr:spPr>
        <xdr:txBody>
          <a:bodyPr spcFirstLastPara="1" wrap="square" lIns="91425" tIns="45700" rIns="91425" bIns="45700" anchor="t"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9pPr>
          </a:lstStyle>
          <a:p>
            <a:pPr marL="0" marR="0" lvl="0" indent="0" algn="l" rtl="0">
              <a:spcBef>
                <a:spcPts val="0"/>
              </a:spcBef>
              <a:spcAft>
                <a:spcPts val="0"/>
              </a:spcAft>
              <a:buNone/>
            </a:pPr>
            <a:endParaRPr sz="2400" b="1">
              <a:solidFill>
                <a:schemeClr val="dk1"/>
              </a:solidFill>
              <a:latin typeface="Calibri"/>
              <a:ea typeface="Calibri"/>
              <a:cs typeface="Calibri"/>
              <a:sym typeface="Calibri"/>
            </a:endParaRPr>
          </a:p>
        </xdr:txBody>
      </xdr:sp>
      <xdr:sp macro="" textlink="">
        <xdr:nvSpPr>
          <xdr:cNvPr id="295" name="Shape 4728" descr="© INSCALE GmbH, 05.05.2010 http://www.presentationload.com/"/>
          <xdr:cNvSpPr/>
        </xdr:nvSpPr>
        <xdr:spPr>
          <a:xfrm>
            <a:off x="6838141" y="2966469"/>
            <a:ext cx="82550" cy="119063"/>
          </a:xfrm>
          <a:custGeom>
            <a:avLst/>
            <a:gdLst/>
            <a:ahLst/>
            <a:cxnLst/>
            <a:rect l="0" t="0" r="0" b="0"/>
            <a:pathLst>
              <a:path w="120000" h="120000" extrusionOk="0">
                <a:moveTo>
                  <a:pt x="120000" y="50526"/>
                </a:moveTo>
                <a:lnTo>
                  <a:pt x="115384" y="41052"/>
                </a:lnTo>
                <a:lnTo>
                  <a:pt x="110769" y="37894"/>
                </a:lnTo>
                <a:lnTo>
                  <a:pt x="106153" y="34736"/>
                </a:lnTo>
                <a:lnTo>
                  <a:pt x="106153" y="31578"/>
                </a:lnTo>
                <a:lnTo>
                  <a:pt x="92307" y="31578"/>
                </a:lnTo>
                <a:lnTo>
                  <a:pt x="73846" y="9473"/>
                </a:lnTo>
                <a:lnTo>
                  <a:pt x="55384" y="9473"/>
                </a:lnTo>
                <a:lnTo>
                  <a:pt x="50769" y="6315"/>
                </a:lnTo>
                <a:lnTo>
                  <a:pt x="46153" y="6315"/>
                </a:lnTo>
                <a:lnTo>
                  <a:pt x="36923" y="3157"/>
                </a:lnTo>
                <a:lnTo>
                  <a:pt x="32307" y="0"/>
                </a:lnTo>
                <a:lnTo>
                  <a:pt x="27692" y="6315"/>
                </a:lnTo>
                <a:lnTo>
                  <a:pt x="27692" y="15789"/>
                </a:lnTo>
                <a:lnTo>
                  <a:pt x="23076" y="15789"/>
                </a:lnTo>
                <a:lnTo>
                  <a:pt x="18461" y="18947"/>
                </a:lnTo>
                <a:lnTo>
                  <a:pt x="13846" y="22105"/>
                </a:lnTo>
                <a:lnTo>
                  <a:pt x="9230" y="25263"/>
                </a:lnTo>
                <a:lnTo>
                  <a:pt x="4615" y="31578"/>
                </a:lnTo>
                <a:lnTo>
                  <a:pt x="4615" y="44210"/>
                </a:lnTo>
                <a:lnTo>
                  <a:pt x="9230" y="50526"/>
                </a:lnTo>
                <a:lnTo>
                  <a:pt x="9230" y="56842"/>
                </a:lnTo>
                <a:lnTo>
                  <a:pt x="13846" y="63157"/>
                </a:lnTo>
                <a:lnTo>
                  <a:pt x="23076" y="69473"/>
                </a:lnTo>
                <a:lnTo>
                  <a:pt x="27692" y="72631"/>
                </a:lnTo>
                <a:lnTo>
                  <a:pt x="27692" y="75789"/>
                </a:lnTo>
                <a:lnTo>
                  <a:pt x="13846" y="85263"/>
                </a:lnTo>
                <a:lnTo>
                  <a:pt x="18461" y="97894"/>
                </a:lnTo>
                <a:lnTo>
                  <a:pt x="13846" y="101052"/>
                </a:lnTo>
                <a:lnTo>
                  <a:pt x="9230" y="101052"/>
                </a:lnTo>
                <a:lnTo>
                  <a:pt x="9230" y="104210"/>
                </a:lnTo>
                <a:lnTo>
                  <a:pt x="4615" y="107368"/>
                </a:lnTo>
                <a:lnTo>
                  <a:pt x="0" y="113684"/>
                </a:lnTo>
                <a:lnTo>
                  <a:pt x="9230" y="120000"/>
                </a:lnTo>
                <a:lnTo>
                  <a:pt x="23076" y="120000"/>
                </a:lnTo>
                <a:lnTo>
                  <a:pt x="27692" y="116842"/>
                </a:lnTo>
                <a:lnTo>
                  <a:pt x="27692" y="113684"/>
                </a:lnTo>
                <a:lnTo>
                  <a:pt x="32307" y="113684"/>
                </a:lnTo>
                <a:lnTo>
                  <a:pt x="36923" y="113684"/>
                </a:lnTo>
                <a:lnTo>
                  <a:pt x="41538" y="113684"/>
                </a:lnTo>
                <a:lnTo>
                  <a:pt x="46153" y="113684"/>
                </a:lnTo>
                <a:lnTo>
                  <a:pt x="50769" y="113684"/>
                </a:lnTo>
                <a:lnTo>
                  <a:pt x="60000" y="116842"/>
                </a:lnTo>
                <a:lnTo>
                  <a:pt x="69230" y="116842"/>
                </a:lnTo>
                <a:lnTo>
                  <a:pt x="73846" y="113684"/>
                </a:lnTo>
                <a:lnTo>
                  <a:pt x="92307" y="101052"/>
                </a:lnTo>
                <a:lnTo>
                  <a:pt x="92307" y="94736"/>
                </a:lnTo>
                <a:lnTo>
                  <a:pt x="101538" y="78947"/>
                </a:lnTo>
                <a:lnTo>
                  <a:pt x="106153" y="72631"/>
                </a:lnTo>
                <a:lnTo>
                  <a:pt x="110769" y="69473"/>
                </a:lnTo>
                <a:lnTo>
                  <a:pt x="115384" y="66315"/>
                </a:lnTo>
                <a:lnTo>
                  <a:pt x="115384" y="63157"/>
                </a:lnTo>
                <a:lnTo>
                  <a:pt x="120000" y="60000"/>
                </a:lnTo>
                <a:lnTo>
                  <a:pt x="120000" y="56842"/>
                </a:lnTo>
                <a:lnTo>
                  <a:pt x="120000" y="53684"/>
                </a:lnTo>
                <a:lnTo>
                  <a:pt x="120000" y="50526"/>
                </a:lnTo>
                <a:close/>
              </a:path>
            </a:pathLst>
          </a:custGeom>
          <a:solidFill>
            <a:srgbClr val="F7CCCF"/>
          </a:solidFill>
          <a:ln w="9525" cap="flat" cmpd="sng">
            <a:solidFill>
              <a:schemeClr val="lt1"/>
            </a:solidFill>
            <a:prstDash val="solid"/>
            <a:round/>
            <a:headEnd type="none" w="med" len="med"/>
            <a:tailEnd type="none" w="med" len="med"/>
          </a:ln>
        </xdr:spPr>
        <xdr:txBody>
          <a:bodyPr spcFirstLastPara="1" wrap="square" lIns="91425" tIns="45700" rIns="91425" bIns="45700" anchor="t"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9pPr>
          </a:lstStyle>
          <a:p>
            <a:pPr marL="0" marR="0" lvl="0" indent="0" algn="l" rtl="0">
              <a:spcBef>
                <a:spcPts val="0"/>
              </a:spcBef>
              <a:spcAft>
                <a:spcPts val="0"/>
              </a:spcAft>
              <a:buNone/>
            </a:pPr>
            <a:endParaRPr sz="2400" b="1">
              <a:solidFill>
                <a:schemeClr val="dk1"/>
              </a:solidFill>
              <a:latin typeface="Calibri"/>
              <a:ea typeface="Calibri"/>
              <a:cs typeface="Calibri"/>
              <a:sym typeface="Calibri"/>
            </a:endParaRPr>
          </a:p>
        </xdr:txBody>
      </xdr:sp>
      <xdr:sp macro="" textlink="">
        <xdr:nvSpPr>
          <xdr:cNvPr id="296" name="Shape 4729" descr="© INSCALE GmbH, 05.05.2010 http://www.presentationload.com/"/>
          <xdr:cNvSpPr/>
        </xdr:nvSpPr>
        <xdr:spPr>
          <a:xfrm>
            <a:off x="6646053" y="2879157"/>
            <a:ext cx="130175" cy="234950"/>
          </a:xfrm>
          <a:custGeom>
            <a:avLst/>
            <a:gdLst/>
            <a:ahLst/>
            <a:cxnLst/>
            <a:rect l="0" t="0" r="0" b="0"/>
            <a:pathLst>
              <a:path w="120000" h="120000" extrusionOk="0">
                <a:moveTo>
                  <a:pt x="33333" y="8659"/>
                </a:moveTo>
                <a:lnTo>
                  <a:pt x="31111" y="9896"/>
                </a:lnTo>
                <a:lnTo>
                  <a:pt x="26666" y="9896"/>
                </a:lnTo>
                <a:lnTo>
                  <a:pt x="22222" y="12371"/>
                </a:lnTo>
                <a:lnTo>
                  <a:pt x="22222" y="21030"/>
                </a:lnTo>
                <a:lnTo>
                  <a:pt x="31111" y="21030"/>
                </a:lnTo>
                <a:lnTo>
                  <a:pt x="31111" y="24742"/>
                </a:lnTo>
                <a:lnTo>
                  <a:pt x="28888" y="25979"/>
                </a:lnTo>
                <a:lnTo>
                  <a:pt x="24444" y="27216"/>
                </a:lnTo>
                <a:lnTo>
                  <a:pt x="20000" y="27216"/>
                </a:lnTo>
                <a:lnTo>
                  <a:pt x="15555" y="28453"/>
                </a:lnTo>
                <a:lnTo>
                  <a:pt x="4444" y="28453"/>
                </a:lnTo>
                <a:lnTo>
                  <a:pt x="4444" y="29690"/>
                </a:lnTo>
                <a:lnTo>
                  <a:pt x="11111" y="33402"/>
                </a:lnTo>
                <a:lnTo>
                  <a:pt x="11111" y="37113"/>
                </a:lnTo>
                <a:lnTo>
                  <a:pt x="6666" y="38350"/>
                </a:lnTo>
                <a:lnTo>
                  <a:pt x="4444" y="38350"/>
                </a:lnTo>
                <a:lnTo>
                  <a:pt x="0" y="39587"/>
                </a:lnTo>
                <a:lnTo>
                  <a:pt x="0" y="42061"/>
                </a:lnTo>
                <a:lnTo>
                  <a:pt x="2222" y="43298"/>
                </a:lnTo>
                <a:lnTo>
                  <a:pt x="4444" y="45773"/>
                </a:lnTo>
                <a:lnTo>
                  <a:pt x="17777" y="53195"/>
                </a:lnTo>
                <a:lnTo>
                  <a:pt x="26666" y="54432"/>
                </a:lnTo>
                <a:lnTo>
                  <a:pt x="28888" y="51958"/>
                </a:lnTo>
                <a:lnTo>
                  <a:pt x="33333" y="54432"/>
                </a:lnTo>
                <a:lnTo>
                  <a:pt x="35555" y="56907"/>
                </a:lnTo>
                <a:lnTo>
                  <a:pt x="35555" y="60618"/>
                </a:lnTo>
                <a:lnTo>
                  <a:pt x="33333" y="63092"/>
                </a:lnTo>
                <a:lnTo>
                  <a:pt x="31111" y="64329"/>
                </a:lnTo>
                <a:lnTo>
                  <a:pt x="31111" y="65567"/>
                </a:lnTo>
                <a:lnTo>
                  <a:pt x="33333" y="66804"/>
                </a:lnTo>
                <a:lnTo>
                  <a:pt x="35555" y="66804"/>
                </a:lnTo>
                <a:lnTo>
                  <a:pt x="40000" y="65567"/>
                </a:lnTo>
                <a:lnTo>
                  <a:pt x="42222" y="65567"/>
                </a:lnTo>
                <a:lnTo>
                  <a:pt x="42222" y="71752"/>
                </a:lnTo>
                <a:lnTo>
                  <a:pt x="44444" y="72989"/>
                </a:lnTo>
                <a:lnTo>
                  <a:pt x="46666" y="72989"/>
                </a:lnTo>
                <a:lnTo>
                  <a:pt x="46666" y="75463"/>
                </a:lnTo>
                <a:lnTo>
                  <a:pt x="44444" y="77938"/>
                </a:lnTo>
                <a:lnTo>
                  <a:pt x="40000" y="80412"/>
                </a:lnTo>
                <a:lnTo>
                  <a:pt x="35555" y="89072"/>
                </a:lnTo>
                <a:lnTo>
                  <a:pt x="33333" y="91546"/>
                </a:lnTo>
                <a:lnTo>
                  <a:pt x="33333" y="92783"/>
                </a:lnTo>
                <a:lnTo>
                  <a:pt x="31111" y="95257"/>
                </a:lnTo>
                <a:lnTo>
                  <a:pt x="31111" y="96494"/>
                </a:lnTo>
                <a:lnTo>
                  <a:pt x="33333" y="98969"/>
                </a:lnTo>
                <a:lnTo>
                  <a:pt x="42222" y="103917"/>
                </a:lnTo>
                <a:lnTo>
                  <a:pt x="42222" y="110103"/>
                </a:lnTo>
                <a:lnTo>
                  <a:pt x="53333" y="117525"/>
                </a:lnTo>
                <a:lnTo>
                  <a:pt x="57777" y="117525"/>
                </a:lnTo>
                <a:lnTo>
                  <a:pt x="60000" y="120000"/>
                </a:lnTo>
                <a:lnTo>
                  <a:pt x="73333" y="120000"/>
                </a:lnTo>
                <a:lnTo>
                  <a:pt x="75555" y="118762"/>
                </a:lnTo>
                <a:lnTo>
                  <a:pt x="75555" y="116288"/>
                </a:lnTo>
                <a:lnTo>
                  <a:pt x="80000" y="113814"/>
                </a:lnTo>
                <a:lnTo>
                  <a:pt x="86666" y="113814"/>
                </a:lnTo>
                <a:lnTo>
                  <a:pt x="88888" y="111340"/>
                </a:lnTo>
                <a:lnTo>
                  <a:pt x="100000" y="111340"/>
                </a:lnTo>
                <a:lnTo>
                  <a:pt x="100000" y="110103"/>
                </a:lnTo>
                <a:lnTo>
                  <a:pt x="106666" y="106391"/>
                </a:lnTo>
                <a:lnTo>
                  <a:pt x="111111" y="106391"/>
                </a:lnTo>
                <a:lnTo>
                  <a:pt x="115555" y="108865"/>
                </a:lnTo>
                <a:lnTo>
                  <a:pt x="117777" y="108865"/>
                </a:lnTo>
                <a:lnTo>
                  <a:pt x="120000" y="107628"/>
                </a:lnTo>
                <a:lnTo>
                  <a:pt x="120000" y="105154"/>
                </a:lnTo>
                <a:lnTo>
                  <a:pt x="117777" y="103917"/>
                </a:lnTo>
                <a:lnTo>
                  <a:pt x="115555" y="101443"/>
                </a:lnTo>
                <a:lnTo>
                  <a:pt x="113333" y="97731"/>
                </a:lnTo>
                <a:lnTo>
                  <a:pt x="106666" y="94020"/>
                </a:lnTo>
                <a:lnTo>
                  <a:pt x="104444" y="91546"/>
                </a:lnTo>
                <a:lnTo>
                  <a:pt x="104444" y="86597"/>
                </a:lnTo>
                <a:lnTo>
                  <a:pt x="106666" y="85360"/>
                </a:lnTo>
                <a:lnTo>
                  <a:pt x="106666" y="81649"/>
                </a:lnTo>
                <a:lnTo>
                  <a:pt x="102222" y="84123"/>
                </a:lnTo>
                <a:lnTo>
                  <a:pt x="102222" y="85360"/>
                </a:lnTo>
                <a:lnTo>
                  <a:pt x="97777" y="85360"/>
                </a:lnTo>
                <a:lnTo>
                  <a:pt x="95555" y="82886"/>
                </a:lnTo>
                <a:lnTo>
                  <a:pt x="93333" y="81649"/>
                </a:lnTo>
                <a:lnTo>
                  <a:pt x="91111" y="79175"/>
                </a:lnTo>
                <a:lnTo>
                  <a:pt x="91111" y="76701"/>
                </a:lnTo>
                <a:lnTo>
                  <a:pt x="88888" y="76701"/>
                </a:lnTo>
                <a:lnTo>
                  <a:pt x="88888" y="75463"/>
                </a:lnTo>
                <a:lnTo>
                  <a:pt x="86666" y="74226"/>
                </a:lnTo>
                <a:lnTo>
                  <a:pt x="86666" y="71752"/>
                </a:lnTo>
                <a:lnTo>
                  <a:pt x="88888" y="69278"/>
                </a:lnTo>
                <a:lnTo>
                  <a:pt x="91111" y="68041"/>
                </a:lnTo>
                <a:lnTo>
                  <a:pt x="91111" y="59381"/>
                </a:lnTo>
                <a:lnTo>
                  <a:pt x="93333" y="58144"/>
                </a:lnTo>
                <a:lnTo>
                  <a:pt x="97777" y="56907"/>
                </a:lnTo>
                <a:lnTo>
                  <a:pt x="108888" y="56907"/>
                </a:lnTo>
                <a:lnTo>
                  <a:pt x="111111" y="55670"/>
                </a:lnTo>
                <a:lnTo>
                  <a:pt x="111111" y="53195"/>
                </a:lnTo>
                <a:lnTo>
                  <a:pt x="106666" y="50721"/>
                </a:lnTo>
                <a:lnTo>
                  <a:pt x="106666" y="48247"/>
                </a:lnTo>
                <a:lnTo>
                  <a:pt x="108888" y="45773"/>
                </a:lnTo>
                <a:lnTo>
                  <a:pt x="111111" y="44536"/>
                </a:lnTo>
                <a:lnTo>
                  <a:pt x="113333" y="42061"/>
                </a:lnTo>
                <a:lnTo>
                  <a:pt x="113333" y="39587"/>
                </a:lnTo>
                <a:lnTo>
                  <a:pt x="111111" y="37113"/>
                </a:lnTo>
                <a:lnTo>
                  <a:pt x="108888" y="35876"/>
                </a:lnTo>
                <a:lnTo>
                  <a:pt x="102222" y="35876"/>
                </a:lnTo>
                <a:lnTo>
                  <a:pt x="100000" y="37113"/>
                </a:lnTo>
                <a:lnTo>
                  <a:pt x="100000" y="32164"/>
                </a:lnTo>
                <a:lnTo>
                  <a:pt x="95555" y="30927"/>
                </a:lnTo>
                <a:lnTo>
                  <a:pt x="93333" y="28453"/>
                </a:lnTo>
                <a:lnTo>
                  <a:pt x="86666" y="27216"/>
                </a:lnTo>
                <a:lnTo>
                  <a:pt x="80000" y="27216"/>
                </a:lnTo>
                <a:lnTo>
                  <a:pt x="75555" y="28453"/>
                </a:lnTo>
                <a:lnTo>
                  <a:pt x="73333" y="30927"/>
                </a:lnTo>
                <a:lnTo>
                  <a:pt x="73333" y="32164"/>
                </a:lnTo>
                <a:lnTo>
                  <a:pt x="71111" y="33402"/>
                </a:lnTo>
                <a:lnTo>
                  <a:pt x="71111" y="34639"/>
                </a:lnTo>
                <a:lnTo>
                  <a:pt x="71111" y="33402"/>
                </a:lnTo>
                <a:lnTo>
                  <a:pt x="73333" y="32164"/>
                </a:lnTo>
                <a:lnTo>
                  <a:pt x="73333" y="29690"/>
                </a:lnTo>
                <a:lnTo>
                  <a:pt x="75555" y="27216"/>
                </a:lnTo>
                <a:lnTo>
                  <a:pt x="75555" y="23505"/>
                </a:lnTo>
                <a:lnTo>
                  <a:pt x="77777" y="21030"/>
                </a:lnTo>
                <a:lnTo>
                  <a:pt x="77777" y="16082"/>
                </a:lnTo>
                <a:lnTo>
                  <a:pt x="71111" y="8659"/>
                </a:lnTo>
                <a:lnTo>
                  <a:pt x="66666" y="6185"/>
                </a:lnTo>
                <a:lnTo>
                  <a:pt x="48888" y="1237"/>
                </a:lnTo>
                <a:lnTo>
                  <a:pt x="46666" y="0"/>
                </a:lnTo>
                <a:lnTo>
                  <a:pt x="44444" y="0"/>
                </a:lnTo>
                <a:lnTo>
                  <a:pt x="37777" y="7422"/>
                </a:lnTo>
                <a:lnTo>
                  <a:pt x="35555" y="8659"/>
                </a:lnTo>
                <a:lnTo>
                  <a:pt x="33333" y="8659"/>
                </a:lnTo>
                <a:close/>
              </a:path>
            </a:pathLst>
          </a:custGeom>
          <a:solidFill>
            <a:srgbClr val="F7CCCF"/>
          </a:solidFill>
          <a:ln w="9525" cap="flat" cmpd="sng">
            <a:solidFill>
              <a:schemeClr val="lt1"/>
            </a:solidFill>
            <a:prstDash val="solid"/>
            <a:round/>
            <a:headEnd type="none" w="med" len="med"/>
            <a:tailEnd type="none" w="med" len="med"/>
          </a:ln>
        </xdr:spPr>
        <xdr:txBody>
          <a:bodyPr spcFirstLastPara="1" wrap="square" lIns="91425" tIns="45700" rIns="91425" bIns="45700" anchor="t"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9pPr>
          </a:lstStyle>
          <a:p>
            <a:pPr marL="0" marR="0" lvl="0" indent="0" algn="l" rtl="0">
              <a:spcBef>
                <a:spcPts val="0"/>
              </a:spcBef>
              <a:spcAft>
                <a:spcPts val="0"/>
              </a:spcAft>
              <a:buNone/>
            </a:pPr>
            <a:endParaRPr sz="2400" b="1">
              <a:solidFill>
                <a:schemeClr val="dk1"/>
              </a:solidFill>
              <a:latin typeface="Calibri"/>
              <a:ea typeface="Calibri"/>
              <a:cs typeface="Calibri"/>
              <a:sym typeface="Calibri"/>
            </a:endParaRPr>
          </a:p>
        </xdr:txBody>
      </xdr:sp>
      <xdr:sp macro="" textlink="">
        <xdr:nvSpPr>
          <xdr:cNvPr id="297" name="Shape 4730" descr="© INSCALE GmbH, 05.05.2010 http://www.presentationload.com/"/>
          <xdr:cNvSpPr/>
        </xdr:nvSpPr>
        <xdr:spPr>
          <a:xfrm>
            <a:off x="5785628" y="2572769"/>
            <a:ext cx="119063" cy="134938"/>
          </a:xfrm>
          <a:custGeom>
            <a:avLst/>
            <a:gdLst/>
            <a:ahLst/>
            <a:cxnLst/>
            <a:rect l="0" t="0" r="0" b="0"/>
            <a:pathLst>
              <a:path w="120000" h="120000" extrusionOk="0">
                <a:moveTo>
                  <a:pt x="115200" y="55714"/>
                </a:moveTo>
                <a:lnTo>
                  <a:pt x="108000" y="60000"/>
                </a:lnTo>
                <a:lnTo>
                  <a:pt x="103200" y="57857"/>
                </a:lnTo>
                <a:lnTo>
                  <a:pt x="91200" y="57857"/>
                </a:lnTo>
                <a:lnTo>
                  <a:pt x="100800" y="2142"/>
                </a:lnTo>
                <a:lnTo>
                  <a:pt x="48000" y="0"/>
                </a:lnTo>
                <a:lnTo>
                  <a:pt x="48000" y="4285"/>
                </a:lnTo>
                <a:lnTo>
                  <a:pt x="50400" y="8571"/>
                </a:lnTo>
                <a:lnTo>
                  <a:pt x="50400" y="17142"/>
                </a:lnTo>
                <a:lnTo>
                  <a:pt x="48000" y="17142"/>
                </a:lnTo>
                <a:lnTo>
                  <a:pt x="43200" y="19285"/>
                </a:lnTo>
                <a:lnTo>
                  <a:pt x="33600" y="19285"/>
                </a:lnTo>
                <a:lnTo>
                  <a:pt x="38400" y="21428"/>
                </a:lnTo>
                <a:lnTo>
                  <a:pt x="38400" y="23571"/>
                </a:lnTo>
                <a:lnTo>
                  <a:pt x="40800" y="27857"/>
                </a:lnTo>
                <a:lnTo>
                  <a:pt x="43200" y="30000"/>
                </a:lnTo>
                <a:lnTo>
                  <a:pt x="45600" y="30000"/>
                </a:lnTo>
                <a:lnTo>
                  <a:pt x="50400" y="32142"/>
                </a:lnTo>
                <a:lnTo>
                  <a:pt x="52800" y="32142"/>
                </a:lnTo>
                <a:lnTo>
                  <a:pt x="55200" y="40714"/>
                </a:lnTo>
                <a:lnTo>
                  <a:pt x="62400" y="40714"/>
                </a:lnTo>
                <a:lnTo>
                  <a:pt x="62400" y="45000"/>
                </a:lnTo>
                <a:lnTo>
                  <a:pt x="60000" y="47142"/>
                </a:lnTo>
                <a:lnTo>
                  <a:pt x="57600" y="47142"/>
                </a:lnTo>
                <a:lnTo>
                  <a:pt x="57600" y="53571"/>
                </a:lnTo>
                <a:lnTo>
                  <a:pt x="21600" y="51428"/>
                </a:lnTo>
                <a:lnTo>
                  <a:pt x="9600" y="68571"/>
                </a:lnTo>
                <a:lnTo>
                  <a:pt x="9600" y="94285"/>
                </a:lnTo>
                <a:lnTo>
                  <a:pt x="7200" y="96428"/>
                </a:lnTo>
                <a:lnTo>
                  <a:pt x="0" y="96428"/>
                </a:lnTo>
                <a:lnTo>
                  <a:pt x="2400" y="100714"/>
                </a:lnTo>
                <a:lnTo>
                  <a:pt x="4800" y="102857"/>
                </a:lnTo>
                <a:lnTo>
                  <a:pt x="9600" y="102857"/>
                </a:lnTo>
                <a:lnTo>
                  <a:pt x="16800" y="107142"/>
                </a:lnTo>
                <a:lnTo>
                  <a:pt x="24000" y="113571"/>
                </a:lnTo>
                <a:lnTo>
                  <a:pt x="28800" y="115714"/>
                </a:lnTo>
                <a:lnTo>
                  <a:pt x="48000" y="115714"/>
                </a:lnTo>
                <a:lnTo>
                  <a:pt x="50400" y="117857"/>
                </a:lnTo>
                <a:lnTo>
                  <a:pt x="52800" y="117857"/>
                </a:lnTo>
                <a:lnTo>
                  <a:pt x="55200" y="120000"/>
                </a:lnTo>
                <a:lnTo>
                  <a:pt x="60000" y="115714"/>
                </a:lnTo>
                <a:lnTo>
                  <a:pt x="64800" y="113571"/>
                </a:lnTo>
                <a:lnTo>
                  <a:pt x="67200" y="111428"/>
                </a:lnTo>
                <a:lnTo>
                  <a:pt x="69600" y="111428"/>
                </a:lnTo>
                <a:lnTo>
                  <a:pt x="72000" y="107142"/>
                </a:lnTo>
                <a:lnTo>
                  <a:pt x="74400" y="105000"/>
                </a:lnTo>
                <a:lnTo>
                  <a:pt x="74400" y="100714"/>
                </a:lnTo>
                <a:lnTo>
                  <a:pt x="81600" y="100714"/>
                </a:lnTo>
                <a:lnTo>
                  <a:pt x="84000" y="98571"/>
                </a:lnTo>
                <a:lnTo>
                  <a:pt x="88800" y="96428"/>
                </a:lnTo>
                <a:lnTo>
                  <a:pt x="88800" y="94285"/>
                </a:lnTo>
                <a:lnTo>
                  <a:pt x="91200" y="90000"/>
                </a:lnTo>
                <a:lnTo>
                  <a:pt x="91200" y="83571"/>
                </a:lnTo>
                <a:lnTo>
                  <a:pt x="93600" y="79285"/>
                </a:lnTo>
                <a:lnTo>
                  <a:pt x="98400" y="77142"/>
                </a:lnTo>
                <a:lnTo>
                  <a:pt x="103200" y="72857"/>
                </a:lnTo>
                <a:lnTo>
                  <a:pt x="108000" y="70714"/>
                </a:lnTo>
                <a:lnTo>
                  <a:pt x="112800" y="66428"/>
                </a:lnTo>
                <a:lnTo>
                  <a:pt x="117600" y="64285"/>
                </a:lnTo>
                <a:lnTo>
                  <a:pt x="120000" y="60000"/>
                </a:lnTo>
                <a:lnTo>
                  <a:pt x="115200" y="55714"/>
                </a:lnTo>
                <a:close/>
              </a:path>
            </a:pathLst>
          </a:custGeom>
          <a:solidFill>
            <a:srgbClr val="F7CCCF"/>
          </a:solidFill>
          <a:ln w="9525" cap="flat" cmpd="sng">
            <a:solidFill>
              <a:schemeClr val="lt1"/>
            </a:solidFill>
            <a:prstDash val="solid"/>
            <a:round/>
            <a:headEnd type="none" w="med" len="med"/>
            <a:tailEnd type="none" w="med" len="med"/>
          </a:ln>
        </xdr:spPr>
        <xdr:txBody>
          <a:bodyPr spcFirstLastPara="1" wrap="square" lIns="91425" tIns="45700" rIns="91425" bIns="45700" anchor="t"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9pPr>
          </a:lstStyle>
          <a:p>
            <a:pPr marL="0" marR="0" lvl="0" indent="0" algn="l" rtl="0">
              <a:spcBef>
                <a:spcPts val="0"/>
              </a:spcBef>
              <a:spcAft>
                <a:spcPts val="0"/>
              </a:spcAft>
              <a:buNone/>
            </a:pPr>
            <a:endParaRPr sz="2400" b="1">
              <a:solidFill>
                <a:schemeClr val="dk1"/>
              </a:solidFill>
              <a:latin typeface="Calibri"/>
              <a:ea typeface="Calibri"/>
              <a:cs typeface="Calibri"/>
              <a:sym typeface="Calibri"/>
            </a:endParaRPr>
          </a:p>
        </xdr:txBody>
      </xdr:sp>
      <xdr:sp macro="" textlink="">
        <xdr:nvSpPr>
          <xdr:cNvPr id="298" name="Shape 4731" descr="© INSCALE GmbH, 05.05.2010 http://www.presentationload.com/"/>
          <xdr:cNvSpPr/>
        </xdr:nvSpPr>
        <xdr:spPr>
          <a:xfrm>
            <a:off x="6079316" y="3101407"/>
            <a:ext cx="166688" cy="212725"/>
          </a:xfrm>
          <a:custGeom>
            <a:avLst/>
            <a:gdLst/>
            <a:ahLst/>
            <a:cxnLst/>
            <a:rect l="0" t="0" r="0" b="0"/>
            <a:pathLst>
              <a:path w="120000" h="120000" extrusionOk="0">
                <a:moveTo>
                  <a:pt x="17391" y="84545"/>
                </a:moveTo>
                <a:lnTo>
                  <a:pt x="20869" y="83181"/>
                </a:lnTo>
                <a:lnTo>
                  <a:pt x="22608" y="81818"/>
                </a:lnTo>
                <a:lnTo>
                  <a:pt x="22608" y="77727"/>
                </a:lnTo>
                <a:lnTo>
                  <a:pt x="20869" y="77727"/>
                </a:lnTo>
                <a:lnTo>
                  <a:pt x="15652" y="81818"/>
                </a:lnTo>
                <a:lnTo>
                  <a:pt x="15652" y="84545"/>
                </a:lnTo>
                <a:lnTo>
                  <a:pt x="17391" y="84545"/>
                </a:lnTo>
                <a:close/>
                <a:moveTo>
                  <a:pt x="120000" y="39545"/>
                </a:moveTo>
                <a:lnTo>
                  <a:pt x="113043" y="35454"/>
                </a:lnTo>
                <a:lnTo>
                  <a:pt x="114782" y="35454"/>
                </a:lnTo>
                <a:lnTo>
                  <a:pt x="114782" y="34090"/>
                </a:lnTo>
                <a:lnTo>
                  <a:pt x="116521" y="34090"/>
                </a:lnTo>
                <a:lnTo>
                  <a:pt x="116521" y="28636"/>
                </a:lnTo>
                <a:lnTo>
                  <a:pt x="107826" y="28636"/>
                </a:lnTo>
                <a:lnTo>
                  <a:pt x="104347" y="25909"/>
                </a:lnTo>
                <a:lnTo>
                  <a:pt x="104347" y="24545"/>
                </a:lnTo>
                <a:lnTo>
                  <a:pt x="102608" y="23181"/>
                </a:lnTo>
                <a:lnTo>
                  <a:pt x="102608" y="21818"/>
                </a:lnTo>
                <a:lnTo>
                  <a:pt x="99130" y="20454"/>
                </a:lnTo>
                <a:lnTo>
                  <a:pt x="97391" y="20454"/>
                </a:lnTo>
                <a:lnTo>
                  <a:pt x="95652" y="21818"/>
                </a:lnTo>
                <a:lnTo>
                  <a:pt x="95652" y="24545"/>
                </a:lnTo>
                <a:lnTo>
                  <a:pt x="88695" y="24545"/>
                </a:lnTo>
                <a:lnTo>
                  <a:pt x="86956" y="23181"/>
                </a:lnTo>
                <a:lnTo>
                  <a:pt x="83478" y="21818"/>
                </a:lnTo>
                <a:lnTo>
                  <a:pt x="81739" y="23181"/>
                </a:lnTo>
                <a:lnTo>
                  <a:pt x="78260" y="23181"/>
                </a:lnTo>
                <a:lnTo>
                  <a:pt x="74782" y="21818"/>
                </a:lnTo>
                <a:lnTo>
                  <a:pt x="73043" y="20454"/>
                </a:lnTo>
                <a:lnTo>
                  <a:pt x="73043" y="19090"/>
                </a:lnTo>
                <a:lnTo>
                  <a:pt x="71304" y="16363"/>
                </a:lnTo>
                <a:lnTo>
                  <a:pt x="69565" y="15000"/>
                </a:lnTo>
                <a:lnTo>
                  <a:pt x="66086" y="13636"/>
                </a:lnTo>
                <a:lnTo>
                  <a:pt x="60869" y="13636"/>
                </a:lnTo>
                <a:lnTo>
                  <a:pt x="59130" y="10909"/>
                </a:lnTo>
                <a:lnTo>
                  <a:pt x="48695" y="6818"/>
                </a:lnTo>
                <a:lnTo>
                  <a:pt x="46956" y="4090"/>
                </a:lnTo>
                <a:lnTo>
                  <a:pt x="43478" y="2727"/>
                </a:lnTo>
                <a:lnTo>
                  <a:pt x="41739" y="0"/>
                </a:lnTo>
                <a:lnTo>
                  <a:pt x="41739" y="2727"/>
                </a:lnTo>
                <a:lnTo>
                  <a:pt x="43478" y="4090"/>
                </a:lnTo>
                <a:lnTo>
                  <a:pt x="43478" y="8181"/>
                </a:lnTo>
                <a:lnTo>
                  <a:pt x="41739" y="9545"/>
                </a:lnTo>
                <a:lnTo>
                  <a:pt x="34782" y="12272"/>
                </a:lnTo>
                <a:lnTo>
                  <a:pt x="29565" y="12272"/>
                </a:lnTo>
                <a:lnTo>
                  <a:pt x="27826" y="9545"/>
                </a:lnTo>
                <a:lnTo>
                  <a:pt x="26086" y="9545"/>
                </a:lnTo>
                <a:lnTo>
                  <a:pt x="22608" y="12272"/>
                </a:lnTo>
                <a:lnTo>
                  <a:pt x="19130" y="13636"/>
                </a:lnTo>
                <a:lnTo>
                  <a:pt x="17391" y="16363"/>
                </a:lnTo>
                <a:lnTo>
                  <a:pt x="17391" y="19090"/>
                </a:lnTo>
                <a:lnTo>
                  <a:pt x="19130" y="20454"/>
                </a:lnTo>
                <a:lnTo>
                  <a:pt x="20869" y="23181"/>
                </a:lnTo>
                <a:lnTo>
                  <a:pt x="20869" y="27272"/>
                </a:lnTo>
                <a:lnTo>
                  <a:pt x="19130" y="28636"/>
                </a:lnTo>
                <a:lnTo>
                  <a:pt x="15652" y="30000"/>
                </a:lnTo>
                <a:lnTo>
                  <a:pt x="12173" y="32727"/>
                </a:lnTo>
                <a:lnTo>
                  <a:pt x="12173" y="36818"/>
                </a:lnTo>
                <a:lnTo>
                  <a:pt x="13913" y="38181"/>
                </a:lnTo>
                <a:lnTo>
                  <a:pt x="15652" y="40909"/>
                </a:lnTo>
                <a:lnTo>
                  <a:pt x="10434" y="40909"/>
                </a:lnTo>
                <a:lnTo>
                  <a:pt x="10434" y="45000"/>
                </a:lnTo>
                <a:lnTo>
                  <a:pt x="0" y="49090"/>
                </a:lnTo>
                <a:lnTo>
                  <a:pt x="6956" y="51818"/>
                </a:lnTo>
                <a:lnTo>
                  <a:pt x="3478" y="58636"/>
                </a:lnTo>
                <a:lnTo>
                  <a:pt x="6956" y="61363"/>
                </a:lnTo>
                <a:lnTo>
                  <a:pt x="6956" y="64090"/>
                </a:lnTo>
                <a:lnTo>
                  <a:pt x="1739" y="68181"/>
                </a:lnTo>
                <a:lnTo>
                  <a:pt x="0" y="68181"/>
                </a:lnTo>
                <a:lnTo>
                  <a:pt x="3478" y="70909"/>
                </a:lnTo>
                <a:lnTo>
                  <a:pt x="1739" y="72272"/>
                </a:lnTo>
                <a:lnTo>
                  <a:pt x="1739" y="73636"/>
                </a:lnTo>
                <a:lnTo>
                  <a:pt x="5217" y="76363"/>
                </a:lnTo>
                <a:lnTo>
                  <a:pt x="8695" y="77727"/>
                </a:lnTo>
                <a:lnTo>
                  <a:pt x="17391" y="77727"/>
                </a:lnTo>
                <a:lnTo>
                  <a:pt x="20869" y="75000"/>
                </a:lnTo>
                <a:lnTo>
                  <a:pt x="20869" y="73636"/>
                </a:lnTo>
                <a:lnTo>
                  <a:pt x="27826" y="75000"/>
                </a:lnTo>
                <a:lnTo>
                  <a:pt x="29565" y="77727"/>
                </a:lnTo>
                <a:lnTo>
                  <a:pt x="29565" y="79090"/>
                </a:lnTo>
                <a:lnTo>
                  <a:pt x="27826" y="83181"/>
                </a:lnTo>
                <a:lnTo>
                  <a:pt x="26086" y="84545"/>
                </a:lnTo>
                <a:lnTo>
                  <a:pt x="26086" y="87272"/>
                </a:lnTo>
                <a:lnTo>
                  <a:pt x="24347" y="90000"/>
                </a:lnTo>
                <a:lnTo>
                  <a:pt x="20869" y="91363"/>
                </a:lnTo>
                <a:lnTo>
                  <a:pt x="19130" y="91363"/>
                </a:lnTo>
                <a:lnTo>
                  <a:pt x="17391" y="92727"/>
                </a:lnTo>
                <a:lnTo>
                  <a:pt x="15652" y="92727"/>
                </a:lnTo>
                <a:lnTo>
                  <a:pt x="17391" y="92727"/>
                </a:lnTo>
                <a:lnTo>
                  <a:pt x="20869" y="94090"/>
                </a:lnTo>
                <a:lnTo>
                  <a:pt x="22608" y="94090"/>
                </a:lnTo>
                <a:lnTo>
                  <a:pt x="22608" y="95454"/>
                </a:lnTo>
                <a:lnTo>
                  <a:pt x="20869" y="96818"/>
                </a:lnTo>
                <a:lnTo>
                  <a:pt x="19130" y="99545"/>
                </a:lnTo>
                <a:lnTo>
                  <a:pt x="15652" y="100909"/>
                </a:lnTo>
                <a:lnTo>
                  <a:pt x="13913" y="103636"/>
                </a:lnTo>
                <a:lnTo>
                  <a:pt x="12173" y="105000"/>
                </a:lnTo>
                <a:lnTo>
                  <a:pt x="15652" y="107727"/>
                </a:lnTo>
                <a:lnTo>
                  <a:pt x="12173" y="110454"/>
                </a:lnTo>
                <a:lnTo>
                  <a:pt x="13913" y="111818"/>
                </a:lnTo>
                <a:lnTo>
                  <a:pt x="15652" y="111818"/>
                </a:lnTo>
                <a:lnTo>
                  <a:pt x="19130" y="110454"/>
                </a:lnTo>
                <a:lnTo>
                  <a:pt x="22608" y="107727"/>
                </a:lnTo>
                <a:lnTo>
                  <a:pt x="26086" y="110454"/>
                </a:lnTo>
                <a:lnTo>
                  <a:pt x="34782" y="110454"/>
                </a:lnTo>
                <a:lnTo>
                  <a:pt x="34782" y="111818"/>
                </a:lnTo>
                <a:lnTo>
                  <a:pt x="36521" y="113181"/>
                </a:lnTo>
                <a:lnTo>
                  <a:pt x="36521" y="117272"/>
                </a:lnTo>
                <a:lnTo>
                  <a:pt x="38260" y="120000"/>
                </a:lnTo>
                <a:lnTo>
                  <a:pt x="43478" y="120000"/>
                </a:lnTo>
                <a:lnTo>
                  <a:pt x="43478" y="118636"/>
                </a:lnTo>
                <a:lnTo>
                  <a:pt x="45217" y="117272"/>
                </a:lnTo>
                <a:lnTo>
                  <a:pt x="45217" y="115909"/>
                </a:lnTo>
                <a:lnTo>
                  <a:pt x="46956" y="114545"/>
                </a:lnTo>
                <a:lnTo>
                  <a:pt x="52173" y="114545"/>
                </a:lnTo>
                <a:lnTo>
                  <a:pt x="52173" y="107727"/>
                </a:lnTo>
                <a:lnTo>
                  <a:pt x="53913" y="105000"/>
                </a:lnTo>
                <a:lnTo>
                  <a:pt x="53913" y="99545"/>
                </a:lnTo>
                <a:lnTo>
                  <a:pt x="57391" y="96818"/>
                </a:lnTo>
                <a:lnTo>
                  <a:pt x="57391" y="92727"/>
                </a:lnTo>
                <a:lnTo>
                  <a:pt x="60869" y="91363"/>
                </a:lnTo>
                <a:lnTo>
                  <a:pt x="60869" y="90000"/>
                </a:lnTo>
                <a:lnTo>
                  <a:pt x="66086" y="85909"/>
                </a:lnTo>
                <a:lnTo>
                  <a:pt x="71304" y="83181"/>
                </a:lnTo>
                <a:lnTo>
                  <a:pt x="76521" y="81818"/>
                </a:lnTo>
                <a:lnTo>
                  <a:pt x="93913" y="75000"/>
                </a:lnTo>
                <a:lnTo>
                  <a:pt x="99130" y="72272"/>
                </a:lnTo>
                <a:lnTo>
                  <a:pt x="102608" y="68181"/>
                </a:lnTo>
                <a:lnTo>
                  <a:pt x="106086" y="65454"/>
                </a:lnTo>
                <a:lnTo>
                  <a:pt x="107826" y="62727"/>
                </a:lnTo>
                <a:lnTo>
                  <a:pt x="111304" y="60000"/>
                </a:lnTo>
                <a:lnTo>
                  <a:pt x="113043" y="57272"/>
                </a:lnTo>
                <a:lnTo>
                  <a:pt x="116521" y="47727"/>
                </a:lnTo>
                <a:lnTo>
                  <a:pt x="120000" y="46363"/>
                </a:lnTo>
                <a:lnTo>
                  <a:pt x="120000" y="39545"/>
                </a:lnTo>
                <a:close/>
              </a:path>
            </a:pathLst>
          </a:custGeom>
          <a:solidFill>
            <a:srgbClr val="FFC000"/>
          </a:solidFill>
          <a:ln w="9525" cap="flat" cmpd="sng">
            <a:solidFill>
              <a:schemeClr val="lt1"/>
            </a:solidFill>
            <a:prstDash val="solid"/>
            <a:round/>
            <a:headEnd type="none" w="med" len="med"/>
            <a:tailEnd type="none" w="med" len="med"/>
          </a:ln>
        </xdr:spPr>
        <xdr:txBody>
          <a:bodyPr spcFirstLastPara="1" wrap="square" lIns="91425" tIns="45700" rIns="91425" bIns="45700" anchor="t"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9pPr>
          </a:lstStyle>
          <a:p>
            <a:pPr marL="0" marR="0" lvl="0" indent="0" algn="l" rtl="0">
              <a:spcBef>
                <a:spcPts val="0"/>
              </a:spcBef>
              <a:spcAft>
                <a:spcPts val="0"/>
              </a:spcAft>
              <a:buNone/>
            </a:pPr>
            <a:endParaRPr sz="2400" b="1">
              <a:solidFill>
                <a:schemeClr val="dk1"/>
              </a:solidFill>
              <a:latin typeface="Calibri"/>
              <a:ea typeface="Calibri"/>
              <a:cs typeface="Calibri"/>
              <a:sym typeface="Calibri"/>
            </a:endParaRPr>
          </a:p>
        </xdr:txBody>
      </xdr:sp>
      <xdr:sp macro="" textlink="">
        <xdr:nvSpPr>
          <xdr:cNvPr id="299" name="Shape 4732" descr="© INSCALE GmbH, 05.05.2010 http://www.presentationload.com/"/>
          <xdr:cNvSpPr/>
        </xdr:nvSpPr>
        <xdr:spPr>
          <a:xfrm>
            <a:off x="6377766" y="2509269"/>
            <a:ext cx="100013" cy="66675"/>
          </a:xfrm>
          <a:custGeom>
            <a:avLst/>
            <a:gdLst/>
            <a:ahLst/>
            <a:cxnLst/>
            <a:rect l="0" t="0" r="0" b="0"/>
            <a:pathLst>
              <a:path w="120000" h="120000" extrusionOk="0">
                <a:moveTo>
                  <a:pt x="117142" y="72857"/>
                </a:moveTo>
                <a:lnTo>
                  <a:pt x="111428" y="68571"/>
                </a:lnTo>
                <a:lnTo>
                  <a:pt x="102857" y="55714"/>
                </a:lnTo>
                <a:lnTo>
                  <a:pt x="91428" y="47142"/>
                </a:lnTo>
                <a:lnTo>
                  <a:pt x="74285" y="38571"/>
                </a:lnTo>
                <a:lnTo>
                  <a:pt x="62857" y="30000"/>
                </a:lnTo>
                <a:lnTo>
                  <a:pt x="60000" y="21428"/>
                </a:lnTo>
                <a:lnTo>
                  <a:pt x="51428" y="8571"/>
                </a:lnTo>
                <a:lnTo>
                  <a:pt x="45714" y="4285"/>
                </a:lnTo>
                <a:lnTo>
                  <a:pt x="40000" y="4285"/>
                </a:lnTo>
                <a:lnTo>
                  <a:pt x="28571" y="0"/>
                </a:lnTo>
                <a:lnTo>
                  <a:pt x="14285" y="0"/>
                </a:lnTo>
                <a:lnTo>
                  <a:pt x="11428" y="4285"/>
                </a:lnTo>
                <a:lnTo>
                  <a:pt x="8571" y="4285"/>
                </a:lnTo>
                <a:lnTo>
                  <a:pt x="14285" y="30000"/>
                </a:lnTo>
                <a:lnTo>
                  <a:pt x="14285" y="38571"/>
                </a:lnTo>
                <a:lnTo>
                  <a:pt x="11428" y="42857"/>
                </a:lnTo>
                <a:lnTo>
                  <a:pt x="8571" y="51428"/>
                </a:lnTo>
                <a:lnTo>
                  <a:pt x="5714" y="55714"/>
                </a:lnTo>
                <a:lnTo>
                  <a:pt x="5714" y="64285"/>
                </a:lnTo>
                <a:lnTo>
                  <a:pt x="2857" y="72857"/>
                </a:lnTo>
                <a:lnTo>
                  <a:pt x="0" y="77142"/>
                </a:lnTo>
                <a:lnTo>
                  <a:pt x="0" y="81428"/>
                </a:lnTo>
                <a:lnTo>
                  <a:pt x="5714" y="102857"/>
                </a:lnTo>
                <a:lnTo>
                  <a:pt x="0" y="90000"/>
                </a:lnTo>
                <a:lnTo>
                  <a:pt x="14285" y="120000"/>
                </a:lnTo>
                <a:lnTo>
                  <a:pt x="37142" y="94285"/>
                </a:lnTo>
                <a:lnTo>
                  <a:pt x="82857" y="94285"/>
                </a:lnTo>
                <a:lnTo>
                  <a:pt x="88571" y="98571"/>
                </a:lnTo>
                <a:lnTo>
                  <a:pt x="114285" y="98571"/>
                </a:lnTo>
                <a:lnTo>
                  <a:pt x="117142" y="94285"/>
                </a:lnTo>
                <a:lnTo>
                  <a:pt x="120000" y="85714"/>
                </a:lnTo>
                <a:lnTo>
                  <a:pt x="120000" y="81428"/>
                </a:lnTo>
                <a:lnTo>
                  <a:pt x="117142" y="72857"/>
                </a:lnTo>
                <a:close/>
              </a:path>
            </a:pathLst>
          </a:custGeom>
          <a:solidFill>
            <a:srgbClr val="F7CCCF"/>
          </a:solidFill>
          <a:ln w="9525" cap="flat" cmpd="sng">
            <a:solidFill>
              <a:schemeClr val="lt1"/>
            </a:solidFill>
            <a:prstDash val="solid"/>
            <a:round/>
            <a:headEnd type="none" w="med" len="med"/>
            <a:tailEnd type="none" w="med" len="med"/>
          </a:ln>
        </xdr:spPr>
        <xdr:txBody>
          <a:bodyPr spcFirstLastPara="1" wrap="square" lIns="91425" tIns="45700" rIns="91425" bIns="45700" anchor="t"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9pPr>
          </a:lstStyle>
          <a:p>
            <a:pPr marL="0" marR="0" lvl="0" indent="0" algn="l" rtl="0">
              <a:spcBef>
                <a:spcPts val="0"/>
              </a:spcBef>
              <a:spcAft>
                <a:spcPts val="0"/>
              </a:spcAft>
              <a:buNone/>
            </a:pPr>
            <a:endParaRPr sz="2400" b="1">
              <a:solidFill>
                <a:schemeClr val="dk1"/>
              </a:solidFill>
              <a:latin typeface="Calibri"/>
              <a:ea typeface="Calibri"/>
              <a:cs typeface="Calibri"/>
              <a:sym typeface="Calibri"/>
            </a:endParaRPr>
          </a:p>
        </xdr:txBody>
      </xdr:sp>
      <xdr:sp macro="" textlink="">
        <xdr:nvSpPr>
          <xdr:cNvPr id="300" name="Shape 4733" descr="© INSCALE GmbH, 05.05.2010 http://www.presentationload.com/"/>
          <xdr:cNvSpPr/>
        </xdr:nvSpPr>
        <xdr:spPr>
          <a:xfrm>
            <a:off x="6026928" y="2399732"/>
            <a:ext cx="296863" cy="109538"/>
          </a:xfrm>
          <a:custGeom>
            <a:avLst/>
            <a:gdLst/>
            <a:ahLst/>
            <a:cxnLst/>
            <a:rect l="0" t="0" r="0" b="0"/>
            <a:pathLst>
              <a:path w="120000" h="120000" extrusionOk="0">
                <a:moveTo>
                  <a:pt x="115121" y="101333"/>
                </a:moveTo>
                <a:lnTo>
                  <a:pt x="112195" y="98666"/>
                </a:lnTo>
                <a:lnTo>
                  <a:pt x="108292" y="98666"/>
                </a:lnTo>
                <a:lnTo>
                  <a:pt x="108292" y="90666"/>
                </a:lnTo>
                <a:lnTo>
                  <a:pt x="107317" y="88000"/>
                </a:lnTo>
                <a:lnTo>
                  <a:pt x="105365" y="85333"/>
                </a:lnTo>
                <a:lnTo>
                  <a:pt x="97560" y="85333"/>
                </a:lnTo>
                <a:lnTo>
                  <a:pt x="101463" y="74666"/>
                </a:lnTo>
                <a:lnTo>
                  <a:pt x="99512" y="74666"/>
                </a:lnTo>
                <a:lnTo>
                  <a:pt x="97560" y="72000"/>
                </a:lnTo>
                <a:lnTo>
                  <a:pt x="90731" y="72000"/>
                </a:lnTo>
                <a:lnTo>
                  <a:pt x="86829" y="66666"/>
                </a:lnTo>
                <a:lnTo>
                  <a:pt x="85853" y="64000"/>
                </a:lnTo>
                <a:lnTo>
                  <a:pt x="84878" y="64000"/>
                </a:lnTo>
                <a:lnTo>
                  <a:pt x="85853" y="61333"/>
                </a:lnTo>
                <a:lnTo>
                  <a:pt x="85853" y="58666"/>
                </a:lnTo>
                <a:lnTo>
                  <a:pt x="86829" y="56000"/>
                </a:lnTo>
                <a:lnTo>
                  <a:pt x="86829" y="53333"/>
                </a:lnTo>
                <a:lnTo>
                  <a:pt x="84878" y="53333"/>
                </a:lnTo>
                <a:lnTo>
                  <a:pt x="82926" y="50666"/>
                </a:lnTo>
                <a:lnTo>
                  <a:pt x="81951" y="50666"/>
                </a:lnTo>
                <a:lnTo>
                  <a:pt x="77073" y="37333"/>
                </a:lnTo>
                <a:lnTo>
                  <a:pt x="75121" y="34666"/>
                </a:lnTo>
                <a:lnTo>
                  <a:pt x="73170" y="29333"/>
                </a:lnTo>
                <a:lnTo>
                  <a:pt x="70243" y="29333"/>
                </a:lnTo>
                <a:lnTo>
                  <a:pt x="70243" y="37333"/>
                </a:lnTo>
                <a:lnTo>
                  <a:pt x="72195" y="42666"/>
                </a:lnTo>
                <a:lnTo>
                  <a:pt x="73170" y="42666"/>
                </a:lnTo>
                <a:lnTo>
                  <a:pt x="61463" y="26666"/>
                </a:lnTo>
                <a:lnTo>
                  <a:pt x="60487" y="24000"/>
                </a:lnTo>
                <a:lnTo>
                  <a:pt x="58536" y="21333"/>
                </a:lnTo>
                <a:lnTo>
                  <a:pt x="57560" y="16000"/>
                </a:lnTo>
                <a:lnTo>
                  <a:pt x="55609" y="13333"/>
                </a:lnTo>
                <a:lnTo>
                  <a:pt x="53658" y="8000"/>
                </a:lnTo>
                <a:lnTo>
                  <a:pt x="43902" y="8000"/>
                </a:lnTo>
                <a:lnTo>
                  <a:pt x="41951" y="5333"/>
                </a:lnTo>
                <a:lnTo>
                  <a:pt x="37073" y="2666"/>
                </a:lnTo>
                <a:lnTo>
                  <a:pt x="28292" y="0"/>
                </a:lnTo>
                <a:lnTo>
                  <a:pt x="20487" y="2666"/>
                </a:lnTo>
                <a:lnTo>
                  <a:pt x="15609" y="8000"/>
                </a:lnTo>
                <a:lnTo>
                  <a:pt x="11707" y="18666"/>
                </a:lnTo>
                <a:lnTo>
                  <a:pt x="9756" y="21333"/>
                </a:lnTo>
                <a:lnTo>
                  <a:pt x="6829" y="26666"/>
                </a:lnTo>
                <a:lnTo>
                  <a:pt x="3902" y="29333"/>
                </a:lnTo>
                <a:lnTo>
                  <a:pt x="1951" y="32000"/>
                </a:lnTo>
                <a:lnTo>
                  <a:pt x="975" y="34666"/>
                </a:lnTo>
                <a:lnTo>
                  <a:pt x="0" y="34666"/>
                </a:lnTo>
                <a:lnTo>
                  <a:pt x="11707" y="32000"/>
                </a:lnTo>
                <a:lnTo>
                  <a:pt x="11707" y="26666"/>
                </a:lnTo>
                <a:lnTo>
                  <a:pt x="24390" y="24000"/>
                </a:lnTo>
                <a:lnTo>
                  <a:pt x="28292" y="18666"/>
                </a:lnTo>
                <a:lnTo>
                  <a:pt x="32195" y="18666"/>
                </a:lnTo>
                <a:lnTo>
                  <a:pt x="36097" y="24000"/>
                </a:lnTo>
                <a:lnTo>
                  <a:pt x="36097" y="26666"/>
                </a:lnTo>
                <a:lnTo>
                  <a:pt x="35121" y="26666"/>
                </a:lnTo>
                <a:lnTo>
                  <a:pt x="34146" y="29333"/>
                </a:lnTo>
                <a:lnTo>
                  <a:pt x="32195" y="29333"/>
                </a:lnTo>
                <a:lnTo>
                  <a:pt x="31219" y="32000"/>
                </a:lnTo>
                <a:lnTo>
                  <a:pt x="30243" y="32000"/>
                </a:lnTo>
                <a:lnTo>
                  <a:pt x="33170" y="34666"/>
                </a:lnTo>
                <a:lnTo>
                  <a:pt x="34146" y="34666"/>
                </a:lnTo>
                <a:lnTo>
                  <a:pt x="35121" y="37333"/>
                </a:lnTo>
                <a:lnTo>
                  <a:pt x="37073" y="40000"/>
                </a:lnTo>
                <a:lnTo>
                  <a:pt x="40000" y="42666"/>
                </a:lnTo>
                <a:lnTo>
                  <a:pt x="41951" y="45333"/>
                </a:lnTo>
                <a:lnTo>
                  <a:pt x="44878" y="45333"/>
                </a:lnTo>
                <a:lnTo>
                  <a:pt x="45853" y="42666"/>
                </a:lnTo>
                <a:lnTo>
                  <a:pt x="45853" y="40000"/>
                </a:lnTo>
                <a:lnTo>
                  <a:pt x="47804" y="42666"/>
                </a:lnTo>
                <a:lnTo>
                  <a:pt x="48780" y="45333"/>
                </a:lnTo>
                <a:lnTo>
                  <a:pt x="51707" y="50666"/>
                </a:lnTo>
                <a:lnTo>
                  <a:pt x="55609" y="56000"/>
                </a:lnTo>
                <a:lnTo>
                  <a:pt x="60487" y="56000"/>
                </a:lnTo>
                <a:lnTo>
                  <a:pt x="63414" y="53333"/>
                </a:lnTo>
                <a:lnTo>
                  <a:pt x="65365" y="53333"/>
                </a:lnTo>
                <a:lnTo>
                  <a:pt x="63414" y="64000"/>
                </a:lnTo>
                <a:lnTo>
                  <a:pt x="73170" y="74666"/>
                </a:lnTo>
                <a:lnTo>
                  <a:pt x="77073" y="90666"/>
                </a:lnTo>
                <a:lnTo>
                  <a:pt x="78048" y="93333"/>
                </a:lnTo>
                <a:lnTo>
                  <a:pt x="80000" y="96000"/>
                </a:lnTo>
                <a:lnTo>
                  <a:pt x="80975" y="98666"/>
                </a:lnTo>
                <a:lnTo>
                  <a:pt x="80975" y="101333"/>
                </a:lnTo>
                <a:lnTo>
                  <a:pt x="77073" y="112000"/>
                </a:lnTo>
                <a:lnTo>
                  <a:pt x="77073" y="114666"/>
                </a:lnTo>
                <a:lnTo>
                  <a:pt x="78048" y="117333"/>
                </a:lnTo>
                <a:lnTo>
                  <a:pt x="80000" y="114666"/>
                </a:lnTo>
                <a:lnTo>
                  <a:pt x="81951" y="114666"/>
                </a:lnTo>
                <a:lnTo>
                  <a:pt x="85853" y="109333"/>
                </a:lnTo>
                <a:lnTo>
                  <a:pt x="90731" y="109333"/>
                </a:lnTo>
                <a:lnTo>
                  <a:pt x="90731" y="112000"/>
                </a:lnTo>
                <a:lnTo>
                  <a:pt x="89756" y="112000"/>
                </a:lnTo>
                <a:lnTo>
                  <a:pt x="88780" y="114666"/>
                </a:lnTo>
                <a:lnTo>
                  <a:pt x="88780" y="117333"/>
                </a:lnTo>
                <a:lnTo>
                  <a:pt x="90731" y="117333"/>
                </a:lnTo>
                <a:lnTo>
                  <a:pt x="91707" y="120000"/>
                </a:lnTo>
                <a:lnTo>
                  <a:pt x="99512" y="120000"/>
                </a:lnTo>
                <a:lnTo>
                  <a:pt x="103414" y="117333"/>
                </a:lnTo>
                <a:lnTo>
                  <a:pt x="111219" y="114666"/>
                </a:lnTo>
                <a:lnTo>
                  <a:pt x="117073" y="112000"/>
                </a:lnTo>
                <a:lnTo>
                  <a:pt x="120000" y="109333"/>
                </a:lnTo>
                <a:lnTo>
                  <a:pt x="120000" y="106666"/>
                </a:lnTo>
                <a:lnTo>
                  <a:pt x="119024" y="104000"/>
                </a:lnTo>
                <a:lnTo>
                  <a:pt x="117073" y="101333"/>
                </a:lnTo>
                <a:lnTo>
                  <a:pt x="115121" y="101333"/>
                </a:lnTo>
                <a:close/>
                <a:moveTo>
                  <a:pt x="18536" y="56000"/>
                </a:moveTo>
                <a:lnTo>
                  <a:pt x="18536" y="58666"/>
                </a:lnTo>
                <a:lnTo>
                  <a:pt x="19512" y="61333"/>
                </a:lnTo>
                <a:lnTo>
                  <a:pt x="21463" y="64000"/>
                </a:lnTo>
                <a:lnTo>
                  <a:pt x="23414" y="61333"/>
                </a:lnTo>
                <a:lnTo>
                  <a:pt x="24390" y="61333"/>
                </a:lnTo>
                <a:lnTo>
                  <a:pt x="25365" y="56000"/>
                </a:lnTo>
                <a:lnTo>
                  <a:pt x="25365" y="53333"/>
                </a:lnTo>
                <a:lnTo>
                  <a:pt x="24390" y="50666"/>
                </a:lnTo>
                <a:lnTo>
                  <a:pt x="22439" y="50666"/>
                </a:lnTo>
                <a:lnTo>
                  <a:pt x="20487" y="53333"/>
                </a:lnTo>
                <a:lnTo>
                  <a:pt x="19512" y="53333"/>
                </a:lnTo>
                <a:lnTo>
                  <a:pt x="18536" y="56000"/>
                </a:lnTo>
                <a:close/>
              </a:path>
            </a:pathLst>
          </a:custGeom>
          <a:solidFill>
            <a:srgbClr val="F7CCCF"/>
          </a:solidFill>
          <a:ln w="9525" cap="flat" cmpd="sng">
            <a:solidFill>
              <a:schemeClr val="lt1"/>
            </a:solidFill>
            <a:prstDash val="solid"/>
            <a:round/>
            <a:headEnd type="none" w="med" len="med"/>
            <a:tailEnd type="none" w="med" len="med"/>
          </a:ln>
        </xdr:spPr>
        <xdr:txBody>
          <a:bodyPr spcFirstLastPara="1" wrap="square" lIns="91425" tIns="45700" rIns="91425" bIns="45700" anchor="t"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9pPr>
          </a:lstStyle>
          <a:p>
            <a:pPr marL="0" marR="0" lvl="0" indent="0" algn="l" rtl="0">
              <a:spcBef>
                <a:spcPts val="0"/>
              </a:spcBef>
              <a:spcAft>
                <a:spcPts val="0"/>
              </a:spcAft>
              <a:buNone/>
            </a:pPr>
            <a:endParaRPr sz="2400" b="1">
              <a:solidFill>
                <a:schemeClr val="dk1"/>
              </a:solidFill>
              <a:latin typeface="Calibri"/>
              <a:ea typeface="Calibri"/>
              <a:cs typeface="Calibri"/>
              <a:sym typeface="Calibri"/>
            </a:endParaRPr>
          </a:p>
        </xdr:txBody>
      </xdr:sp>
      <xdr:sp macro="" textlink="">
        <xdr:nvSpPr>
          <xdr:cNvPr id="301" name="Shape 4734" descr="© INSCALE GmbH, 05.05.2010 http://www.presentationload.com/"/>
          <xdr:cNvSpPr/>
        </xdr:nvSpPr>
        <xdr:spPr>
          <a:xfrm>
            <a:off x="5952316" y="2790257"/>
            <a:ext cx="96838" cy="92075"/>
          </a:xfrm>
          <a:custGeom>
            <a:avLst/>
            <a:gdLst/>
            <a:ahLst/>
            <a:cxnLst/>
            <a:rect l="0" t="0" r="0" b="0"/>
            <a:pathLst>
              <a:path w="120000" h="120000" extrusionOk="0">
                <a:moveTo>
                  <a:pt x="105000" y="104210"/>
                </a:moveTo>
                <a:lnTo>
                  <a:pt x="108000" y="104210"/>
                </a:lnTo>
                <a:lnTo>
                  <a:pt x="117000" y="94736"/>
                </a:lnTo>
                <a:lnTo>
                  <a:pt x="114000" y="91578"/>
                </a:lnTo>
                <a:lnTo>
                  <a:pt x="105000" y="91578"/>
                </a:lnTo>
                <a:lnTo>
                  <a:pt x="105000" y="88421"/>
                </a:lnTo>
                <a:lnTo>
                  <a:pt x="102000" y="85263"/>
                </a:lnTo>
                <a:lnTo>
                  <a:pt x="102000" y="75789"/>
                </a:lnTo>
                <a:lnTo>
                  <a:pt x="105000" y="72631"/>
                </a:lnTo>
                <a:lnTo>
                  <a:pt x="111000" y="72631"/>
                </a:lnTo>
                <a:lnTo>
                  <a:pt x="114000" y="69473"/>
                </a:lnTo>
                <a:lnTo>
                  <a:pt x="120000" y="69473"/>
                </a:lnTo>
                <a:lnTo>
                  <a:pt x="114000" y="66315"/>
                </a:lnTo>
                <a:lnTo>
                  <a:pt x="105000" y="56842"/>
                </a:lnTo>
                <a:lnTo>
                  <a:pt x="99000" y="44210"/>
                </a:lnTo>
                <a:lnTo>
                  <a:pt x="96000" y="41052"/>
                </a:lnTo>
                <a:lnTo>
                  <a:pt x="93000" y="34736"/>
                </a:lnTo>
                <a:lnTo>
                  <a:pt x="90000" y="31578"/>
                </a:lnTo>
                <a:lnTo>
                  <a:pt x="87000" y="18947"/>
                </a:lnTo>
                <a:lnTo>
                  <a:pt x="69000" y="18947"/>
                </a:lnTo>
                <a:lnTo>
                  <a:pt x="63000" y="12631"/>
                </a:lnTo>
                <a:lnTo>
                  <a:pt x="63000" y="9473"/>
                </a:lnTo>
                <a:lnTo>
                  <a:pt x="60000" y="9473"/>
                </a:lnTo>
                <a:lnTo>
                  <a:pt x="57000" y="6315"/>
                </a:lnTo>
                <a:lnTo>
                  <a:pt x="42000" y="6315"/>
                </a:lnTo>
                <a:lnTo>
                  <a:pt x="42000" y="9473"/>
                </a:lnTo>
                <a:lnTo>
                  <a:pt x="39000" y="9473"/>
                </a:lnTo>
                <a:lnTo>
                  <a:pt x="36000" y="6315"/>
                </a:lnTo>
                <a:lnTo>
                  <a:pt x="30000" y="3157"/>
                </a:lnTo>
                <a:lnTo>
                  <a:pt x="24000" y="3157"/>
                </a:lnTo>
                <a:lnTo>
                  <a:pt x="21000" y="0"/>
                </a:lnTo>
                <a:lnTo>
                  <a:pt x="12000" y="0"/>
                </a:lnTo>
                <a:lnTo>
                  <a:pt x="3000" y="15789"/>
                </a:lnTo>
                <a:lnTo>
                  <a:pt x="9000" y="22105"/>
                </a:lnTo>
                <a:lnTo>
                  <a:pt x="12000" y="22105"/>
                </a:lnTo>
                <a:lnTo>
                  <a:pt x="12000" y="25263"/>
                </a:lnTo>
                <a:lnTo>
                  <a:pt x="3000" y="34736"/>
                </a:lnTo>
                <a:lnTo>
                  <a:pt x="0" y="41052"/>
                </a:lnTo>
                <a:lnTo>
                  <a:pt x="3000" y="47368"/>
                </a:lnTo>
                <a:lnTo>
                  <a:pt x="9000" y="53684"/>
                </a:lnTo>
                <a:lnTo>
                  <a:pt x="15000" y="56842"/>
                </a:lnTo>
                <a:lnTo>
                  <a:pt x="21000" y="56842"/>
                </a:lnTo>
                <a:lnTo>
                  <a:pt x="30000" y="66315"/>
                </a:lnTo>
                <a:lnTo>
                  <a:pt x="36000" y="66315"/>
                </a:lnTo>
                <a:lnTo>
                  <a:pt x="36000" y="53684"/>
                </a:lnTo>
                <a:lnTo>
                  <a:pt x="33000" y="50526"/>
                </a:lnTo>
                <a:lnTo>
                  <a:pt x="27000" y="47368"/>
                </a:lnTo>
                <a:lnTo>
                  <a:pt x="21000" y="41052"/>
                </a:lnTo>
                <a:lnTo>
                  <a:pt x="21000" y="37894"/>
                </a:lnTo>
                <a:lnTo>
                  <a:pt x="24000" y="37894"/>
                </a:lnTo>
                <a:lnTo>
                  <a:pt x="30000" y="41052"/>
                </a:lnTo>
                <a:lnTo>
                  <a:pt x="33000" y="44210"/>
                </a:lnTo>
                <a:lnTo>
                  <a:pt x="45000" y="50526"/>
                </a:lnTo>
                <a:lnTo>
                  <a:pt x="48000" y="53684"/>
                </a:lnTo>
                <a:lnTo>
                  <a:pt x="48000" y="69473"/>
                </a:lnTo>
                <a:lnTo>
                  <a:pt x="57000" y="69473"/>
                </a:lnTo>
                <a:lnTo>
                  <a:pt x="63000" y="72631"/>
                </a:lnTo>
                <a:lnTo>
                  <a:pt x="69000" y="72631"/>
                </a:lnTo>
                <a:lnTo>
                  <a:pt x="78000" y="94736"/>
                </a:lnTo>
                <a:lnTo>
                  <a:pt x="75000" y="97894"/>
                </a:lnTo>
                <a:lnTo>
                  <a:pt x="75000" y="104210"/>
                </a:lnTo>
                <a:lnTo>
                  <a:pt x="84000" y="113684"/>
                </a:lnTo>
                <a:lnTo>
                  <a:pt x="90000" y="116842"/>
                </a:lnTo>
                <a:lnTo>
                  <a:pt x="96000" y="116842"/>
                </a:lnTo>
                <a:lnTo>
                  <a:pt x="87000" y="104210"/>
                </a:lnTo>
                <a:lnTo>
                  <a:pt x="102000" y="119999"/>
                </a:lnTo>
                <a:lnTo>
                  <a:pt x="105000" y="116842"/>
                </a:lnTo>
                <a:lnTo>
                  <a:pt x="105000" y="104210"/>
                </a:lnTo>
                <a:close/>
              </a:path>
            </a:pathLst>
          </a:custGeom>
          <a:solidFill>
            <a:srgbClr val="FFC000"/>
          </a:solidFill>
          <a:ln w="9525" cap="flat" cmpd="sng">
            <a:solidFill>
              <a:schemeClr val="lt1"/>
            </a:solidFill>
            <a:prstDash val="solid"/>
            <a:round/>
            <a:headEnd type="none" w="med" len="med"/>
            <a:tailEnd type="none" w="med" len="med"/>
          </a:ln>
        </xdr:spPr>
        <xdr:txBody>
          <a:bodyPr spcFirstLastPara="1" wrap="square" lIns="91425" tIns="45700" rIns="91425" bIns="45700" anchor="t"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9pPr>
          </a:lstStyle>
          <a:p>
            <a:pPr marL="0" marR="0" lvl="0" indent="0" algn="l" rtl="0">
              <a:spcBef>
                <a:spcPts val="0"/>
              </a:spcBef>
              <a:spcAft>
                <a:spcPts val="0"/>
              </a:spcAft>
              <a:buNone/>
            </a:pPr>
            <a:endParaRPr sz="2400" b="1">
              <a:solidFill>
                <a:schemeClr val="dk1"/>
              </a:solidFill>
              <a:latin typeface="Calibri"/>
              <a:ea typeface="Calibri"/>
              <a:cs typeface="Calibri"/>
              <a:sym typeface="Calibri"/>
            </a:endParaRPr>
          </a:p>
        </xdr:txBody>
      </xdr:sp>
      <xdr:sp macro="" textlink="">
        <xdr:nvSpPr>
          <xdr:cNvPr id="302" name="Shape 4735" descr="© INSCALE GmbH, 05.05.2010 http://www.presentationload.com/"/>
          <xdr:cNvSpPr/>
        </xdr:nvSpPr>
        <xdr:spPr>
          <a:xfrm>
            <a:off x="6138053" y="2748982"/>
            <a:ext cx="349250" cy="541338"/>
          </a:xfrm>
          <a:custGeom>
            <a:avLst/>
            <a:gdLst/>
            <a:ahLst/>
            <a:cxnLst/>
            <a:rect l="0" t="0" r="0" b="0"/>
            <a:pathLst>
              <a:path w="120000" h="120000" extrusionOk="0">
                <a:moveTo>
                  <a:pt x="4965" y="81428"/>
                </a:moveTo>
                <a:lnTo>
                  <a:pt x="8275" y="82500"/>
                </a:lnTo>
                <a:lnTo>
                  <a:pt x="9103" y="83571"/>
                </a:lnTo>
                <a:lnTo>
                  <a:pt x="11586" y="83571"/>
                </a:lnTo>
                <a:lnTo>
                  <a:pt x="13241" y="84107"/>
                </a:lnTo>
                <a:lnTo>
                  <a:pt x="14068" y="84642"/>
                </a:lnTo>
                <a:lnTo>
                  <a:pt x="14896" y="85714"/>
                </a:lnTo>
                <a:lnTo>
                  <a:pt x="14896" y="86250"/>
                </a:lnTo>
                <a:lnTo>
                  <a:pt x="15724" y="86785"/>
                </a:lnTo>
                <a:lnTo>
                  <a:pt x="17379" y="87321"/>
                </a:lnTo>
                <a:lnTo>
                  <a:pt x="19034" y="87321"/>
                </a:lnTo>
                <a:lnTo>
                  <a:pt x="19862" y="86785"/>
                </a:lnTo>
                <a:lnTo>
                  <a:pt x="21517" y="87321"/>
                </a:lnTo>
                <a:lnTo>
                  <a:pt x="22344" y="87857"/>
                </a:lnTo>
                <a:lnTo>
                  <a:pt x="25655" y="87857"/>
                </a:lnTo>
                <a:lnTo>
                  <a:pt x="25655" y="86785"/>
                </a:lnTo>
                <a:lnTo>
                  <a:pt x="26482" y="86250"/>
                </a:lnTo>
                <a:lnTo>
                  <a:pt x="27310" y="86250"/>
                </a:lnTo>
                <a:lnTo>
                  <a:pt x="28965" y="86785"/>
                </a:lnTo>
                <a:lnTo>
                  <a:pt x="28965" y="87321"/>
                </a:lnTo>
                <a:lnTo>
                  <a:pt x="29793" y="87857"/>
                </a:lnTo>
                <a:lnTo>
                  <a:pt x="29793" y="88392"/>
                </a:lnTo>
                <a:lnTo>
                  <a:pt x="31448" y="89464"/>
                </a:lnTo>
                <a:lnTo>
                  <a:pt x="36413" y="89464"/>
                </a:lnTo>
                <a:lnTo>
                  <a:pt x="38068" y="90000"/>
                </a:lnTo>
                <a:lnTo>
                  <a:pt x="38896" y="90535"/>
                </a:lnTo>
                <a:lnTo>
                  <a:pt x="40551" y="91071"/>
                </a:lnTo>
                <a:lnTo>
                  <a:pt x="43034" y="92678"/>
                </a:lnTo>
                <a:lnTo>
                  <a:pt x="44689" y="93214"/>
                </a:lnTo>
                <a:lnTo>
                  <a:pt x="45517" y="93750"/>
                </a:lnTo>
                <a:lnTo>
                  <a:pt x="47172" y="96964"/>
                </a:lnTo>
                <a:lnTo>
                  <a:pt x="49655" y="96964"/>
                </a:lnTo>
                <a:lnTo>
                  <a:pt x="51310" y="98571"/>
                </a:lnTo>
                <a:lnTo>
                  <a:pt x="52965" y="98571"/>
                </a:lnTo>
                <a:lnTo>
                  <a:pt x="53793" y="99107"/>
                </a:lnTo>
                <a:lnTo>
                  <a:pt x="53793" y="101250"/>
                </a:lnTo>
                <a:lnTo>
                  <a:pt x="54620" y="101785"/>
                </a:lnTo>
                <a:lnTo>
                  <a:pt x="54620" y="102321"/>
                </a:lnTo>
                <a:lnTo>
                  <a:pt x="56275" y="102321"/>
                </a:lnTo>
                <a:lnTo>
                  <a:pt x="57931" y="102857"/>
                </a:lnTo>
                <a:lnTo>
                  <a:pt x="58758" y="103392"/>
                </a:lnTo>
                <a:lnTo>
                  <a:pt x="58758" y="103928"/>
                </a:lnTo>
                <a:lnTo>
                  <a:pt x="57931" y="104464"/>
                </a:lnTo>
                <a:lnTo>
                  <a:pt x="57931" y="106607"/>
                </a:lnTo>
                <a:lnTo>
                  <a:pt x="59586" y="107142"/>
                </a:lnTo>
                <a:lnTo>
                  <a:pt x="62896" y="107678"/>
                </a:lnTo>
                <a:lnTo>
                  <a:pt x="67862" y="107678"/>
                </a:lnTo>
                <a:lnTo>
                  <a:pt x="67862" y="106607"/>
                </a:lnTo>
                <a:lnTo>
                  <a:pt x="69517" y="105535"/>
                </a:lnTo>
                <a:lnTo>
                  <a:pt x="72827" y="105535"/>
                </a:lnTo>
                <a:lnTo>
                  <a:pt x="73655" y="106071"/>
                </a:lnTo>
                <a:lnTo>
                  <a:pt x="74482" y="106071"/>
                </a:lnTo>
                <a:lnTo>
                  <a:pt x="75310" y="106607"/>
                </a:lnTo>
                <a:lnTo>
                  <a:pt x="76965" y="106607"/>
                </a:lnTo>
                <a:lnTo>
                  <a:pt x="78620" y="106071"/>
                </a:lnTo>
                <a:lnTo>
                  <a:pt x="79448" y="105535"/>
                </a:lnTo>
                <a:lnTo>
                  <a:pt x="81103" y="105535"/>
                </a:lnTo>
                <a:lnTo>
                  <a:pt x="81103" y="106071"/>
                </a:lnTo>
                <a:lnTo>
                  <a:pt x="81931" y="107142"/>
                </a:lnTo>
                <a:lnTo>
                  <a:pt x="82758" y="107678"/>
                </a:lnTo>
                <a:lnTo>
                  <a:pt x="86068" y="107678"/>
                </a:lnTo>
                <a:lnTo>
                  <a:pt x="87724" y="108214"/>
                </a:lnTo>
                <a:lnTo>
                  <a:pt x="88551" y="108750"/>
                </a:lnTo>
                <a:lnTo>
                  <a:pt x="88551" y="110357"/>
                </a:lnTo>
                <a:lnTo>
                  <a:pt x="87724" y="111428"/>
                </a:lnTo>
                <a:lnTo>
                  <a:pt x="86896" y="111964"/>
                </a:lnTo>
                <a:lnTo>
                  <a:pt x="86068" y="111964"/>
                </a:lnTo>
                <a:lnTo>
                  <a:pt x="85241" y="112500"/>
                </a:lnTo>
                <a:lnTo>
                  <a:pt x="85241" y="113035"/>
                </a:lnTo>
                <a:lnTo>
                  <a:pt x="83586" y="115178"/>
                </a:lnTo>
                <a:lnTo>
                  <a:pt x="83586" y="116785"/>
                </a:lnTo>
                <a:lnTo>
                  <a:pt x="84413" y="117321"/>
                </a:lnTo>
                <a:lnTo>
                  <a:pt x="86896" y="117321"/>
                </a:lnTo>
                <a:lnTo>
                  <a:pt x="88551" y="118928"/>
                </a:lnTo>
                <a:lnTo>
                  <a:pt x="91034" y="120000"/>
                </a:lnTo>
                <a:lnTo>
                  <a:pt x="91034" y="116785"/>
                </a:lnTo>
                <a:lnTo>
                  <a:pt x="91862" y="110357"/>
                </a:lnTo>
                <a:lnTo>
                  <a:pt x="94344" y="106071"/>
                </a:lnTo>
                <a:lnTo>
                  <a:pt x="93517" y="101785"/>
                </a:lnTo>
                <a:lnTo>
                  <a:pt x="95172" y="100714"/>
                </a:lnTo>
                <a:lnTo>
                  <a:pt x="96000" y="99642"/>
                </a:lnTo>
                <a:lnTo>
                  <a:pt x="96000" y="98571"/>
                </a:lnTo>
                <a:lnTo>
                  <a:pt x="95172" y="97500"/>
                </a:lnTo>
                <a:lnTo>
                  <a:pt x="93517" y="96428"/>
                </a:lnTo>
                <a:lnTo>
                  <a:pt x="93517" y="95892"/>
                </a:lnTo>
                <a:lnTo>
                  <a:pt x="92689" y="95357"/>
                </a:lnTo>
                <a:lnTo>
                  <a:pt x="92689" y="93214"/>
                </a:lnTo>
                <a:lnTo>
                  <a:pt x="91862" y="92678"/>
                </a:lnTo>
                <a:lnTo>
                  <a:pt x="90206" y="92142"/>
                </a:lnTo>
                <a:lnTo>
                  <a:pt x="88551" y="91071"/>
                </a:lnTo>
                <a:lnTo>
                  <a:pt x="87724" y="91071"/>
                </a:lnTo>
                <a:lnTo>
                  <a:pt x="88551" y="85178"/>
                </a:lnTo>
                <a:lnTo>
                  <a:pt x="92689" y="84642"/>
                </a:lnTo>
                <a:lnTo>
                  <a:pt x="93517" y="85178"/>
                </a:lnTo>
                <a:lnTo>
                  <a:pt x="97655" y="85178"/>
                </a:lnTo>
                <a:lnTo>
                  <a:pt x="98482" y="84642"/>
                </a:lnTo>
                <a:lnTo>
                  <a:pt x="98482" y="84107"/>
                </a:lnTo>
                <a:lnTo>
                  <a:pt x="97655" y="83571"/>
                </a:lnTo>
                <a:lnTo>
                  <a:pt x="97655" y="83035"/>
                </a:lnTo>
                <a:lnTo>
                  <a:pt x="96000" y="81964"/>
                </a:lnTo>
                <a:lnTo>
                  <a:pt x="94344" y="82500"/>
                </a:lnTo>
                <a:lnTo>
                  <a:pt x="91034" y="81428"/>
                </a:lnTo>
                <a:lnTo>
                  <a:pt x="91034" y="80357"/>
                </a:lnTo>
                <a:lnTo>
                  <a:pt x="90206" y="79285"/>
                </a:lnTo>
                <a:lnTo>
                  <a:pt x="90206" y="78214"/>
                </a:lnTo>
                <a:lnTo>
                  <a:pt x="91034" y="77142"/>
                </a:lnTo>
                <a:lnTo>
                  <a:pt x="91862" y="76607"/>
                </a:lnTo>
                <a:lnTo>
                  <a:pt x="94344" y="76607"/>
                </a:lnTo>
                <a:lnTo>
                  <a:pt x="96000" y="77678"/>
                </a:lnTo>
                <a:lnTo>
                  <a:pt x="105103" y="77142"/>
                </a:lnTo>
                <a:lnTo>
                  <a:pt x="105103" y="75535"/>
                </a:lnTo>
                <a:lnTo>
                  <a:pt x="105931" y="75000"/>
                </a:lnTo>
                <a:lnTo>
                  <a:pt x="106758" y="75000"/>
                </a:lnTo>
                <a:lnTo>
                  <a:pt x="110068" y="77142"/>
                </a:lnTo>
                <a:lnTo>
                  <a:pt x="114206" y="74464"/>
                </a:lnTo>
                <a:lnTo>
                  <a:pt x="115034" y="74464"/>
                </a:lnTo>
                <a:lnTo>
                  <a:pt x="115034" y="75535"/>
                </a:lnTo>
                <a:lnTo>
                  <a:pt x="115862" y="76071"/>
                </a:lnTo>
                <a:lnTo>
                  <a:pt x="115862" y="77142"/>
                </a:lnTo>
                <a:lnTo>
                  <a:pt x="116689" y="78214"/>
                </a:lnTo>
                <a:lnTo>
                  <a:pt x="116689" y="80892"/>
                </a:lnTo>
                <a:lnTo>
                  <a:pt x="120000" y="80892"/>
                </a:lnTo>
                <a:lnTo>
                  <a:pt x="119172" y="80357"/>
                </a:lnTo>
                <a:lnTo>
                  <a:pt x="119172" y="78750"/>
                </a:lnTo>
                <a:lnTo>
                  <a:pt x="118344" y="77678"/>
                </a:lnTo>
                <a:lnTo>
                  <a:pt x="118344" y="76071"/>
                </a:lnTo>
                <a:lnTo>
                  <a:pt x="117517" y="75535"/>
                </a:lnTo>
                <a:lnTo>
                  <a:pt x="117517" y="73928"/>
                </a:lnTo>
                <a:lnTo>
                  <a:pt x="116689" y="73392"/>
                </a:lnTo>
                <a:lnTo>
                  <a:pt x="116689" y="71250"/>
                </a:lnTo>
                <a:lnTo>
                  <a:pt x="115034" y="71250"/>
                </a:lnTo>
                <a:lnTo>
                  <a:pt x="113379" y="70178"/>
                </a:lnTo>
                <a:lnTo>
                  <a:pt x="110068" y="69107"/>
                </a:lnTo>
                <a:lnTo>
                  <a:pt x="110896" y="69107"/>
                </a:lnTo>
                <a:lnTo>
                  <a:pt x="115034" y="66428"/>
                </a:lnTo>
                <a:lnTo>
                  <a:pt x="115862" y="65357"/>
                </a:lnTo>
                <a:lnTo>
                  <a:pt x="115862" y="64821"/>
                </a:lnTo>
                <a:lnTo>
                  <a:pt x="115034" y="63750"/>
                </a:lnTo>
                <a:lnTo>
                  <a:pt x="113379" y="63214"/>
                </a:lnTo>
                <a:lnTo>
                  <a:pt x="112551" y="62142"/>
                </a:lnTo>
                <a:lnTo>
                  <a:pt x="112551" y="60000"/>
                </a:lnTo>
                <a:lnTo>
                  <a:pt x="110896" y="60000"/>
                </a:lnTo>
                <a:lnTo>
                  <a:pt x="110068" y="59464"/>
                </a:lnTo>
                <a:lnTo>
                  <a:pt x="110068" y="58392"/>
                </a:lnTo>
                <a:lnTo>
                  <a:pt x="110896" y="57321"/>
                </a:lnTo>
                <a:lnTo>
                  <a:pt x="110896" y="54642"/>
                </a:lnTo>
                <a:lnTo>
                  <a:pt x="110068" y="53571"/>
                </a:lnTo>
                <a:lnTo>
                  <a:pt x="110068" y="51428"/>
                </a:lnTo>
                <a:lnTo>
                  <a:pt x="111724" y="50357"/>
                </a:lnTo>
                <a:lnTo>
                  <a:pt x="112551" y="50357"/>
                </a:lnTo>
                <a:lnTo>
                  <a:pt x="113379" y="49821"/>
                </a:lnTo>
                <a:lnTo>
                  <a:pt x="113379" y="47678"/>
                </a:lnTo>
                <a:lnTo>
                  <a:pt x="115862" y="46071"/>
                </a:lnTo>
                <a:lnTo>
                  <a:pt x="115862" y="45000"/>
                </a:lnTo>
                <a:lnTo>
                  <a:pt x="115034" y="44464"/>
                </a:lnTo>
                <a:lnTo>
                  <a:pt x="112551" y="44464"/>
                </a:lnTo>
                <a:lnTo>
                  <a:pt x="110896" y="45000"/>
                </a:lnTo>
                <a:lnTo>
                  <a:pt x="110068" y="45535"/>
                </a:lnTo>
                <a:lnTo>
                  <a:pt x="106758" y="45000"/>
                </a:lnTo>
                <a:lnTo>
                  <a:pt x="105931" y="45535"/>
                </a:lnTo>
                <a:lnTo>
                  <a:pt x="102620" y="45535"/>
                </a:lnTo>
                <a:lnTo>
                  <a:pt x="101793" y="45000"/>
                </a:lnTo>
                <a:lnTo>
                  <a:pt x="99310" y="45000"/>
                </a:lnTo>
                <a:lnTo>
                  <a:pt x="99310" y="45535"/>
                </a:lnTo>
                <a:lnTo>
                  <a:pt x="96000" y="45535"/>
                </a:lnTo>
                <a:lnTo>
                  <a:pt x="92689" y="43392"/>
                </a:lnTo>
                <a:lnTo>
                  <a:pt x="91862" y="41785"/>
                </a:lnTo>
                <a:lnTo>
                  <a:pt x="91034" y="40714"/>
                </a:lnTo>
                <a:lnTo>
                  <a:pt x="90206" y="40178"/>
                </a:lnTo>
                <a:lnTo>
                  <a:pt x="90206" y="39642"/>
                </a:lnTo>
                <a:lnTo>
                  <a:pt x="86896" y="39642"/>
                </a:lnTo>
                <a:lnTo>
                  <a:pt x="85241" y="39107"/>
                </a:lnTo>
                <a:lnTo>
                  <a:pt x="84413" y="38571"/>
                </a:lnTo>
                <a:lnTo>
                  <a:pt x="82758" y="38571"/>
                </a:lnTo>
                <a:lnTo>
                  <a:pt x="82758" y="39107"/>
                </a:lnTo>
                <a:lnTo>
                  <a:pt x="81931" y="39642"/>
                </a:lnTo>
                <a:lnTo>
                  <a:pt x="80275" y="39642"/>
                </a:lnTo>
                <a:lnTo>
                  <a:pt x="78620" y="39107"/>
                </a:lnTo>
                <a:lnTo>
                  <a:pt x="77793" y="39107"/>
                </a:lnTo>
                <a:lnTo>
                  <a:pt x="76137" y="38571"/>
                </a:lnTo>
                <a:lnTo>
                  <a:pt x="74482" y="38571"/>
                </a:lnTo>
                <a:lnTo>
                  <a:pt x="73655" y="39107"/>
                </a:lnTo>
                <a:lnTo>
                  <a:pt x="70344" y="39107"/>
                </a:lnTo>
                <a:lnTo>
                  <a:pt x="69517" y="38571"/>
                </a:lnTo>
                <a:lnTo>
                  <a:pt x="68689" y="37500"/>
                </a:lnTo>
                <a:lnTo>
                  <a:pt x="68689" y="36428"/>
                </a:lnTo>
                <a:lnTo>
                  <a:pt x="67034" y="36428"/>
                </a:lnTo>
                <a:lnTo>
                  <a:pt x="67034" y="32678"/>
                </a:lnTo>
                <a:lnTo>
                  <a:pt x="68689" y="30535"/>
                </a:lnTo>
                <a:lnTo>
                  <a:pt x="68689" y="29464"/>
                </a:lnTo>
                <a:lnTo>
                  <a:pt x="67862" y="28928"/>
                </a:lnTo>
                <a:lnTo>
                  <a:pt x="66206" y="28392"/>
                </a:lnTo>
                <a:lnTo>
                  <a:pt x="65379" y="27857"/>
                </a:lnTo>
                <a:lnTo>
                  <a:pt x="65379" y="24642"/>
                </a:lnTo>
                <a:lnTo>
                  <a:pt x="64551" y="23571"/>
                </a:lnTo>
                <a:lnTo>
                  <a:pt x="62896" y="22500"/>
                </a:lnTo>
                <a:lnTo>
                  <a:pt x="62068" y="22500"/>
                </a:lnTo>
                <a:lnTo>
                  <a:pt x="60413" y="23571"/>
                </a:lnTo>
                <a:lnTo>
                  <a:pt x="60413" y="24107"/>
                </a:lnTo>
                <a:lnTo>
                  <a:pt x="59586" y="23571"/>
                </a:lnTo>
                <a:lnTo>
                  <a:pt x="59586" y="22500"/>
                </a:lnTo>
                <a:lnTo>
                  <a:pt x="60413" y="21428"/>
                </a:lnTo>
                <a:lnTo>
                  <a:pt x="63724" y="19285"/>
                </a:lnTo>
                <a:lnTo>
                  <a:pt x="63724" y="17142"/>
                </a:lnTo>
                <a:lnTo>
                  <a:pt x="64551" y="16607"/>
                </a:lnTo>
                <a:lnTo>
                  <a:pt x="64551" y="15000"/>
                </a:lnTo>
                <a:lnTo>
                  <a:pt x="66206" y="11785"/>
                </a:lnTo>
                <a:lnTo>
                  <a:pt x="69517" y="9642"/>
                </a:lnTo>
                <a:lnTo>
                  <a:pt x="72000" y="9107"/>
                </a:lnTo>
                <a:lnTo>
                  <a:pt x="73655" y="8035"/>
                </a:lnTo>
                <a:lnTo>
                  <a:pt x="74482" y="6964"/>
                </a:lnTo>
                <a:lnTo>
                  <a:pt x="74482" y="6428"/>
                </a:lnTo>
                <a:lnTo>
                  <a:pt x="75310" y="5892"/>
                </a:lnTo>
                <a:lnTo>
                  <a:pt x="76965" y="5892"/>
                </a:lnTo>
                <a:lnTo>
                  <a:pt x="77793" y="5357"/>
                </a:lnTo>
                <a:lnTo>
                  <a:pt x="78620" y="5357"/>
                </a:lnTo>
                <a:lnTo>
                  <a:pt x="79448" y="4821"/>
                </a:lnTo>
                <a:lnTo>
                  <a:pt x="80275" y="4821"/>
                </a:lnTo>
                <a:lnTo>
                  <a:pt x="82758" y="3214"/>
                </a:lnTo>
                <a:lnTo>
                  <a:pt x="82758" y="1071"/>
                </a:lnTo>
                <a:lnTo>
                  <a:pt x="81931" y="535"/>
                </a:lnTo>
                <a:lnTo>
                  <a:pt x="80275" y="0"/>
                </a:lnTo>
                <a:lnTo>
                  <a:pt x="78620" y="535"/>
                </a:lnTo>
                <a:lnTo>
                  <a:pt x="75310" y="535"/>
                </a:lnTo>
                <a:lnTo>
                  <a:pt x="74482" y="1071"/>
                </a:lnTo>
                <a:lnTo>
                  <a:pt x="73655" y="1071"/>
                </a:lnTo>
                <a:lnTo>
                  <a:pt x="72000" y="2142"/>
                </a:lnTo>
                <a:lnTo>
                  <a:pt x="72000" y="3214"/>
                </a:lnTo>
                <a:lnTo>
                  <a:pt x="71172" y="4285"/>
                </a:lnTo>
                <a:lnTo>
                  <a:pt x="69517" y="5357"/>
                </a:lnTo>
                <a:lnTo>
                  <a:pt x="67862" y="5357"/>
                </a:lnTo>
                <a:lnTo>
                  <a:pt x="66206" y="4821"/>
                </a:lnTo>
                <a:lnTo>
                  <a:pt x="65379" y="4821"/>
                </a:lnTo>
                <a:lnTo>
                  <a:pt x="61241" y="7500"/>
                </a:lnTo>
                <a:lnTo>
                  <a:pt x="61241" y="8035"/>
                </a:lnTo>
                <a:lnTo>
                  <a:pt x="56275" y="9107"/>
                </a:lnTo>
                <a:lnTo>
                  <a:pt x="55448" y="8571"/>
                </a:lnTo>
                <a:lnTo>
                  <a:pt x="53793" y="8035"/>
                </a:lnTo>
                <a:lnTo>
                  <a:pt x="52965" y="8035"/>
                </a:lnTo>
                <a:lnTo>
                  <a:pt x="52137" y="9107"/>
                </a:lnTo>
                <a:lnTo>
                  <a:pt x="52137" y="10714"/>
                </a:lnTo>
                <a:lnTo>
                  <a:pt x="51310" y="11785"/>
                </a:lnTo>
                <a:lnTo>
                  <a:pt x="50482" y="12321"/>
                </a:lnTo>
                <a:lnTo>
                  <a:pt x="48827" y="12321"/>
                </a:lnTo>
                <a:lnTo>
                  <a:pt x="48827" y="11785"/>
                </a:lnTo>
                <a:lnTo>
                  <a:pt x="49655" y="11250"/>
                </a:lnTo>
                <a:lnTo>
                  <a:pt x="48827" y="10714"/>
                </a:lnTo>
                <a:lnTo>
                  <a:pt x="47172" y="10714"/>
                </a:lnTo>
                <a:lnTo>
                  <a:pt x="45517" y="11250"/>
                </a:lnTo>
                <a:lnTo>
                  <a:pt x="43862" y="11250"/>
                </a:lnTo>
                <a:lnTo>
                  <a:pt x="43034" y="11785"/>
                </a:lnTo>
                <a:lnTo>
                  <a:pt x="42206" y="11785"/>
                </a:lnTo>
                <a:lnTo>
                  <a:pt x="41379" y="12857"/>
                </a:lnTo>
                <a:lnTo>
                  <a:pt x="39724" y="13392"/>
                </a:lnTo>
                <a:lnTo>
                  <a:pt x="38896" y="14464"/>
                </a:lnTo>
                <a:lnTo>
                  <a:pt x="38068" y="15000"/>
                </a:lnTo>
                <a:lnTo>
                  <a:pt x="38068" y="16607"/>
                </a:lnTo>
                <a:lnTo>
                  <a:pt x="38896" y="17142"/>
                </a:lnTo>
                <a:lnTo>
                  <a:pt x="36413" y="19821"/>
                </a:lnTo>
                <a:lnTo>
                  <a:pt x="38068" y="21964"/>
                </a:lnTo>
                <a:lnTo>
                  <a:pt x="34758" y="21964"/>
                </a:lnTo>
                <a:lnTo>
                  <a:pt x="33103" y="22500"/>
                </a:lnTo>
                <a:lnTo>
                  <a:pt x="31448" y="23571"/>
                </a:lnTo>
                <a:lnTo>
                  <a:pt x="31448" y="24642"/>
                </a:lnTo>
                <a:lnTo>
                  <a:pt x="30620" y="25714"/>
                </a:lnTo>
                <a:lnTo>
                  <a:pt x="29793" y="26250"/>
                </a:lnTo>
                <a:lnTo>
                  <a:pt x="28137" y="26250"/>
                </a:lnTo>
                <a:lnTo>
                  <a:pt x="27310" y="26785"/>
                </a:lnTo>
                <a:lnTo>
                  <a:pt x="26482" y="26785"/>
                </a:lnTo>
                <a:lnTo>
                  <a:pt x="24000" y="27321"/>
                </a:lnTo>
                <a:lnTo>
                  <a:pt x="25655" y="29464"/>
                </a:lnTo>
                <a:lnTo>
                  <a:pt x="25655" y="32678"/>
                </a:lnTo>
                <a:lnTo>
                  <a:pt x="23172" y="32678"/>
                </a:lnTo>
                <a:lnTo>
                  <a:pt x="23172" y="32142"/>
                </a:lnTo>
                <a:lnTo>
                  <a:pt x="24000" y="31607"/>
                </a:lnTo>
                <a:lnTo>
                  <a:pt x="24000" y="30535"/>
                </a:lnTo>
                <a:lnTo>
                  <a:pt x="19862" y="27857"/>
                </a:lnTo>
                <a:lnTo>
                  <a:pt x="19034" y="27857"/>
                </a:lnTo>
                <a:lnTo>
                  <a:pt x="18206" y="28392"/>
                </a:lnTo>
                <a:lnTo>
                  <a:pt x="18206" y="30000"/>
                </a:lnTo>
                <a:lnTo>
                  <a:pt x="19034" y="31071"/>
                </a:lnTo>
                <a:lnTo>
                  <a:pt x="20689" y="31607"/>
                </a:lnTo>
                <a:lnTo>
                  <a:pt x="20689" y="32678"/>
                </a:lnTo>
                <a:lnTo>
                  <a:pt x="19034" y="34821"/>
                </a:lnTo>
                <a:lnTo>
                  <a:pt x="18206" y="35357"/>
                </a:lnTo>
                <a:lnTo>
                  <a:pt x="16551" y="34821"/>
                </a:lnTo>
                <a:lnTo>
                  <a:pt x="15724" y="34285"/>
                </a:lnTo>
                <a:lnTo>
                  <a:pt x="14068" y="36964"/>
                </a:lnTo>
                <a:lnTo>
                  <a:pt x="15724" y="39107"/>
                </a:lnTo>
                <a:lnTo>
                  <a:pt x="15724" y="40178"/>
                </a:lnTo>
                <a:lnTo>
                  <a:pt x="17379" y="41250"/>
                </a:lnTo>
                <a:lnTo>
                  <a:pt x="18206" y="42321"/>
                </a:lnTo>
                <a:lnTo>
                  <a:pt x="18206" y="42857"/>
                </a:lnTo>
                <a:lnTo>
                  <a:pt x="16551" y="43928"/>
                </a:lnTo>
                <a:lnTo>
                  <a:pt x="15724" y="43928"/>
                </a:lnTo>
                <a:lnTo>
                  <a:pt x="18206" y="46071"/>
                </a:lnTo>
                <a:lnTo>
                  <a:pt x="19034" y="49285"/>
                </a:lnTo>
                <a:lnTo>
                  <a:pt x="15724" y="49821"/>
                </a:lnTo>
                <a:lnTo>
                  <a:pt x="18206" y="51428"/>
                </a:lnTo>
                <a:lnTo>
                  <a:pt x="18206" y="56785"/>
                </a:lnTo>
                <a:lnTo>
                  <a:pt x="16551" y="57321"/>
                </a:lnTo>
                <a:lnTo>
                  <a:pt x="15724" y="58392"/>
                </a:lnTo>
                <a:lnTo>
                  <a:pt x="15724" y="60535"/>
                </a:lnTo>
                <a:lnTo>
                  <a:pt x="19034" y="62678"/>
                </a:lnTo>
                <a:lnTo>
                  <a:pt x="19034" y="64285"/>
                </a:lnTo>
                <a:lnTo>
                  <a:pt x="18206" y="65357"/>
                </a:lnTo>
                <a:lnTo>
                  <a:pt x="16551" y="65892"/>
                </a:lnTo>
                <a:lnTo>
                  <a:pt x="15724" y="66964"/>
                </a:lnTo>
                <a:lnTo>
                  <a:pt x="14068" y="67500"/>
                </a:lnTo>
                <a:lnTo>
                  <a:pt x="13241" y="68035"/>
                </a:lnTo>
                <a:lnTo>
                  <a:pt x="15724" y="69107"/>
                </a:lnTo>
                <a:lnTo>
                  <a:pt x="11586" y="71250"/>
                </a:lnTo>
                <a:lnTo>
                  <a:pt x="9103" y="71250"/>
                </a:lnTo>
                <a:lnTo>
                  <a:pt x="7448" y="71785"/>
                </a:lnTo>
                <a:lnTo>
                  <a:pt x="4965" y="72321"/>
                </a:lnTo>
                <a:lnTo>
                  <a:pt x="4137" y="73392"/>
                </a:lnTo>
                <a:lnTo>
                  <a:pt x="4137" y="75535"/>
                </a:lnTo>
                <a:lnTo>
                  <a:pt x="4965" y="76071"/>
                </a:lnTo>
                <a:lnTo>
                  <a:pt x="4965" y="76607"/>
                </a:lnTo>
                <a:lnTo>
                  <a:pt x="827" y="76607"/>
                </a:lnTo>
                <a:lnTo>
                  <a:pt x="0" y="77142"/>
                </a:lnTo>
                <a:lnTo>
                  <a:pt x="0" y="78214"/>
                </a:lnTo>
                <a:lnTo>
                  <a:pt x="827" y="79285"/>
                </a:lnTo>
                <a:lnTo>
                  <a:pt x="2482" y="79821"/>
                </a:lnTo>
                <a:lnTo>
                  <a:pt x="3310" y="80892"/>
                </a:lnTo>
                <a:lnTo>
                  <a:pt x="4965" y="81428"/>
                </a:lnTo>
                <a:close/>
              </a:path>
            </a:pathLst>
          </a:custGeom>
          <a:solidFill>
            <a:srgbClr val="FFC000"/>
          </a:solidFill>
          <a:ln w="9525" cap="flat" cmpd="sng">
            <a:solidFill>
              <a:schemeClr val="lt1"/>
            </a:solidFill>
            <a:prstDash val="solid"/>
            <a:round/>
            <a:headEnd type="none" w="med" len="med"/>
            <a:tailEnd type="none" w="med" len="med"/>
          </a:ln>
        </xdr:spPr>
        <xdr:txBody>
          <a:bodyPr spcFirstLastPara="1" wrap="square" lIns="91425" tIns="45700" rIns="91425" bIns="45700" anchor="t"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9pPr>
          </a:lstStyle>
          <a:p>
            <a:pPr marL="0" marR="0" lvl="0" indent="0" algn="l" rtl="0">
              <a:spcBef>
                <a:spcPts val="0"/>
              </a:spcBef>
              <a:spcAft>
                <a:spcPts val="0"/>
              </a:spcAft>
              <a:buNone/>
            </a:pPr>
            <a:endParaRPr sz="2400" b="1">
              <a:solidFill>
                <a:schemeClr val="dk1"/>
              </a:solidFill>
              <a:latin typeface="Calibri"/>
              <a:ea typeface="Calibri"/>
              <a:cs typeface="Calibri"/>
              <a:sym typeface="Calibri"/>
            </a:endParaRPr>
          </a:p>
        </xdr:txBody>
      </xdr:sp>
      <xdr:sp macro="" textlink="">
        <xdr:nvSpPr>
          <xdr:cNvPr id="303" name="Shape 4736" descr="© INSCALE GmbH, 05.05.2010 http://www.presentationload.com/"/>
          <xdr:cNvSpPr/>
        </xdr:nvSpPr>
        <xdr:spPr>
          <a:xfrm>
            <a:off x="6419041" y="3725294"/>
            <a:ext cx="466725" cy="1219200"/>
          </a:xfrm>
          <a:custGeom>
            <a:avLst/>
            <a:gdLst/>
            <a:ahLst/>
            <a:cxnLst/>
            <a:rect l="0" t="0" r="0" b="0"/>
            <a:pathLst>
              <a:path w="120000" h="120000" extrusionOk="0">
                <a:moveTo>
                  <a:pt x="105077" y="115247"/>
                </a:moveTo>
                <a:lnTo>
                  <a:pt x="101968" y="114772"/>
                </a:lnTo>
                <a:lnTo>
                  <a:pt x="100103" y="114059"/>
                </a:lnTo>
                <a:lnTo>
                  <a:pt x="98238" y="113821"/>
                </a:lnTo>
                <a:lnTo>
                  <a:pt x="97616" y="113346"/>
                </a:lnTo>
                <a:lnTo>
                  <a:pt x="96994" y="113108"/>
                </a:lnTo>
                <a:lnTo>
                  <a:pt x="96994" y="112871"/>
                </a:lnTo>
                <a:lnTo>
                  <a:pt x="93886" y="112871"/>
                </a:lnTo>
                <a:lnTo>
                  <a:pt x="94507" y="112158"/>
                </a:lnTo>
                <a:lnTo>
                  <a:pt x="90155" y="110732"/>
                </a:lnTo>
                <a:lnTo>
                  <a:pt x="87046" y="110970"/>
                </a:lnTo>
                <a:lnTo>
                  <a:pt x="85803" y="110732"/>
                </a:lnTo>
                <a:lnTo>
                  <a:pt x="84559" y="111207"/>
                </a:lnTo>
                <a:lnTo>
                  <a:pt x="82072" y="111445"/>
                </a:lnTo>
                <a:lnTo>
                  <a:pt x="82694" y="112158"/>
                </a:lnTo>
                <a:lnTo>
                  <a:pt x="80829" y="112158"/>
                </a:lnTo>
                <a:lnTo>
                  <a:pt x="80829" y="113346"/>
                </a:lnTo>
                <a:lnTo>
                  <a:pt x="81450" y="113584"/>
                </a:lnTo>
                <a:lnTo>
                  <a:pt x="82694" y="113584"/>
                </a:lnTo>
                <a:lnTo>
                  <a:pt x="83937" y="113346"/>
                </a:lnTo>
                <a:lnTo>
                  <a:pt x="84559" y="113108"/>
                </a:lnTo>
                <a:lnTo>
                  <a:pt x="85803" y="112871"/>
                </a:lnTo>
                <a:lnTo>
                  <a:pt x="86424" y="112633"/>
                </a:lnTo>
                <a:lnTo>
                  <a:pt x="88911" y="113108"/>
                </a:lnTo>
                <a:lnTo>
                  <a:pt x="88911" y="113821"/>
                </a:lnTo>
                <a:lnTo>
                  <a:pt x="87668" y="114059"/>
                </a:lnTo>
                <a:lnTo>
                  <a:pt x="85803" y="114772"/>
                </a:lnTo>
                <a:lnTo>
                  <a:pt x="85181" y="114772"/>
                </a:lnTo>
                <a:lnTo>
                  <a:pt x="85803" y="115009"/>
                </a:lnTo>
                <a:lnTo>
                  <a:pt x="91398" y="115722"/>
                </a:lnTo>
                <a:lnTo>
                  <a:pt x="94507" y="115960"/>
                </a:lnTo>
                <a:lnTo>
                  <a:pt x="95751" y="116198"/>
                </a:lnTo>
                <a:lnTo>
                  <a:pt x="93886" y="117148"/>
                </a:lnTo>
                <a:lnTo>
                  <a:pt x="93886" y="116910"/>
                </a:lnTo>
                <a:lnTo>
                  <a:pt x="92642" y="116435"/>
                </a:lnTo>
                <a:lnTo>
                  <a:pt x="90777" y="116435"/>
                </a:lnTo>
                <a:lnTo>
                  <a:pt x="90155" y="116673"/>
                </a:lnTo>
                <a:lnTo>
                  <a:pt x="90155" y="116910"/>
                </a:lnTo>
                <a:lnTo>
                  <a:pt x="88290" y="115960"/>
                </a:lnTo>
                <a:lnTo>
                  <a:pt x="86424" y="116198"/>
                </a:lnTo>
                <a:lnTo>
                  <a:pt x="87668" y="116673"/>
                </a:lnTo>
                <a:lnTo>
                  <a:pt x="84559" y="116435"/>
                </a:lnTo>
                <a:lnTo>
                  <a:pt x="85181" y="116673"/>
                </a:lnTo>
                <a:lnTo>
                  <a:pt x="85803" y="117148"/>
                </a:lnTo>
                <a:lnTo>
                  <a:pt x="86424" y="117386"/>
                </a:lnTo>
                <a:lnTo>
                  <a:pt x="92642" y="117386"/>
                </a:lnTo>
                <a:lnTo>
                  <a:pt x="93886" y="117623"/>
                </a:lnTo>
                <a:lnTo>
                  <a:pt x="108808" y="117623"/>
                </a:lnTo>
                <a:lnTo>
                  <a:pt x="111295" y="118099"/>
                </a:lnTo>
                <a:lnTo>
                  <a:pt x="111917" y="118336"/>
                </a:lnTo>
                <a:lnTo>
                  <a:pt x="112538" y="118336"/>
                </a:lnTo>
                <a:lnTo>
                  <a:pt x="116269" y="117623"/>
                </a:lnTo>
                <a:lnTo>
                  <a:pt x="118134" y="117861"/>
                </a:lnTo>
                <a:lnTo>
                  <a:pt x="119378" y="117861"/>
                </a:lnTo>
                <a:lnTo>
                  <a:pt x="120000" y="116910"/>
                </a:lnTo>
                <a:lnTo>
                  <a:pt x="118134" y="116910"/>
                </a:lnTo>
                <a:lnTo>
                  <a:pt x="112538" y="116435"/>
                </a:lnTo>
                <a:lnTo>
                  <a:pt x="105077" y="115247"/>
                </a:lnTo>
                <a:close/>
                <a:moveTo>
                  <a:pt x="102590" y="118336"/>
                </a:moveTo>
                <a:lnTo>
                  <a:pt x="105077" y="118811"/>
                </a:lnTo>
                <a:lnTo>
                  <a:pt x="110673" y="119049"/>
                </a:lnTo>
                <a:lnTo>
                  <a:pt x="107564" y="118099"/>
                </a:lnTo>
                <a:lnTo>
                  <a:pt x="102590" y="118336"/>
                </a:lnTo>
                <a:close/>
                <a:moveTo>
                  <a:pt x="99481" y="118574"/>
                </a:moveTo>
                <a:lnTo>
                  <a:pt x="100103" y="118099"/>
                </a:lnTo>
                <a:lnTo>
                  <a:pt x="92020" y="118099"/>
                </a:lnTo>
                <a:lnTo>
                  <a:pt x="93886" y="119287"/>
                </a:lnTo>
                <a:lnTo>
                  <a:pt x="96994" y="119524"/>
                </a:lnTo>
                <a:lnTo>
                  <a:pt x="96373" y="119049"/>
                </a:lnTo>
                <a:lnTo>
                  <a:pt x="96994" y="118811"/>
                </a:lnTo>
                <a:lnTo>
                  <a:pt x="98238" y="119287"/>
                </a:lnTo>
                <a:lnTo>
                  <a:pt x="103212" y="119287"/>
                </a:lnTo>
                <a:lnTo>
                  <a:pt x="104455" y="120000"/>
                </a:lnTo>
                <a:lnTo>
                  <a:pt x="106321" y="120000"/>
                </a:lnTo>
                <a:lnTo>
                  <a:pt x="103212" y="118811"/>
                </a:lnTo>
                <a:lnTo>
                  <a:pt x="99481" y="118574"/>
                </a:lnTo>
                <a:close/>
                <a:moveTo>
                  <a:pt x="83316" y="116673"/>
                </a:moveTo>
                <a:lnTo>
                  <a:pt x="77098" y="116435"/>
                </a:lnTo>
                <a:lnTo>
                  <a:pt x="77720" y="117148"/>
                </a:lnTo>
                <a:lnTo>
                  <a:pt x="82072" y="117148"/>
                </a:lnTo>
                <a:lnTo>
                  <a:pt x="83316" y="117861"/>
                </a:lnTo>
                <a:lnTo>
                  <a:pt x="89533" y="118811"/>
                </a:lnTo>
                <a:lnTo>
                  <a:pt x="85803" y="117623"/>
                </a:lnTo>
                <a:lnTo>
                  <a:pt x="83316" y="116673"/>
                </a:lnTo>
                <a:close/>
                <a:moveTo>
                  <a:pt x="83316" y="114059"/>
                </a:moveTo>
                <a:lnTo>
                  <a:pt x="81450" y="114772"/>
                </a:lnTo>
                <a:lnTo>
                  <a:pt x="82072" y="115960"/>
                </a:lnTo>
                <a:lnTo>
                  <a:pt x="84559" y="115722"/>
                </a:lnTo>
                <a:lnTo>
                  <a:pt x="83316" y="114059"/>
                </a:lnTo>
                <a:close/>
                <a:moveTo>
                  <a:pt x="80207" y="115960"/>
                </a:moveTo>
                <a:lnTo>
                  <a:pt x="79585" y="115247"/>
                </a:lnTo>
                <a:lnTo>
                  <a:pt x="74611" y="114772"/>
                </a:lnTo>
                <a:lnTo>
                  <a:pt x="73367" y="115485"/>
                </a:lnTo>
                <a:lnTo>
                  <a:pt x="73367" y="116198"/>
                </a:lnTo>
                <a:lnTo>
                  <a:pt x="77098" y="115722"/>
                </a:lnTo>
                <a:lnTo>
                  <a:pt x="80207" y="115960"/>
                </a:lnTo>
                <a:close/>
                <a:moveTo>
                  <a:pt x="63419" y="109782"/>
                </a:moveTo>
                <a:lnTo>
                  <a:pt x="62797" y="109544"/>
                </a:lnTo>
                <a:lnTo>
                  <a:pt x="61554" y="109544"/>
                </a:lnTo>
                <a:lnTo>
                  <a:pt x="60932" y="109306"/>
                </a:lnTo>
                <a:lnTo>
                  <a:pt x="59067" y="109306"/>
                </a:lnTo>
                <a:lnTo>
                  <a:pt x="59067" y="109544"/>
                </a:lnTo>
                <a:lnTo>
                  <a:pt x="58445" y="110019"/>
                </a:lnTo>
                <a:lnTo>
                  <a:pt x="58445" y="111207"/>
                </a:lnTo>
                <a:lnTo>
                  <a:pt x="59067" y="111207"/>
                </a:lnTo>
                <a:lnTo>
                  <a:pt x="59689" y="110970"/>
                </a:lnTo>
                <a:lnTo>
                  <a:pt x="60932" y="110970"/>
                </a:lnTo>
                <a:lnTo>
                  <a:pt x="61554" y="110732"/>
                </a:lnTo>
                <a:lnTo>
                  <a:pt x="62176" y="111683"/>
                </a:lnTo>
                <a:lnTo>
                  <a:pt x="65284" y="111207"/>
                </a:lnTo>
                <a:lnTo>
                  <a:pt x="63419" y="110495"/>
                </a:lnTo>
                <a:lnTo>
                  <a:pt x="64041" y="109782"/>
                </a:lnTo>
                <a:lnTo>
                  <a:pt x="63419" y="109782"/>
                </a:lnTo>
                <a:close/>
                <a:moveTo>
                  <a:pt x="57202" y="111920"/>
                </a:moveTo>
                <a:lnTo>
                  <a:pt x="53471" y="111207"/>
                </a:lnTo>
                <a:lnTo>
                  <a:pt x="56580" y="112158"/>
                </a:lnTo>
                <a:lnTo>
                  <a:pt x="60932" y="112633"/>
                </a:lnTo>
                <a:lnTo>
                  <a:pt x="62797" y="112871"/>
                </a:lnTo>
                <a:lnTo>
                  <a:pt x="60932" y="112158"/>
                </a:lnTo>
                <a:lnTo>
                  <a:pt x="57202" y="111920"/>
                </a:lnTo>
                <a:close/>
                <a:moveTo>
                  <a:pt x="57202" y="108831"/>
                </a:moveTo>
                <a:lnTo>
                  <a:pt x="55336" y="108118"/>
                </a:lnTo>
                <a:lnTo>
                  <a:pt x="54715" y="109544"/>
                </a:lnTo>
                <a:lnTo>
                  <a:pt x="52227" y="109782"/>
                </a:lnTo>
                <a:lnTo>
                  <a:pt x="56580" y="110257"/>
                </a:lnTo>
                <a:lnTo>
                  <a:pt x="57202" y="108831"/>
                </a:lnTo>
                <a:close/>
                <a:moveTo>
                  <a:pt x="46010" y="108356"/>
                </a:moveTo>
                <a:lnTo>
                  <a:pt x="49740" y="109782"/>
                </a:lnTo>
                <a:lnTo>
                  <a:pt x="50984" y="109306"/>
                </a:lnTo>
                <a:lnTo>
                  <a:pt x="47875" y="107881"/>
                </a:lnTo>
                <a:lnTo>
                  <a:pt x="46010" y="108356"/>
                </a:lnTo>
                <a:close/>
                <a:moveTo>
                  <a:pt x="53471" y="107881"/>
                </a:moveTo>
                <a:lnTo>
                  <a:pt x="52227" y="107643"/>
                </a:lnTo>
                <a:lnTo>
                  <a:pt x="50984" y="108118"/>
                </a:lnTo>
                <a:lnTo>
                  <a:pt x="52227" y="108831"/>
                </a:lnTo>
                <a:lnTo>
                  <a:pt x="53471" y="107881"/>
                </a:lnTo>
                <a:close/>
                <a:moveTo>
                  <a:pt x="47253" y="107168"/>
                </a:moveTo>
                <a:lnTo>
                  <a:pt x="47875" y="105980"/>
                </a:lnTo>
                <a:lnTo>
                  <a:pt x="47253" y="104554"/>
                </a:lnTo>
                <a:lnTo>
                  <a:pt x="45388" y="104316"/>
                </a:lnTo>
                <a:lnTo>
                  <a:pt x="45388" y="105029"/>
                </a:lnTo>
                <a:lnTo>
                  <a:pt x="42279" y="104792"/>
                </a:lnTo>
                <a:lnTo>
                  <a:pt x="44766" y="106217"/>
                </a:lnTo>
                <a:lnTo>
                  <a:pt x="44145" y="107881"/>
                </a:lnTo>
                <a:lnTo>
                  <a:pt x="47253" y="107168"/>
                </a:lnTo>
                <a:close/>
                <a:moveTo>
                  <a:pt x="37927" y="103841"/>
                </a:moveTo>
                <a:lnTo>
                  <a:pt x="39792" y="104079"/>
                </a:lnTo>
                <a:lnTo>
                  <a:pt x="40414" y="105267"/>
                </a:lnTo>
                <a:lnTo>
                  <a:pt x="41036" y="104079"/>
                </a:lnTo>
                <a:lnTo>
                  <a:pt x="41658" y="103128"/>
                </a:lnTo>
                <a:lnTo>
                  <a:pt x="38549" y="102891"/>
                </a:lnTo>
                <a:lnTo>
                  <a:pt x="37927" y="103841"/>
                </a:lnTo>
                <a:close/>
                <a:moveTo>
                  <a:pt x="38549" y="102415"/>
                </a:moveTo>
                <a:lnTo>
                  <a:pt x="39170" y="102415"/>
                </a:lnTo>
                <a:lnTo>
                  <a:pt x="39170" y="102178"/>
                </a:lnTo>
                <a:lnTo>
                  <a:pt x="39792" y="101940"/>
                </a:lnTo>
                <a:lnTo>
                  <a:pt x="42901" y="102891"/>
                </a:lnTo>
                <a:lnTo>
                  <a:pt x="42901" y="101940"/>
                </a:lnTo>
                <a:lnTo>
                  <a:pt x="39792" y="100752"/>
                </a:lnTo>
                <a:lnTo>
                  <a:pt x="39170" y="100277"/>
                </a:lnTo>
                <a:lnTo>
                  <a:pt x="38549" y="100039"/>
                </a:lnTo>
                <a:lnTo>
                  <a:pt x="37305" y="99089"/>
                </a:lnTo>
                <a:lnTo>
                  <a:pt x="37305" y="98613"/>
                </a:lnTo>
                <a:lnTo>
                  <a:pt x="35440" y="97188"/>
                </a:lnTo>
                <a:lnTo>
                  <a:pt x="34196" y="96950"/>
                </a:lnTo>
                <a:lnTo>
                  <a:pt x="33575" y="96712"/>
                </a:lnTo>
                <a:lnTo>
                  <a:pt x="32953" y="96712"/>
                </a:lnTo>
                <a:lnTo>
                  <a:pt x="32331" y="96950"/>
                </a:lnTo>
                <a:lnTo>
                  <a:pt x="32331" y="97188"/>
                </a:lnTo>
                <a:lnTo>
                  <a:pt x="30466" y="96950"/>
                </a:lnTo>
                <a:lnTo>
                  <a:pt x="29844" y="97188"/>
                </a:lnTo>
                <a:lnTo>
                  <a:pt x="29844" y="97663"/>
                </a:lnTo>
                <a:lnTo>
                  <a:pt x="29222" y="97900"/>
                </a:lnTo>
                <a:lnTo>
                  <a:pt x="29222" y="98613"/>
                </a:lnTo>
                <a:lnTo>
                  <a:pt x="34196" y="98613"/>
                </a:lnTo>
                <a:lnTo>
                  <a:pt x="32331" y="100277"/>
                </a:lnTo>
                <a:lnTo>
                  <a:pt x="33575" y="100277"/>
                </a:lnTo>
                <a:lnTo>
                  <a:pt x="36062" y="99326"/>
                </a:lnTo>
                <a:lnTo>
                  <a:pt x="35440" y="100277"/>
                </a:lnTo>
                <a:lnTo>
                  <a:pt x="35440" y="100514"/>
                </a:lnTo>
                <a:lnTo>
                  <a:pt x="36062" y="100752"/>
                </a:lnTo>
                <a:lnTo>
                  <a:pt x="37927" y="102178"/>
                </a:lnTo>
                <a:lnTo>
                  <a:pt x="37927" y="102415"/>
                </a:lnTo>
                <a:lnTo>
                  <a:pt x="38549" y="102415"/>
                </a:lnTo>
                <a:close/>
                <a:moveTo>
                  <a:pt x="25492" y="82455"/>
                </a:moveTo>
                <a:lnTo>
                  <a:pt x="25492" y="80554"/>
                </a:lnTo>
                <a:lnTo>
                  <a:pt x="22383" y="79366"/>
                </a:lnTo>
                <a:lnTo>
                  <a:pt x="24248" y="78891"/>
                </a:lnTo>
                <a:lnTo>
                  <a:pt x="21761" y="77940"/>
                </a:lnTo>
                <a:lnTo>
                  <a:pt x="18031" y="77465"/>
                </a:lnTo>
                <a:lnTo>
                  <a:pt x="18031" y="78653"/>
                </a:lnTo>
                <a:lnTo>
                  <a:pt x="18652" y="79128"/>
                </a:lnTo>
                <a:lnTo>
                  <a:pt x="18652" y="79366"/>
                </a:lnTo>
                <a:lnTo>
                  <a:pt x="19896" y="79841"/>
                </a:lnTo>
                <a:lnTo>
                  <a:pt x="20518" y="80316"/>
                </a:lnTo>
                <a:lnTo>
                  <a:pt x="21139" y="80554"/>
                </a:lnTo>
                <a:lnTo>
                  <a:pt x="21139" y="81029"/>
                </a:lnTo>
                <a:lnTo>
                  <a:pt x="20518" y="81742"/>
                </a:lnTo>
                <a:lnTo>
                  <a:pt x="25492" y="82455"/>
                </a:lnTo>
                <a:close/>
                <a:moveTo>
                  <a:pt x="25492" y="86257"/>
                </a:moveTo>
                <a:lnTo>
                  <a:pt x="26735" y="86732"/>
                </a:lnTo>
                <a:lnTo>
                  <a:pt x="29222" y="86732"/>
                </a:lnTo>
                <a:lnTo>
                  <a:pt x="30466" y="86019"/>
                </a:lnTo>
                <a:lnTo>
                  <a:pt x="27357" y="86257"/>
                </a:lnTo>
                <a:lnTo>
                  <a:pt x="25492" y="86257"/>
                </a:lnTo>
                <a:close/>
                <a:moveTo>
                  <a:pt x="29222" y="87920"/>
                </a:moveTo>
                <a:lnTo>
                  <a:pt x="29222" y="88633"/>
                </a:lnTo>
                <a:lnTo>
                  <a:pt x="31709" y="89346"/>
                </a:lnTo>
                <a:lnTo>
                  <a:pt x="31709" y="88396"/>
                </a:lnTo>
                <a:lnTo>
                  <a:pt x="30466" y="87445"/>
                </a:lnTo>
                <a:lnTo>
                  <a:pt x="26735" y="87445"/>
                </a:lnTo>
                <a:lnTo>
                  <a:pt x="29222" y="87920"/>
                </a:lnTo>
                <a:close/>
                <a:moveTo>
                  <a:pt x="32953" y="86732"/>
                </a:moveTo>
                <a:lnTo>
                  <a:pt x="33575" y="86495"/>
                </a:lnTo>
                <a:lnTo>
                  <a:pt x="34818" y="86257"/>
                </a:lnTo>
                <a:lnTo>
                  <a:pt x="36062" y="85782"/>
                </a:lnTo>
                <a:lnTo>
                  <a:pt x="34818" y="85306"/>
                </a:lnTo>
                <a:lnTo>
                  <a:pt x="33575" y="85306"/>
                </a:lnTo>
                <a:lnTo>
                  <a:pt x="32331" y="85544"/>
                </a:lnTo>
                <a:lnTo>
                  <a:pt x="31709" y="85782"/>
                </a:lnTo>
                <a:lnTo>
                  <a:pt x="31709" y="86495"/>
                </a:lnTo>
                <a:lnTo>
                  <a:pt x="32331" y="86732"/>
                </a:lnTo>
                <a:lnTo>
                  <a:pt x="32953" y="86732"/>
                </a:lnTo>
                <a:close/>
                <a:moveTo>
                  <a:pt x="26113" y="83643"/>
                </a:moveTo>
                <a:lnTo>
                  <a:pt x="24870" y="83881"/>
                </a:lnTo>
                <a:lnTo>
                  <a:pt x="24870" y="84594"/>
                </a:lnTo>
                <a:lnTo>
                  <a:pt x="26113" y="84594"/>
                </a:lnTo>
                <a:lnTo>
                  <a:pt x="27357" y="84118"/>
                </a:lnTo>
                <a:lnTo>
                  <a:pt x="27357" y="83405"/>
                </a:lnTo>
                <a:lnTo>
                  <a:pt x="26735" y="83405"/>
                </a:lnTo>
                <a:lnTo>
                  <a:pt x="26113" y="83643"/>
                </a:lnTo>
                <a:close/>
                <a:moveTo>
                  <a:pt x="24248" y="85306"/>
                </a:moveTo>
                <a:lnTo>
                  <a:pt x="22383" y="85306"/>
                </a:lnTo>
                <a:lnTo>
                  <a:pt x="23626" y="86257"/>
                </a:lnTo>
                <a:lnTo>
                  <a:pt x="24248" y="85306"/>
                </a:lnTo>
                <a:close/>
                <a:moveTo>
                  <a:pt x="73989" y="113821"/>
                </a:moveTo>
                <a:lnTo>
                  <a:pt x="75233" y="113821"/>
                </a:lnTo>
                <a:lnTo>
                  <a:pt x="75233" y="114297"/>
                </a:lnTo>
                <a:lnTo>
                  <a:pt x="79585" y="114297"/>
                </a:lnTo>
                <a:lnTo>
                  <a:pt x="80207" y="114059"/>
                </a:lnTo>
                <a:lnTo>
                  <a:pt x="80207" y="113821"/>
                </a:lnTo>
                <a:lnTo>
                  <a:pt x="77098" y="112633"/>
                </a:lnTo>
                <a:lnTo>
                  <a:pt x="77098" y="111207"/>
                </a:lnTo>
                <a:lnTo>
                  <a:pt x="81450" y="110970"/>
                </a:lnTo>
                <a:lnTo>
                  <a:pt x="80829" y="110495"/>
                </a:lnTo>
                <a:lnTo>
                  <a:pt x="83316" y="110495"/>
                </a:lnTo>
                <a:lnTo>
                  <a:pt x="84559" y="109782"/>
                </a:lnTo>
                <a:lnTo>
                  <a:pt x="82072" y="109069"/>
                </a:lnTo>
                <a:lnTo>
                  <a:pt x="72124" y="109069"/>
                </a:lnTo>
                <a:lnTo>
                  <a:pt x="70880" y="109306"/>
                </a:lnTo>
                <a:lnTo>
                  <a:pt x="69637" y="109306"/>
                </a:lnTo>
                <a:lnTo>
                  <a:pt x="67772" y="108594"/>
                </a:lnTo>
                <a:lnTo>
                  <a:pt x="64041" y="107881"/>
                </a:lnTo>
                <a:lnTo>
                  <a:pt x="62797" y="107168"/>
                </a:lnTo>
                <a:lnTo>
                  <a:pt x="60932" y="106217"/>
                </a:lnTo>
                <a:lnTo>
                  <a:pt x="60932" y="105267"/>
                </a:lnTo>
                <a:lnTo>
                  <a:pt x="59689" y="104792"/>
                </a:lnTo>
                <a:lnTo>
                  <a:pt x="58445" y="104554"/>
                </a:lnTo>
                <a:lnTo>
                  <a:pt x="56580" y="104554"/>
                </a:lnTo>
                <a:lnTo>
                  <a:pt x="55336" y="105029"/>
                </a:lnTo>
                <a:lnTo>
                  <a:pt x="54715" y="105029"/>
                </a:lnTo>
                <a:lnTo>
                  <a:pt x="53471" y="104792"/>
                </a:lnTo>
                <a:lnTo>
                  <a:pt x="52849" y="104554"/>
                </a:lnTo>
                <a:lnTo>
                  <a:pt x="52849" y="104079"/>
                </a:lnTo>
                <a:lnTo>
                  <a:pt x="52227" y="103841"/>
                </a:lnTo>
                <a:lnTo>
                  <a:pt x="52227" y="103603"/>
                </a:lnTo>
                <a:lnTo>
                  <a:pt x="49119" y="103366"/>
                </a:lnTo>
                <a:lnTo>
                  <a:pt x="49119" y="101940"/>
                </a:lnTo>
                <a:lnTo>
                  <a:pt x="48497" y="101702"/>
                </a:lnTo>
                <a:lnTo>
                  <a:pt x="47875" y="101227"/>
                </a:lnTo>
                <a:lnTo>
                  <a:pt x="47875" y="100752"/>
                </a:lnTo>
                <a:lnTo>
                  <a:pt x="49119" y="100514"/>
                </a:lnTo>
                <a:lnTo>
                  <a:pt x="49119" y="99564"/>
                </a:lnTo>
                <a:lnTo>
                  <a:pt x="49740" y="99564"/>
                </a:lnTo>
                <a:lnTo>
                  <a:pt x="50362" y="99326"/>
                </a:lnTo>
                <a:lnTo>
                  <a:pt x="50984" y="99326"/>
                </a:lnTo>
                <a:lnTo>
                  <a:pt x="51606" y="99089"/>
                </a:lnTo>
                <a:lnTo>
                  <a:pt x="51606" y="98851"/>
                </a:lnTo>
                <a:lnTo>
                  <a:pt x="49119" y="97900"/>
                </a:lnTo>
                <a:lnTo>
                  <a:pt x="49740" y="97663"/>
                </a:lnTo>
                <a:lnTo>
                  <a:pt x="50984" y="97425"/>
                </a:lnTo>
                <a:lnTo>
                  <a:pt x="51606" y="97425"/>
                </a:lnTo>
                <a:lnTo>
                  <a:pt x="51606" y="97188"/>
                </a:lnTo>
                <a:lnTo>
                  <a:pt x="49119" y="96237"/>
                </a:lnTo>
                <a:lnTo>
                  <a:pt x="48497" y="96237"/>
                </a:lnTo>
                <a:lnTo>
                  <a:pt x="49119" y="94574"/>
                </a:lnTo>
                <a:lnTo>
                  <a:pt x="50362" y="94336"/>
                </a:lnTo>
                <a:lnTo>
                  <a:pt x="49119" y="93386"/>
                </a:lnTo>
                <a:lnTo>
                  <a:pt x="49740" y="91960"/>
                </a:lnTo>
                <a:lnTo>
                  <a:pt x="47253" y="91009"/>
                </a:lnTo>
                <a:lnTo>
                  <a:pt x="47875" y="90059"/>
                </a:lnTo>
                <a:lnTo>
                  <a:pt x="45388" y="89346"/>
                </a:lnTo>
                <a:lnTo>
                  <a:pt x="46632" y="88871"/>
                </a:lnTo>
                <a:lnTo>
                  <a:pt x="47253" y="88396"/>
                </a:lnTo>
                <a:lnTo>
                  <a:pt x="47875" y="88158"/>
                </a:lnTo>
                <a:lnTo>
                  <a:pt x="45388" y="87207"/>
                </a:lnTo>
                <a:lnTo>
                  <a:pt x="44145" y="87207"/>
                </a:lnTo>
                <a:lnTo>
                  <a:pt x="43523" y="86970"/>
                </a:lnTo>
                <a:lnTo>
                  <a:pt x="42279" y="86732"/>
                </a:lnTo>
                <a:lnTo>
                  <a:pt x="41658" y="86732"/>
                </a:lnTo>
                <a:lnTo>
                  <a:pt x="41036" y="86495"/>
                </a:lnTo>
                <a:lnTo>
                  <a:pt x="42901" y="86495"/>
                </a:lnTo>
                <a:lnTo>
                  <a:pt x="44145" y="86257"/>
                </a:lnTo>
                <a:lnTo>
                  <a:pt x="45388" y="86257"/>
                </a:lnTo>
                <a:lnTo>
                  <a:pt x="46010" y="86019"/>
                </a:lnTo>
                <a:lnTo>
                  <a:pt x="46010" y="85782"/>
                </a:lnTo>
                <a:lnTo>
                  <a:pt x="44766" y="85544"/>
                </a:lnTo>
                <a:lnTo>
                  <a:pt x="41658" y="85544"/>
                </a:lnTo>
                <a:lnTo>
                  <a:pt x="40414" y="85069"/>
                </a:lnTo>
                <a:lnTo>
                  <a:pt x="40414" y="83881"/>
                </a:lnTo>
                <a:lnTo>
                  <a:pt x="39792" y="83405"/>
                </a:lnTo>
                <a:lnTo>
                  <a:pt x="39792" y="83168"/>
                </a:lnTo>
                <a:lnTo>
                  <a:pt x="39170" y="82930"/>
                </a:lnTo>
                <a:lnTo>
                  <a:pt x="37927" y="82693"/>
                </a:lnTo>
                <a:lnTo>
                  <a:pt x="37305" y="82693"/>
                </a:lnTo>
                <a:lnTo>
                  <a:pt x="37927" y="81504"/>
                </a:lnTo>
                <a:lnTo>
                  <a:pt x="35440" y="81029"/>
                </a:lnTo>
                <a:lnTo>
                  <a:pt x="34818" y="80792"/>
                </a:lnTo>
                <a:lnTo>
                  <a:pt x="34818" y="80316"/>
                </a:lnTo>
                <a:lnTo>
                  <a:pt x="34196" y="79841"/>
                </a:lnTo>
                <a:lnTo>
                  <a:pt x="34196" y="79128"/>
                </a:lnTo>
                <a:lnTo>
                  <a:pt x="33575" y="78653"/>
                </a:lnTo>
                <a:lnTo>
                  <a:pt x="33575" y="78178"/>
                </a:lnTo>
                <a:lnTo>
                  <a:pt x="34196" y="77940"/>
                </a:lnTo>
                <a:lnTo>
                  <a:pt x="35440" y="77702"/>
                </a:lnTo>
                <a:lnTo>
                  <a:pt x="36062" y="77702"/>
                </a:lnTo>
                <a:lnTo>
                  <a:pt x="34818" y="77227"/>
                </a:lnTo>
                <a:lnTo>
                  <a:pt x="33575" y="76990"/>
                </a:lnTo>
                <a:lnTo>
                  <a:pt x="31709" y="76277"/>
                </a:lnTo>
                <a:lnTo>
                  <a:pt x="31088" y="75801"/>
                </a:lnTo>
                <a:lnTo>
                  <a:pt x="31088" y="74851"/>
                </a:lnTo>
                <a:lnTo>
                  <a:pt x="30466" y="74376"/>
                </a:lnTo>
                <a:lnTo>
                  <a:pt x="29844" y="74138"/>
                </a:lnTo>
                <a:lnTo>
                  <a:pt x="29844" y="72950"/>
                </a:lnTo>
                <a:lnTo>
                  <a:pt x="30466" y="72712"/>
                </a:lnTo>
                <a:lnTo>
                  <a:pt x="30466" y="72237"/>
                </a:lnTo>
                <a:lnTo>
                  <a:pt x="28601" y="71762"/>
                </a:lnTo>
                <a:lnTo>
                  <a:pt x="28601" y="71524"/>
                </a:lnTo>
                <a:lnTo>
                  <a:pt x="29222" y="71049"/>
                </a:lnTo>
                <a:lnTo>
                  <a:pt x="29222" y="70811"/>
                </a:lnTo>
                <a:lnTo>
                  <a:pt x="27357" y="70099"/>
                </a:lnTo>
                <a:lnTo>
                  <a:pt x="29222" y="69623"/>
                </a:lnTo>
                <a:lnTo>
                  <a:pt x="27979" y="67960"/>
                </a:lnTo>
                <a:lnTo>
                  <a:pt x="28601" y="67960"/>
                </a:lnTo>
                <a:lnTo>
                  <a:pt x="29222" y="67722"/>
                </a:lnTo>
                <a:lnTo>
                  <a:pt x="30466" y="67485"/>
                </a:lnTo>
                <a:lnTo>
                  <a:pt x="31088" y="67009"/>
                </a:lnTo>
                <a:lnTo>
                  <a:pt x="31088" y="66772"/>
                </a:lnTo>
                <a:lnTo>
                  <a:pt x="29222" y="66059"/>
                </a:lnTo>
                <a:lnTo>
                  <a:pt x="28601" y="66059"/>
                </a:lnTo>
                <a:lnTo>
                  <a:pt x="28601" y="65346"/>
                </a:lnTo>
                <a:lnTo>
                  <a:pt x="25492" y="64396"/>
                </a:lnTo>
                <a:lnTo>
                  <a:pt x="25492" y="62495"/>
                </a:lnTo>
                <a:lnTo>
                  <a:pt x="24870" y="62019"/>
                </a:lnTo>
                <a:lnTo>
                  <a:pt x="24248" y="61306"/>
                </a:lnTo>
                <a:lnTo>
                  <a:pt x="24248" y="60831"/>
                </a:lnTo>
                <a:lnTo>
                  <a:pt x="23626" y="60594"/>
                </a:lnTo>
                <a:lnTo>
                  <a:pt x="23626" y="60356"/>
                </a:lnTo>
                <a:lnTo>
                  <a:pt x="26113" y="60118"/>
                </a:lnTo>
                <a:lnTo>
                  <a:pt x="26735" y="59405"/>
                </a:lnTo>
                <a:lnTo>
                  <a:pt x="26735" y="59168"/>
                </a:lnTo>
                <a:lnTo>
                  <a:pt x="27357" y="58693"/>
                </a:lnTo>
                <a:lnTo>
                  <a:pt x="27357" y="58217"/>
                </a:lnTo>
                <a:lnTo>
                  <a:pt x="26735" y="57980"/>
                </a:lnTo>
                <a:lnTo>
                  <a:pt x="26113" y="57504"/>
                </a:lnTo>
                <a:lnTo>
                  <a:pt x="25492" y="57267"/>
                </a:lnTo>
                <a:lnTo>
                  <a:pt x="24870" y="56792"/>
                </a:lnTo>
                <a:lnTo>
                  <a:pt x="24248" y="56554"/>
                </a:lnTo>
                <a:lnTo>
                  <a:pt x="25492" y="56554"/>
                </a:lnTo>
                <a:lnTo>
                  <a:pt x="25492" y="55366"/>
                </a:lnTo>
                <a:lnTo>
                  <a:pt x="26113" y="54653"/>
                </a:lnTo>
                <a:lnTo>
                  <a:pt x="26113" y="53702"/>
                </a:lnTo>
                <a:lnTo>
                  <a:pt x="27979" y="52990"/>
                </a:lnTo>
                <a:lnTo>
                  <a:pt x="27979" y="52752"/>
                </a:lnTo>
                <a:lnTo>
                  <a:pt x="27357" y="52277"/>
                </a:lnTo>
                <a:lnTo>
                  <a:pt x="26735" y="52039"/>
                </a:lnTo>
                <a:lnTo>
                  <a:pt x="26113" y="51564"/>
                </a:lnTo>
                <a:lnTo>
                  <a:pt x="25492" y="49900"/>
                </a:lnTo>
                <a:lnTo>
                  <a:pt x="23005" y="49900"/>
                </a:lnTo>
                <a:lnTo>
                  <a:pt x="21761" y="49425"/>
                </a:lnTo>
                <a:lnTo>
                  <a:pt x="21761" y="48950"/>
                </a:lnTo>
                <a:lnTo>
                  <a:pt x="22383" y="48712"/>
                </a:lnTo>
                <a:lnTo>
                  <a:pt x="21761" y="48237"/>
                </a:lnTo>
                <a:lnTo>
                  <a:pt x="20518" y="47049"/>
                </a:lnTo>
                <a:lnTo>
                  <a:pt x="18652" y="46336"/>
                </a:lnTo>
                <a:lnTo>
                  <a:pt x="18652" y="46099"/>
                </a:lnTo>
                <a:lnTo>
                  <a:pt x="19274" y="45861"/>
                </a:lnTo>
                <a:lnTo>
                  <a:pt x="19274" y="45386"/>
                </a:lnTo>
                <a:lnTo>
                  <a:pt x="17409" y="44673"/>
                </a:lnTo>
                <a:lnTo>
                  <a:pt x="16165" y="44435"/>
                </a:lnTo>
                <a:lnTo>
                  <a:pt x="16165" y="44198"/>
                </a:lnTo>
                <a:lnTo>
                  <a:pt x="15544" y="43960"/>
                </a:lnTo>
                <a:lnTo>
                  <a:pt x="15544" y="43009"/>
                </a:lnTo>
                <a:lnTo>
                  <a:pt x="16165" y="43009"/>
                </a:lnTo>
                <a:lnTo>
                  <a:pt x="17409" y="42772"/>
                </a:lnTo>
                <a:lnTo>
                  <a:pt x="16787" y="40633"/>
                </a:lnTo>
                <a:lnTo>
                  <a:pt x="19274" y="40633"/>
                </a:lnTo>
                <a:lnTo>
                  <a:pt x="19274" y="40396"/>
                </a:lnTo>
                <a:lnTo>
                  <a:pt x="18652" y="39920"/>
                </a:lnTo>
                <a:lnTo>
                  <a:pt x="17409" y="38495"/>
                </a:lnTo>
                <a:lnTo>
                  <a:pt x="16165" y="37544"/>
                </a:lnTo>
                <a:lnTo>
                  <a:pt x="16165" y="37069"/>
                </a:lnTo>
                <a:lnTo>
                  <a:pt x="17409" y="36594"/>
                </a:lnTo>
                <a:lnTo>
                  <a:pt x="17409" y="33980"/>
                </a:lnTo>
                <a:lnTo>
                  <a:pt x="18031" y="33742"/>
                </a:lnTo>
                <a:lnTo>
                  <a:pt x="18652" y="33267"/>
                </a:lnTo>
                <a:lnTo>
                  <a:pt x="19896" y="32792"/>
                </a:lnTo>
                <a:lnTo>
                  <a:pt x="19896" y="32316"/>
                </a:lnTo>
                <a:lnTo>
                  <a:pt x="20518" y="31841"/>
                </a:lnTo>
                <a:lnTo>
                  <a:pt x="20518" y="31366"/>
                </a:lnTo>
                <a:lnTo>
                  <a:pt x="21139" y="30653"/>
                </a:lnTo>
                <a:lnTo>
                  <a:pt x="21139" y="30178"/>
                </a:lnTo>
                <a:lnTo>
                  <a:pt x="23005" y="30178"/>
                </a:lnTo>
                <a:lnTo>
                  <a:pt x="23626" y="29940"/>
                </a:lnTo>
                <a:lnTo>
                  <a:pt x="24870" y="29702"/>
                </a:lnTo>
                <a:lnTo>
                  <a:pt x="24870" y="29227"/>
                </a:lnTo>
                <a:lnTo>
                  <a:pt x="24248" y="28752"/>
                </a:lnTo>
                <a:lnTo>
                  <a:pt x="21761" y="28277"/>
                </a:lnTo>
                <a:lnTo>
                  <a:pt x="21139" y="28039"/>
                </a:lnTo>
                <a:lnTo>
                  <a:pt x="20518" y="28039"/>
                </a:lnTo>
                <a:lnTo>
                  <a:pt x="21139" y="28039"/>
                </a:lnTo>
                <a:lnTo>
                  <a:pt x="22383" y="27564"/>
                </a:lnTo>
                <a:lnTo>
                  <a:pt x="23005" y="27089"/>
                </a:lnTo>
                <a:lnTo>
                  <a:pt x="23626" y="26851"/>
                </a:lnTo>
                <a:lnTo>
                  <a:pt x="23005" y="26376"/>
                </a:lnTo>
                <a:lnTo>
                  <a:pt x="21761" y="25900"/>
                </a:lnTo>
                <a:lnTo>
                  <a:pt x="20518" y="25663"/>
                </a:lnTo>
                <a:lnTo>
                  <a:pt x="19896" y="25425"/>
                </a:lnTo>
                <a:lnTo>
                  <a:pt x="19896" y="24712"/>
                </a:lnTo>
                <a:lnTo>
                  <a:pt x="22383" y="23762"/>
                </a:lnTo>
                <a:lnTo>
                  <a:pt x="22383" y="23524"/>
                </a:lnTo>
                <a:lnTo>
                  <a:pt x="21139" y="23524"/>
                </a:lnTo>
                <a:lnTo>
                  <a:pt x="19896" y="23287"/>
                </a:lnTo>
                <a:lnTo>
                  <a:pt x="19274" y="23049"/>
                </a:lnTo>
                <a:lnTo>
                  <a:pt x="19274" y="22811"/>
                </a:lnTo>
                <a:lnTo>
                  <a:pt x="19896" y="22574"/>
                </a:lnTo>
                <a:lnTo>
                  <a:pt x="20518" y="22099"/>
                </a:lnTo>
                <a:lnTo>
                  <a:pt x="21761" y="21861"/>
                </a:lnTo>
                <a:lnTo>
                  <a:pt x="23005" y="21386"/>
                </a:lnTo>
                <a:lnTo>
                  <a:pt x="24870" y="21148"/>
                </a:lnTo>
                <a:lnTo>
                  <a:pt x="26113" y="20910"/>
                </a:lnTo>
                <a:lnTo>
                  <a:pt x="26735" y="20673"/>
                </a:lnTo>
                <a:lnTo>
                  <a:pt x="27357" y="20673"/>
                </a:lnTo>
                <a:lnTo>
                  <a:pt x="28601" y="17346"/>
                </a:lnTo>
                <a:lnTo>
                  <a:pt x="27357" y="16633"/>
                </a:lnTo>
                <a:lnTo>
                  <a:pt x="23005" y="16633"/>
                </a:lnTo>
                <a:lnTo>
                  <a:pt x="22383" y="16158"/>
                </a:lnTo>
                <a:lnTo>
                  <a:pt x="22383" y="15207"/>
                </a:lnTo>
                <a:lnTo>
                  <a:pt x="19896" y="14257"/>
                </a:lnTo>
                <a:lnTo>
                  <a:pt x="19896" y="11643"/>
                </a:lnTo>
                <a:lnTo>
                  <a:pt x="19274" y="11405"/>
                </a:lnTo>
                <a:lnTo>
                  <a:pt x="18031" y="11168"/>
                </a:lnTo>
                <a:lnTo>
                  <a:pt x="17409" y="10930"/>
                </a:lnTo>
                <a:lnTo>
                  <a:pt x="16165" y="10693"/>
                </a:lnTo>
                <a:lnTo>
                  <a:pt x="15544" y="10455"/>
                </a:lnTo>
                <a:lnTo>
                  <a:pt x="14922" y="10455"/>
                </a:lnTo>
                <a:lnTo>
                  <a:pt x="14922" y="9504"/>
                </a:lnTo>
                <a:lnTo>
                  <a:pt x="14300" y="9267"/>
                </a:lnTo>
                <a:lnTo>
                  <a:pt x="13678" y="8792"/>
                </a:lnTo>
                <a:lnTo>
                  <a:pt x="13678" y="8316"/>
                </a:lnTo>
                <a:lnTo>
                  <a:pt x="14300" y="8079"/>
                </a:lnTo>
                <a:lnTo>
                  <a:pt x="14922" y="7603"/>
                </a:lnTo>
                <a:lnTo>
                  <a:pt x="15544" y="7366"/>
                </a:lnTo>
                <a:lnTo>
                  <a:pt x="13678" y="6653"/>
                </a:lnTo>
                <a:lnTo>
                  <a:pt x="14922" y="6178"/>
                </a:lnTo>
                <a:lnTo>
                  <a:pt x="15544" y="5702"/>
                </a:lnTo>
                <a:lnTo>
                  <a:pt x="15544" y="5465"/>
                </a:lnTo>
                <a:lnTo>
                  <a:pt x="14922" y="4990"/>
                </a:lnTo>
                <a:lnTo>
                  <a:pt x="12435" y="4514"/>
                </a:lnTo>
                <a:lnTo>
                  <a:pt x="11813" y="4514"/>
                </a:lnTo>
                <a:lnTo>
                  <a:pt x="10569" y="4277"/>
                </a:lnTo>
                <a:lnTo>
                  <a:pt x="9326" y="1188"/>
                </a:lnTo>
                <a:lnTo>
                  <a:pt x="6839" y="1188"/>
                </a:lnTo>
                <a:lnTo>
                  <a:pt x="4974" y="0"/>
                </a:lnTo>
                <a:lnTo>
                  <a:pt x="3730" y="237"/>
                </a:lnTo>
                <a:lnTo>
                  <a:pt x="4352" y="712"/>
                </a:lnTo>
                <a:lnTo>
                  <a:pt x="4352" y="1425"/>
                </a:lnTo>
                <a:lnTo>
                  <a:pt x="3730" y="1663"/>
                </a:lnTo>
                <a:lnTo>
                  <a:pt x="0" y="2613"/>
                </a:lnTo>
                <a:lnTo>
                  <a:pt x="0" y="4277"/>
                </a:lnTo>
                <a:lnTo>
                  <a:pt x="2487" y="6178"/>
                </a:lnTo>
                <a:lnTo>
                  <a:pt x="3108" y="6891"/>
                </a:lnTo>
                <a:lnTo>
                  <a:pt x="3730" y="9029"/>
                </a:lnTo>
                <a:lnTo>
                  <a:pt x="3730" y="11168"/>
                </a:lnTo>
                <a:lnTo>
                  <a:pt x="4974" y="12594"/>
                </a:lnTo>
                <a:lnTo>
                  <a:pt x="4974" y="14257"/>
                </a:lnTo>
                <a:lnTo>
                  <a:pt x="5595" y="15207"/>
                </a:lnTo>
                <a:lnTo>
                  <a:pt x="5595" y="17108"/>
                </a:lnTo>
                <a:lnTo>
                  <a:pt x="3108" y="17584"/>
                </a:lnTo>
                <a:lnTo>
                  <a:pt x="3730" y="18772"/>
                </a:lnTo>
                <a:lnTo>
                  <a:pt x="5595" y="19247"/>
                </a:lnTo>
                <a:lnTo>
                  <a:pt x="4974" y="23049"/>
                </a:lnTo>
                <a:lnTo>
                  <a:pt x="7461" y="24712"/>
                </a:lnTo>
                <a:lnTo>
                  <a:pt x="5595" y="25425"/>
                </a:lnTo>
                <a:lnTo>
                  <a:pt x="6217" y="27801"/>
                </a:lnTo>
                <a:lnTo>
                  <a:pt x="6839" y="28039"/>
                </a:lnTo>
                <a:lnTo>
                  <a:pt x="8082" y="28990"/>
                </a:lnTo>
                <a:lnTo>
                  <a:pt x="8082" y="29465"/>
                </a:lnTo>
                <a:lnTo>
                  <a:pt x="7461" y="29940"/>
                </a:lnTo>
                <a:lnTo>
                  <a:pt x="6839" y="30178"/>
                </a:lnTo>
                <a:lnTo>
                  <a:pt x="6217" y="30178"/>
                </a:lnTo>
                <a:lnTo>
                  <a:pt x="6217" y="31366"/>
                </a:lnTo>
                <a:lnTo>
                  <a:pt x="7461" y="32079"/>
                </a:lnTo>
                <a:lnTo>
                  <a:pt x="6217" y="32554"/>
                </a:lnTo>
                <a:lnTo>
                  <a:pt x="4974" y="33504"/>
                </a:lnTo>
                <a:lnTo>
                  <a:pt x="4974" y="33742"/>
                </a:lnTo>
                <a:lnTo>
                  <a:pt x="6217" y="33742"/>
                </a:lnTo>
                <a:lnTo>
                  <a:pt x="6217" y="34217"/>
                </a:lnTo>
                <a:lnTo>
                  <a:pt x="6839" y="34455"/>
                </a:lnTo>
                <a:lnTo>
                  <a:pt x="6839" y="35168"/>
                </a:lnTo>
                <a:lnTo>
                  <a:pt x="5595" y="35643"/>
                </a:lnTo>
                <a:lnTo>
                  <a:pt x="5595" y="35881"/>
                </a:lnTo>
                <a:lnTo>
                  <a:pt x="4974" y="36118"/>
                </a:lnTo>
                <a:lnTo>
                  <a:pt x="4974" y="37069"/>
                </a:lnTo>
                <a:lnTo>
                  <a:pt x="5595" y="37544"/>
                </a:lnTo>
                <a:lnTo>
                  <a:pt x="6217" y="37782"/>
                </a:lnTo>
                <a:lnTo>
                  <a:pt x="6839" y="37782"/>
                </a:lnTo>
                <a:lnTo>
                  <a:pt x="8082" y="38257"/>
                </a:lnTo>
                <a:lnTo>
                  <a:pt x="8082" y="40396"/>
                </a:lnTo>
                <a:lnTo>
                  <a:pt x="6217" y="40396"/>
                </a:lnTo>
                <a:lnTo>
                  <a:pt x="6217" y="41346"/>
                </a:lnTo>
                <a:lnTo>
                  <a:pt x="6839" y="41821"/>
                </a:lnTo>
                <a:lnTo>
                  <a:pt x="9326" y="44673"/>
                </a:lnTo>
                <a:lnTo>
                  <a:pt x="9948" y="45148"/>
                </a:lnTo>
                <a:lnTo>
                  <a:pt x="10569" y="45386"/>
                </a:lnTo>
                <a:lnTo>
                  <a:pt x="10569" y="46099"/>
                </a:lnTo>
                <a:lnTo>
                  <a:pt x="11191" y="46336"/>
                </a:lnTo>
                <a:lnTo>
                  <a:pt x="11813" y="46811"/>
                </a:lnTo>
                <a:lnTo>
                  <a:pt x="12435" y="47049"/>
                </a:lnTo>
                <a:lnTo>
                  <a:pt x="12435" y="48950"/>
                </a:lnTo>
                <a:lnTo>
                  <a:pt x="11813" y="50138"/>
                </a:lnTo>
                <a:lnTo>
                  <a:pt x="14300" y="51089"/>
                </a:lnTo>
                <a:lnTo>
                  <a:pt x="14300" y="51326"/>
                </a:lnTo>
                <a:lnTo>
                  <a:pt x="13678" y="51564"/>
                </a:lnTo>
                <a:lnTo>
                  <a:pt x="13056" y="52039"/>
                </a:lnTo>
                <a:lnTo>
                  <a:pt x="13056" y="52514"/>
                </a:lnTo>
                <a:lnTo>
                  <a:pt x="12435" y="52990"/>
                </a:lnTo>
                <a:lnTo>
                  <a:pt x="12435" y="56079"/>
                </a:lnTo>
                <a:lnTo>
                  <a:pt x="10569" y="57504"/>
                </a:lnTo>
                <a:lnTo>
                  <a:pt x="11813" y="57980"/>
                </a:lnTo>
                <a:lnTo>
                  <a:pt x="11813" y="58217"/>
                </a:lnTo>
                <a:lnTo>
                  <a:pt x="11191" y="58455"/>
                </a:lnTo>
                <a:lnTo>
                  <a:pt x="11191" y="60831"/>
                </a:lnTo>
                <a:lnTo>
                  <a:pt x="10569" y="61544"/>
                </a:lnTo>
                <a:lnTo>
                  <a:pt x="10569" y="62495"/>
                </a:lnTo>
                <a:lnTo>
                  <a:pt x="8704" y="62732"/>
                </a:lnTo>
                <a:lnTo>
                  <a:pt x="8704" y="63683"/>
                </a:lnTo>
                <a:lnTo>
                  <a:pt x="11191" y="65346"/>
                </a:lnTo>
                <a:lnTo>
                  <a:pt x="11191" y="67009"/>
                </a:lnTo>
                <a:lnTo>
                  <a:pt x="11813" y="67485"/>
                </a:lnTo>
                <a:lnTo>
                  <a:pt x="14922" y="68673"/>
                </a:lnTo>
                <a:lnTo>
                  <a:pt x="16165" y="69623"/>
                </a:lnTo>
                <a:lnTo>
                  <a:pt x="16165" y="71287"/>
                </a:lnTo>
                <a:lnTo>
                  <a:pt x="15544" y="71762"/>
                </a:lnTo>
                <a:lnTo>
                  <a:pt x="15544" y="72237"/>
                </a:lnTo>
                <a:lnTo>
                  <a:pt x="16787" y="72712"/>
                </a:lnTo>
                <a:lnTo>
                  <a:pt x="16787" y="75089"/>
                </a:lnTo>
                <a:lnTo>
                  <a:pt x="17409" y="75564"/>
                </a:lnTo>
                <a:lnTo>
                  <a:pt x="18031" y="75801"/>
                </a:lnTo>
                <a:lnTo>
                  <a:pt x="19274" y="76039"/>
                </a:lnTo>
                <a:lnTo>
                  <a:pt x="19896" y="76277"/>
                </a:lnTo>
                <a:lnTo>
                  <a:pt x="20518" y="76277"/>
                </a:lnTo>
                <a:lnTo>
                  <a:pt x="19896" y="76990"/>
                </a:lnTo>
                <a:lnTo>
                  <a:pt x="24248" y="76990"/>
                </a:lnTo>
                <a:lnTo>
                  <a:pt x="24248" y="75801"/>
                </a:lnTo>
                <a:lnTo>
                  <a:pt x="25492" y="76277"/>
                </a:lnTo>
                <a:lnTo>
                  <a:pt x="26735" y="76514"/>
                </a:lnTo>
                <a:lnTo>
                  <a:pt x="27979" y="76514"/>
                </a:lnTo>
                <a:lnTo>
                  <a:pt x="28601" y="76277"/>
                </a:lnTo>
                <a:lnTo>
                  <a:pt x="28601" y="75801"/>
                </a:lnTo>
                <a:lnTo>
                  <a:pt x="29844" y="76514"/>
                </a:lnTo>
                <a:lnTo>
                  <a:pt x="29222" y="76752"/>
                </a:lnTo>
                <a:lnTo>
                  <a:pt x="27979" y="76990"/>
                </a:lnTo>
                <a:lnTo>
                  <a:pt x="27357" y="77465"/>
                </a:lnTo>
                <a:lnTo>
                  <a:pt x="26735" y="77702"/>
                </a:lnTo>
                <a:lnTo>
                  <a:pt x="26735" y="77940"/>
                </a:lnTo>
                <a:lnTo>
                  <a:pt x="29844" y="77940"/>
                </a:lnTo>
                <a:lnTo>
                  <a:pt x="30466" y="78178"/>
                </a:lnTo>
                <a:lnTo>
                  <a:pt x="30466" y="78891"/>
                </a:lnTo>
                <a:lnTo>
                  <a:pt x="27979" y="78653"/>
                </a:lnTo>
                <a:lnTo>
                  <a:pt x="29844" y="79603"/>
                </a:lnTo>
                <a:lnTo>
                  <a:pt x="28601" y="80079"/>
                </a:lnTo>
                <a:lnTo>
                  <a:pt x="30466" y="81029"/>
                </a:lnTo>
                <a:lnTo>
                  <a:pt x="28601" y="81742"/>
                </a:lnTo>
                <a:lnTo>
                  <a:pt x="27979" y="82217"/>
                </a:lnTo>
                <a:lnTo>
                  <a:pt x="27979" y="82455"/>
                </a:lnTo>
                <a:lnTo>
                  <a:pt x="28601" y="82693"/>
                </a:lnTo>
                <a:lnTo>
                  <a:pt x="29222" y="82693"/>
                </a:lnTo>
                <a:lnTo>
                  <a:pt x="31709" y="83168"/>
                </a:lnTo>
                <a:lnTo>
                  <a:pt x="32953" y="83168"/>
                </a:lnTo>
                <a:lnTo>
                  <a:pt x="31088" y="83881"/>
                </a:lnTo>
                <a:lnTo>
                  <a:pt x="31088" y="84356"/>
                </a:lnTo>
                <a:lnTo>
                  <a:pt x="32331" y="84594"/>
                </a:lnTo>
                <a:lnTo>
                  <a:pt x="32953" y="84831"/>
                </a:lnTo>
                <a:lnTo>
                  <a:pt x="34196" y="85069"/>
                </a:lnTo>
                <a:lnTo>
                  <a:pt x="36683" y="85069"/>
                </a:lnTo>
                <a:lnTo>
                  <a:pt x="37305" y="86495"/>
                </a:lnTo>
                <a:lnTo>
                  <a:pt x="36683" y="86495"/>
                </a:lnTo>
                <a:lnTo>
                  <a:pt x="33575" y="87683"/>
                </a:lnTo>
                <a:lnTo>
                  <a:pt x="33575" y="87920"/>
                </a:lnTo>
                <a:lnTo>
                  <a:pt x="34196" y="88158"/>
                </a:lnTo>
                <a:lnTo>
                  <a:pt x="36683" y="88158"/>
                </a:lnTo>
                <a:lnTo>
                  <a:pt x="37927" y="88396"/>
                </a:lnTo>
                <a:lnTo>
                  <a:pt x="39170" y="88871"/>
                </a:lnTo>
                <a:lnTo>
                  <a:pt x="36062" y="88871"/>
                </a:lnTo>
                <a:lnTo>
                  <a:pt x="35440" y="88633"/>
                </a:lnTo>
                <a:lnTo>
                  <a:pt x="34196" y="88633"/>
                </a:lnTo>
                <a:lnTo>
                  <a:pt x="33575" y="88871"/>
                </a:lnTo>
                <a:lnTo>
                  <a:pt x="33575" y="89108"/>
                </a:lnTo>
                <a:lnTo>
                  <a:pt x="36683" y="89346"/>
                </a:lnTo>
                <a:lnTo>
                  <a:pt x="34196" y="89821"/>
                </a:lnTo>
                <a:lnTo>
                  <a:pt x="34818" y="90772"/>
                </a:lnTo>
                <a:lnTo>
                  <a:pt x="36062" y="90772"/>
                </a:lnTo>
                <a:lnTo>
                  <a:pt x="36062" y="91722"/>
                </a:lnTo>
                <a:lnTo>
                  <a:pt x="34818" y="92198"/>
                </a:lnTo>
                <a:lnTo>
                  <a:pt x="34818" y="91960"/>
                </a:lnTo>
                <a:lnTo>
                  <a:pt x="34196" y="91722"/>
                </a:lnTo>
                <a:lnTo>
                  <a:pt x="33575" y="91247"/>
                </a:lnTo>
                <a:lnTo>
                  <a:pt x="33575" y="91009"/>
                </a:lnTo>
                <a:lnTo>
                  <a:pt x="29844" y="91009"/>
                </a:lnTo>
                <a:lnTo>
                  <a:pt x="31709" y="90772"/>
                </a:lnTo>
                <a:lnTo>
                  <a:pt x="29222" y="89821"/>
                </a:lnTo>
                <a:lnTo>
                  <a:pt x="28601" y="89821"/>
                </a:lnTo>
                <a:lnTo>
                  <a:pt x="28601" y="90297"/>
                </a:lnTo>
                <a:lnTo>
                  <a:pt x="27979" y="89821"/>
                </a:lnTo>
                <a:lnTo>
                  <a:pt x="23626" y="90297"/>
                </a:lnTo>
                <a:lnTo>
                  <a:pt x="27357" y="90534"/>
                </a:lnTo>
                <a:lnTo>
                  <a:pt x="26735" y="90772"/>
                </a:lnTo>
                <a:lnTo>
                  <a:pt x="26113" y="91247"/>
                </a:lnTo>
                <a:lnTo>
                  <a:pt x="25492" y="91485"/>
                </a:lnTo>
                <a:lnTo>
                  <a:pt x="24248" y="91722"/>
                </a:lnTo>
                <a:lnTo>
                  <a:pt x="23626" y="92198"/>
                </a:lnTo>
                <a:lnTo>
                  <a:pt x="23005" y="92435"/>
                </a:lnTo>
                <a:lnTo>
                  <a:pt x="23005" y="92673"/>
                </a:lnTo>
                <a:lnTo>
                  <a:pt x="23626" y="92910"/>
                </a:lnTo>
                <a:lnTo>
                  <a:pt x="24870" y="93148"/>
                </a:lnTo>
                <a:lnTo>
                  <a:pt x="26113" y="93148"/>
                </a:lnTo>
                <a:lnTo>
                  <a:pt x="26113" y="92910"/>
                </a:lnTo>
                <a:lnTo>
                  <a:pt x="24870" y="92435"/>
                </a:lnTo>
                <a:lnTo>
                  <a:pt x="27357" y="92198"/>
                </a:lnTo>
                <a:lnTo>
                  <a:pt x="29222" y="92910"/>
                </a:lnTo>
                <a:lnTo>
                  <a:pt x="33575" y="92910"/>
                </a:lnTo>
                <a:lnTo>
                  <a:pt x="34818" y="93148"/>
                </a:lnTo>
                <a:lnTo>
                  <a:pt x="35440" y="93623"/>
                </a:lnTo>
                <a:lnTo>
                  <a:pt x="36683" y="93861"/>
                </a:lnTo>
                <a:lnTo>
                  <a:pt x="36683" y="94099"/>
                </a:lnTo>
                <a:lnTo>
                  <a:pt x="34818" y="94811"/>
                </a:lnTo>
                <a:lnTo>
                  <a:pt x="35440" y="95287"/>
                </a:lnTo>
                <a:lnTo>
                  <a:pt x="37305" y="95287"/>
                </a:lnTo>
                <a:lnTo>
                  <a:pt x="37305" y="95762"/>
                </a:lnTo>
                <a:lnTo>
                  <a:pt x="39170" y="96000"/>
                </a:lnTo>
                <a:lnTo>
                  <a:pt x="39792" y="95287"/>
                </a:lnTo>
                <a:lnTo>
                  <a:pt x="41658" y="96000"/>
                </a:lnTo>
                <a:lnTo>
                  <a:pt x="42279" y="96000"/>
                </a:lnTo>
                <a:lnTo>
                  <a:pt x="43523" y="96237"/>
                </a:lnTo>
                <a:lnTo>
                  <a:pt x="44145" y="96475"/>
                </a:lnTo>
                <a:lnTo>
                  <a:pt x="44145" y="96950"/>
                </a:lnTo>
                <a:lnTo>
                  <a:pt x="42901" y="97425"/>
                </a:lnTo>
                <a:lnTo>
                  <a:pt x="42279" y="97188"/>
                </a:lnTo>
                <a:lnTo>
                  <a:pt x="41036" y="97188"/>
                </a:lnTo>
                <a:lnTo>
                  <a:pt x="39792" y="96950"/>
                </a:lnTo>
                <a:lnTo>
                  <a:pt x="39170" y="96712"/>
                </a:lnTo>
                <a:lnTo>
                  <a:pt x="37927" y="96712"/>
                </a:lnTo>
                <a:lnTo>
                  <a:pt x="37927" y="97188"/>
                </a:lnTo>
                <a:lnTo>
                  <a:pt x="38549" y="97425"/>
                </a:lnTo>
                <a:lnTo>
                  <a:pt x="39170" y="97425"/>
                </a:lnTo>
                <a:lnTo>
                  <a:pt x="40414" y="97900"/>
                </a:lnTo>
                <a:lnTo>
                  <a:pt x="41658" y="98851"/>
                </a:lnTo>
                <a:lnTo>
                  <a:pt x="41658" y="99326"/>
                </a:lnTo>
                <a:lnTo>
                  <a:pt x="39792" y="99326"/>
                </a:lnTo>
                <a:lnTo>
                  <a:pt x="41036" y="100039"/>
                </a:lnTo>
                <a:lnTo>
                  <a:pt x="42901" y="101465"/>
                </a:lnTo>
                <a:lnTo>
                  <a:pt x="44145" y="99801"/>
                </a:lnTo>
                <a:lnTo>
                  <a:pt x="44145" y="100990"/>
                </a:lnTo>
                <a:lnTo>
                  <a:pt x="46010" y="101940"/>
                </a:lnTo>
                <a:lnTo>
                  <a:pt x="43523" y="101940"/>
                </a:lnTo>
                <a:lnTo>
                  <a:pt x="44145" y="102653"/>
                </a:lnTo>
                <a:lnTo>
                  <a:pt x="46632" y="102653"/>
                </a:lnTo>
                <a:lnTo>
                  <a:pt x="44766" y="103128"/>
                </a:lnTo>
                <a:lnTo>
                  <a:pt x="47875" y="103603"/>
                </a:lnTo>
                <a:lnTo>
                  <a:pt x="46010" y="104079"/>
                </a:lnTo>
                <a:lnTo>
                  <a:pt x="49119" y="104554"/>
                </a:lnTo>
                <a:lnTo>
                  <a:pt x="47875" y="105029"/>
                </a:lnTo>
                <a:lnTo>
                  <a:pt x="49740" y="105267"/>
                </a:lnTo>
                <a:lnTo>
                  <a:pt x="49740" y="105029"/>
                </a:lnTo>
                <a:lnTo>
                  <a:pt x="50362" y="104554"/>
                </a:lnTo>
                <a:lnTo>
                  <a:pt x="50362" y="104316"/>
                </a:lnTo>
                <a:lnTo>
                  <a:pt x="50984" y="104316"/>
                </a:lnTo>
                <a:lnTo>
                  <a:pt x="51606" y="104554"/>
                </a:lnTo>
                <a:lnTo>
                  <a:pt x="52227" y="105029"/>
                </a:lnTo>
                <a:lnTo>
                  <a:pt x="51606" y="105267"/>
                </a:lnTo>
                <a:lnTo>
                  <a:pt x="51606" y="105504"/>
                </a:lnTo>
                <a:lnTo>
                  <a:pt x="50984" y="105504"/>
                </a:lnTo>
                <a:lnTo>
                  <a:pt x="49740" y="105980"/>
                </a:lnTo>
                <a:lnTo>
                  <a:pt x="49740" y="106217"/>
                </a:lnTo>
                <a:lnTo>
                  <a:pt x="50362" y="106455"/>
                </a:lnTo>
                <a:lnTo>
                  <a:pt x="53471" y="106455"/>
                </a:lnTo>
                <a:lnTo>
                  <a:pt x="53471" y="106930"/>
                </a:lnTo>
                <a:lnTo>
                  <a:pt x="55958" y="107881"/>
                </a:lnTo>
                <a:lnTo>
                  <a:pt x="57202" y="108118"/>
                </a:lnTo>
                <a:lnTo>
                  <a:pt x="57823" y="108356"/>
                </a:lnTo>
                <a:lnTo>
                  <a:pt x="57823" y="106930"/>
                </a:lnTo>
                <a:lnTo>
                  <a:pt x="58445" y="106930"/>
                </a:lnTo>
                <a:lnTo>
                  <a:pt x="59067" y="107168"/>
                </a:lnTo>
                <a:lnTo>
                  <a:pt x="60310" y="107405"/>
                </a:lnTo>
                <a:lnTo>
                  <a:pt x="62176" y="107643"/>
                </a:lnTo>
                <a:lnTo>
                  <a:pt x="64663" y="108594"/>
                </a:lnTo>
                <a:lnTo>
                  <a:pt x="64041" y="108831"/>
                </a:lnTo>
                <a:lnTo>
                  <a:pt x="64041" y="109069"/>
                </a:lnTo>
                <a:lnTo>
                  <a:pt x="63419" y="109306"/>
                </a:lnTo>
                <a:lnTo>
                  <a:pt x="65284" y="109544"/>
                </a:lnTo>
                <a:lnTo>
                  <a:pt x="65284" y="110495"/>
                </a:lnTo>
                <a:lnTo>
                  <a:pt x="70880" y="110495"/>
                </a:lnTo>
                <a:lnTo>
                  <a:pt x="72124" y="110970"/>
                </a:lnTo>
                <a:lnTo>
                  <a:pt x="69015" y="110970"/>
                </a:lnTo>
                <a:lnTo>
                  <a:pt x="67772" y="111445"/>
                </a:lnTo>
                <a:lnTo>
                  <a:pt x="65284" y="111445"/>
                </a:lnTo>
                <a:lnTo>
                  <a:pt x="64041" y="112158"/>
                </a:lnTo>
                <a:lnTo>
                  <a:pt x="67150" y="112158"/>
                </a:lnTo>
                <a:lnTo>
                  <a:pt x="65906" y="112871"/>
                </a:lnTo>
                <a:lnTo>
                  <a:pt x="69015" y="112633"/>
                </a:lnTo>
                <a:lnTo>
                  <a:pt x="69015" y="111920"/>
                </a:lnTo>
                <a:lnTo>
                  <a:pt x="71502" y="112396"/>
                </a:lnTo>
                <a:lnTo>
                  <a:pt x="72124" y="111920"/>
                </a:lnTo>
                <a:lnTo>
                  <a:pt x="72746" y="111683"/>
                </a:lnTo>
                <a:lnTo>
                  <a:pt x="73989" y="111445"/>
                </a:lnTo>
                <a:lnTo>
                  <a:pt x="74611" y="111207"/>
                </a:lnTo>
                <a:lnTo>
                  <a:pt x="75854" y="111207"/>
                </a:lnTo>
                <a:lnTo>
                  <a:pt x="75854" y="111683"/>
                </a:lnTo>
                <a:lnTo>
                  <a:pt x="75233" y="112158"/>
                </a:lnTo>
                <a:lnTo>
                  <a:pt x="72746" y="113108"/>
                </a:lnTo>
                <a:lnTo>
                  <a:pt x="72124" y="112871"/>
                </a:lnTo>
                <a:lnTo>
                  <a:pt x="70259" y="112871"/>
                </a:lnTo>
                <a:lnTo>
                  <a:pt x="70259" y="113584"/>
                </a:lnTo>
                <a:lnTo>
                  <a:pt x="66528" y="113584"/>
                </a:lnTo>
                <a:lnTo>
                  <a:pt x="65284" y="114059"/>
                </a:lnTo>
                <a:lnTo>
                  <a:pt x="66528" y="114297"/>
                </a:lnTo>
                <a:lnTo>
                  <a:pt x="67150" y="115485"/>
                </a:lnTo>
                <a:lnTo>
                  <a:pt x="70259" y="114772"/>
                </a:lnTo>
                <a:lnTo>
                  <a:pt x="70880" y="115247"/>
                </a:lnTo>
                <a:lnTo>
                  <a:pt x="70880" y="115485"/>
                </a:lnTo>
                <a:lnTo>
                  <a:pt x="71502" y="115485"/>
                </a:lnTo>
                <a:lnTo>
                  <a:pt x="72124" y="115247"/>
                </a:lnTo>
                <a:lnTo>
                  <a:pt x="72746" y="114772"/>
                </a:lnTo>
                <a:lnTo>
                  <a:pt x="72746" y="114534"/>
                </a:lnTo>
                <a:lnTo>
                  <a:pt x="73367" y="114059"/>
                </a:lnTo>
                <a:lnTo>
                  <a:pt x="73989" y="113821"/>
                </a:lnTo>
                <a:close/>
              </a:path>
            </a:pathLst>
          </a:custGeom>
          <a:solidFill>
            <a:srgbClr val="FFC000"/>
          </a:solidFill>
          <a:ln w="9525" cap="flat" cmpd="sng">
            <a:solidFill>
              <a:schemeClr val="lt1"/>
            </a:solidFill>
            <a:prstDash val="solid"/>
            <a:round/>
            <a:headEnd type="none" w="med" len="med"/>
            <a:tailEnd type="none" w="med" len="med"/>
          </a:ln>
        </xdr:spPr>
        <xdr:txBody>
          <a:bodyPr spcFirstLastPara="1" wrap="square" lIns="91425" tIns="45700" rIns="91425" bIns="45700" anchor="t"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9pPr>
          </a:lstStyle>
          <a:p>
            <a:pPr marL="0" marR="0" lvl="0" indent="0" algn="l" rtl="0">
              <a:spcBef>
                <a:spcPts val="0"/>
              </a:spcBef>
              <a:spcAft>
                <a:spcPts val="0"/>
              </a:spcAft>
              <a:buNone/>
            </a:pPr>
            <a:endParaRPr sz="2400" b="1">
              <a:solidFill>
                <a:schemeClr val="dk1"/>
              </a:solidFill>
              <a:latin typeface="Calibri"/>
              <a:ea typeface="Calibri"/>
              <a:cs typeface="Calibri"/>
              <a:sym typeface="Calibri"/>
            </a:endParaRPr>
          </a:p>
        </xdr:txBody>
      </xdr:sp>
      <xdr:sp macro="" textlink="">
        <xdr:nvSpPr>
          <xdr:cNvPr id="304" name="Shape 4737" descr="© INSCALE GmbH, 05.05.2010 http://www.presentationload.com/"/>
          <xdr:cNvSpPr/>
        </xdr:nvSpPr>
        <xdr:spPr>
          <a:xfrm>
            <a:off x="6288866" y="2982344"/>
            <a:ext cx="1120775" cy="1266825"/>
          </a:xfrm>
          <a:custGeom>
            <a:avLst/>
            <a:gdLst/>
            <a:ahLst/>
            <a:cxnLst/>
            <a:rect l="0" t="0" r="0" b="0"/>
            <a:pathLst>
              <a:path w="120000" h="120000" extrusionOk="0">
                <a:moveTo>
                  <a:pt x="73965" y="17142"/>
                </a:moveTo>
                <a:lnTo>
                  <a:pt x="73706" y="17142"/>
                </a:lnTo>
                <a:lnTo>
                  <a:pt x="73189" y="16914"/>
                </a:lnTo>
                <a:lnTo>
                  <a:pt x="72413" y="16914"/>
                </a:lnTo>
                <a:lnTo>
                  <a:pt x="71637" y="16685"/>
                </a:lnTo>
                <a:lnTo>
                  <a:pt x="71120" y="16685"/>
                </a:lnTo>
                <a:lnTo>
                  <a:pt x="70862" y="16914"/>
                </a:lnTo>
                <a:lnTo>
                  <a:pt x="70862" y="17142"/>
                </a:lnTo>
                <a:lnTo>
                  <a:pt x="71120" y="17600"/>
                </a:lnTo>
                <a:lnTo>
                  <a:pt x="71120" y="17828"/>
                </a:lnTo>
                <a:lnTo>
                  <a:pt x="71379" y="18285"/>
                </a:lnTo>
                <a:lnTo>
                  <a:pt x="70603" y="18285"/>
                </a:lnTo>
                <a:lnTo>
                  <a:pt x="70603" y="19200"/>
                </a:lnTo>
                <a:lnTo>
                  <a:pt x="71379" y="19657"/>
                </a:lnTo>
                <a:lnTo>
                  <a:pt x="70862" y="20114"/>
                </a:lnTo>
                <a:lnTo>
                  <a:pt x="70862" y="20571"/>
                </a:lnTo>
                <a:lnTo>
                  <a:pt x="71379" y="21485"/>
                </a:lnTo>
                <a:lnTo>
                  <a:pt x="71896" y="21714"/>
                </a:lnTo>
                <a:lnTo>
                  <a:pt x="72155" y="21942"/>
                </a:lnTo>
                <a:lnTo>
                  <a:pt x="72672" y="21942"/>
                </a:lnTo>
                <a:lnTo>
                  <a:pt x="73189" y="21714"/>
                </a:lnTo>
                <a:lnTo>
                  <a:pt x="73706" y="21714"/>
                </a:lnTo>
                <a:lnTo>
                  <a:pt x="73965" y="21485"/>
                </a:lnTo>
                <a:lnTo>
                  <a:pt x="73965" y="21257"/>
                </a:lnTo>
                <a:lnTo>
                  <a:pt x="74482" y="21257"/>
                </a:lnTo>
                <a:lnTo>
                  <a:pt x="75000" y="21028"/>
                </a:lnTo>
                <a:lnTo>
                  <a:pt x="75775" y="21028"/>
                </a:lnTo>
                <a:lnTo>
                  <a:pt x="76293" y="20800"/>
                </a:lnTo>
                <a:lnTo>
                  <a:pt x="76551" y="20342"/>
                </a:lnTo>
                <a:lnTo>
                  <a:pt x="77068" y="18742"/>
                </a:lnTo>
                <a:lnTo>
                  <a:pt x="77327" y="18285"/>
                </a:lnTo>
                <a:lnTo>
                  <a:pt x="77327" y="18057"/>
                </a:lnTo>
                <a:lnTo>
                  <a:pt x="77586" y="17600"/>
                </a:lnTo>
                <a:lnTo>
                  <a:pt x="77586" y="16914"/>
                </a:lnTo>
                <a:lnTo>
                  <a:pt x="77327" y="16685"/>
                </a:lnTo>
                <a:lnTo>
                  <a:pt x="75517" y="16685"/>
                </a:lnTo>
                <a:lnTo>
                  <a:pt x="75000" y="16914"/>
                </a:lnTo>
                <a:lnTo>
                  <a:pt x="74741" y="16914"/>
                </a:lnTo>
                <a:lnTo>
                  <a:pt x="74224" y="17142"/>
                </a:lnTo>
                <a:lnTo>
                  <a:pt x="73965" y="17142"/>
                </a:lnTo>
                <a:close/>
                <a:moveTo>
                  <a:pt x="73965" y="16685"/>
                </a:moveTo>
                <a:lnTo>
                  <a:pt x="75000" y="16457"/>
                </a:lnTo>
                <a:lnTo>
                  <a:pt x="74224" y="15771"/>
                </a:lnTo>
                <a:lnTo>
                  <a:pt x="73189" y="16685"/>
                </a:lnTo>
                <a:lnTo>
                  <a:pt x="73965" y="16685"/>
                </a:lnTo>
                <a:close/>
                <a:moveTo>
                  <a:pt x="72672" y="15542"/>
                </a:moveTo>
                <a:lnTo>
                  <a:pt x="71637" y="15542"/>
                </a:lnTo>
                <a:lnTo>
                  <a:pt x="71637" y="16228"/>
                </a:lnTo>
                <a:lnTo>
                  <a:pt x="73189" y="16228"/>
                </a:lnTo>
                <a:lnTo>
                  <a:pt x="73965" y="15314"/>
                </a:lnTo>
                <a:lnTo>
                  <a:pt x="73189" y="14628"/>
                </a:lnTo>
                <a:lnTo>
                  <a:pt x="72672" y="15542"/>
                </a:lnTo>
                <a:close/>
                <a:moveTo>
                  <a:pt x="67758" y="18742"/>
                </a:moveTo>
                <a:lnTo>
                  <a:pt x="67758" y="19428"/>
                </a:lnTo>
                <a:lnTo>
                  <a:pt x="66982" y="20800"/>
                </a:lnTo>
                <a:lnTo>
                  <a:pt x="68275" y="20114"/>
                </a:lnTo>
                <a:lnTo>
                  <a:pt x="68534" y="19657"/>
                </a:lnTo>
                <a:lnTo>
                  <a:pt x="68793" y="19428"/>
                </a:lnTo>
                <a:lnTo>
                  <a:pt x="69310" y="18514"/>
                </a:lnTo>
                <a:lnTo>
                  <a:pt x="69310" y="18285"/>
                </a:lnTo>
                <a:lnTo>
                  <a:pt x="69051" y="18057"/>
                </a:lnTo>
                <a:lnTo>
                  <a:pt x="68793" y="18057"/>
                </a:lnTo>
                <a:lnTo>
                  <a:pt x="68275" y="18285"/>
                </a:lnTo>
                <a:lnTo>
                  <a:pt x="67758" y="18742"/>
                </a:lnTo>
                <a:close/>
                <a:moveTo>
                  <a:pt x="70344" y="16228"/>
                </a:moveTo>
                <a:lnTo>
                  <a:pt x="69310" y="17142"/>
                </a:lnTo>
                <a:lnTo>
                  <a:pt x="70086" y="17371"/>
                </a:lnTo>
                <a:lnTo>
                  <a:pt x="70862" y="16457"/>
                </a:lnTo>
                <a:lnTo>
                  <a:pt x="70344" y="16228"/>
                </a:lnTo>
                <a:close/>
                <a:moveTo>
                  <a:pt x="119741" y="38171"/>
                </a:moveTo>
                <a:lnTo>
                  <a:pt x="119741" y="37485"/>
                </a:lnTo>
                <a:lnTo>
                  <a:pt x="119482" y="37028"/>
                </a:lnTo>
                <a:lnTo>
                  <a:pt x="118965" y="36342"/>
                </a:lnTo>
                <a:lnTo>
                  <a:pt x="118706" y="35657"/>
                </a:lnTo>
                <a:lnTo>
                  <a:pt x="118706" y="33142"/>
                </a:lnTo>
                <a:lnTo>
                  <a:pt x="117413" y="32000"/>
                </a:lnTo>
                <a:lnTo>
                  <a:pt x="116120" y="31771"/>
                </a:lnTo>
                <a:lnTo>
                  <a:pt x="114051" y="32000"/>
                </a:lnTo>
                <a:lnTo>
                  <a:pt x="113275" y="31314"/>
                </a:lnTo>
                <a:lnTo>
                  <a:pt x="112500" y="31314"/>
                </a:lnTo>
                <a:lnTo>
                  <a:pt x="111724" y="30400"/>
                </a:lnTo>
                <a:lnTo>
                  <a:pt x="110689" y="30400"/>
                </a:lnTo>
                <a:lnTo>
                  <a:pt x="109396" y="29257"/>
                </a:lnTo>
                <a:lnTo>
                  <a:pt x="108879" y="28571"/>
                </a:lnTo>
                <a:lnTo>
                  <a:pt x="107327" y="27200"/>
                </a:lnTo>
                <a:lnTo>
                  <a:pt x="104224" y="25371"/>
                </a:lnTo>
                <a:lnTo>
                  <a:pt x="103189" y="25142"/>
                </a:lnTo>
                <a:lnTo>
                  <a:pt x="99827" y="25142"/>
                </a:lnTo>
                <a:lnTo>
                  <a:pt x="99827" y="25600"/>
                </a:lnTo>
                <a:lnTo>
                  <a:pt x="99568" y="25600"/>
                </a:lnTo>
                <a:lnTo>
                  <a:pt x="99051" y="25142"/>
                </a:lnTo>
                <a:lnTo>
                  <a:pt x="98534" y="24914"/>
                </a:lnTo>
                <a:lnTo>
                  <a:pt x="98017" y="24914"/>
                </a:lnTo>
                <a:lnTo>
                  <a:pt x="97500" y="24685"/>
                </a:lnTo>
                <a:lnTo>
                  <a:pt x="96206" y="24685"/>
                </a:lnTo>
                <a:lnTo>
                  <a:pt x="95948" y="24457"/>
                </a:lnTo>
                <a:lnTo>
                  <a:pt x="95431" y="24228"/>
                </a:lnTo>
                <a:lnTo>
                  <a:pt x="94655" y="24000"/>
                </a:lnTo>
                <a:lnTo>
                  <a:pt x="94137" y="23771"/>
                </a:lnTo>
                <a:lnTo>
                  <a:pt x="93362" y="23542"/>
                </a:lnTo>
                <a:lnTo>
                  <a:pt x="92844" y="23542"/>
                </a:lnTo>
                <a:lnTo>
                  <a:pt x="92327" y="23771"/>
                </a:lnTo>
                <a:lnTo>
                  <a:pt x="91034" y="24914"/>
                </a:lnTo>
                <a:lnTo>
                  <a:pt x="90775" y="25371"/>
                </a:lnTo>
                <a:lnTo>
                  <a:pt x="90000" y="24457"/>
                </a:lnTo>
                <a:lnTo>
                  <a:pt x="90000" y="25828"/>
                </a:lnTo>
                <a:lnTo>
                  <a:pt x="88706" y="26742"/>
                </a:lnTo>
                <a:lnTo>
                  <a:pt x="89482" y="24228"/>
                </a:lnTo>
                <a:lnTo>
                  <a:pt x="89741" y="24228"/>
                </a:lnTo>
                <a:lnTo>
                  <a:pt x="90258" y="23771"/>
                </a:lnTo>
                <a:lnTo>
                  <a:pt x="90258" y="23085"/>
                </a:lnTo>
                <a:lnTo>
                  <a:pt x="90000" y="22857"/>
                </a:lnTo>
                <a:lnTo>
                  <a:pt x="89741" y="22857"/>
                </a:lnTo>
                <a:lnTo>
                  <a:pt x="88965" y="23542"/>
                </a:lnTo>
                <a:lnTo>
                  <a:pt x="89482" y="22171"/>
                </a:lnTo>
                <a:lnTo>
                  <a:pt x="89224" y="22171"/>
                </a:lnTo>
                <a:lnTo>
                  <a:pt x="88965" y="21942"/>
                </a:lnTo>
                <a:lnTo>
                  <a:pt x="88965" y="21714"/>
                </a:lnTo>
                <a:lnTo>
                  <a:pt x="87931" y="20800"/>
                </a:lnTo>
                <a:lnTo>
                  <a:pt x="87672" y="20800"/>
                </a:lnTo>
                <a:lnTo>
                  <a:pt x="87155" y="21485"/>
                </a:lnTo>
                <a:lnTo>
                  <a:pt x="86896" y="21028"/>
                </a:lnTo>
                <a:lnTo>
                  <a:pt x="86379" y="20800"/>
                </a:lnTo>
                <a:lnTo>
                  <a:pt x="86120" y="20342"/>
                </a:lnTo>
                <a:lnTo>
                  <a:pt x="85603" y="20114"/>
                </a:lnTo>
                <a:lnTo>
                  <a:pt x="85344" y="19885"/>
                </a:lnTo>
                <a:lnTo>
                  <a:pt x="84827" y="19657"/>
                </a:lnTo>
                <a:lnTo>
                  <a:pt x="83793" y="19657"/>
                </a:lnTo>
                <a:lnTo>
                  <a:pt x="83275" y="19428"/>
                </a:lnTo>
                <a:lnTo>
                  <a:pt x="83017" y="19428"/>
                </a:lnTo>
                <a:lnTo>
                  <a:pt x="82500" y="18971"/>
                </a:lnTo>
                <a:lnTo>
                  <a:pt x="81982" y="18742"/>
                </a:lnTo>
                <a:lnTo>
                  <a:pt x="81724" y="18285"/>
                </a:lnTo>
                <a:lnTo>
                  <a:pt x="81206" y="18057"/>
                </a:lnTo>
                <a:lnTo>
                  <a:pt x="80948" y="18514"/>
                </a:lnTo>
                <a:lnTo>
                  <a:pt x="78620" y="18514"/>
                </a:lnTo>
                <a:lnTo>
                  <a:pt x="78103" y="18971"/>
                </a:lnTo>
                <a:lnTo>
                  <a:pt x="77844" y="19428"/>
                </a:lnTo>
                <a:lnTo>
                  <a:pt x="77844" y="19885"/>
                </a:lnTo>
                <a:lnTo>
                  <a:pt x="77586" y="20114"/>
                </a:lnTo>
                <a:lnTo>
                  <a:pt x="77586" y="20342"/>
                </a:lnTo>
                <a:lnTo>
                  <a:pt x="78103" y="21028"/>
                </a:lnTo>
                <a:lnTo>
                  <a:pt x="76551" y="21028"/>
                </a:lnTo>
                <a:lnTo>
                  <a:pt x="76293" y="21485"/>
                </a:lnTo>
                <a:lnTo>
                  <a:pt x="75775" y="21942"/>
                </a:lnTo>
                <a:lnTo>
                  <a:pt x="75517" y="22400"/>
                </a:lnTo>
                <a:lnTo>
                  <a:pt x="75517" y="22628"/>
                </a:lnTo>
                <a:lnTo>
                  <a:pt x="75258" y="22857"/>
                </a:lnTo>
                <a:lnTo>
                  <a:pt x="75258" y="23314"/>
                </a:lnTo>
                <a:lnTo>
                  <a:pt x="75000" y="23771"/>
                </a:lnTo>
                <a:lnTo>
                  <a:pt x="74482" y="24228"/>
                </a:lnTo>
                <a:lnTo>
                  <a:pt x="74224" y="24228"/>
                </a:lnTo>
                <a:lnTo>
                  <a:pt x="74482" y="24000"/>
                </a:lnTo>
                <a:lnTo>
                  <a:pt x="74482" y="23542"/>
                </a:lnTo>
                <a:lnTo>
                  <a:pt x="74741" y="23085"/>
                </a:lnTo>
                <a:lnTo>
                  <a:pt x="74741" y="22857"/>
                </a:lnTo>
                <a:lnTo>
                  <a:pt x="75000" y="22400"/>
                </a:lnTo>
                <a:lnTo>
                  <a:pt x="75000" y="22171"/>
                </a:lnTo>
                <a:lnTo>
                  <a:pt x="74741" y="21942"/>
                </a:lnTo>
                <a:lnTo>
                  <a:pt x="74482" y="21942"/>
                </a:lnTo>
                <a:lnTo>
                  <a:pt x="74224" y="22171"/>
                </a:lnTo>
                <a:lnTo>
                  <a:pt x="73965" y="22171"/>
                </a:lnTo>
                <a:lnTo>
                  <a:pt x="73448" y="22628"/>
                </a:lnTo>
                <a:lnTo>
                  <a:pt x="72931" y="22400"/>
                </a:lnTo>
                <a:lnTo>
                  <a:pt x="71379" y="22400"/>
                </a:lnTo>
                <a:lnTo>
                  <a:pt x="70862" y="22171"/>
                </a:lnTo>
                <a:lnTo>
                  <a:pt x="70344" y="21714"/>
                </a:lnTo>
                <a:lnTo>
                  <a:pt x="70344" y="19885"/>
                </a:lnTo>
                <a:lnTo>
                  <a:pt x="70086" y="19657"/>
                </a:lnTo>
                <a:lnTo>
                  <a:pt x="70086" y="19200"/>
                </a:lnTo>
                <a:lnTo>
                  <a:pt x="69827" y="19200"/>
                </a:lnTo>
                <a:lnTo>
                  <a:pt x="69568" y="19428"/>
                </a:lnTo>
                <a:lnTo>
                  <a:pt x="69051" y="19657"/>
                </a:lnTo>
                <a:lnTo>
                  <a:pt x="68793" y="19885"/>
                </a:lnTo>
                <a:lnTo>
                  <a:pt x="68534" y="20342"/>
                </a:lnTo>
                <a:lnTo>
                  <a:pt x="68275" y="20571"/>
                </a:lnTo>
                <a:lnTo>
                  <a:pt x="67241" y="21028"/>
                </a:lnTo>
                <a:lnTo>
                  <a:pt x="66982" y="21257"/>
                </a:lnTo>
                <a:lnTo>
                  <a:pt x="65172" y="21257"/>
                </a:lnTo>
                <a:lnTo>
                  <a:pt x="64655" y="21028"/>
                </a:lnTo>
                <a:lnTo>
                  <a:pt x="66465" y="20571"/>
                </a:lnTo>
                <a:lnTo>
                  <a:pt x="66724" y="20114"/>
                </a:lnTo>
                <a:lnTo>
                  <a:pt x="67500" y="19428"/>
                </a:lnTo>
                <a:lnTo>
                  <a:pt x="67500" y="18742"/>
                </a:lnTo>
                <a:lnTo>
                  <a:pt x="67758" y="18514"/>
                </a:lnTo>
                <a:lnTo>
                  <a:pt x="68534" y="17142"/>
                </a:lnTo>
                <a:lnTo>
                  <a:pt x="70086" y="15771"/>
                </a:lnTo>
                <a:lnTo>
                  <a:pt x="70603" y="15542"/>
                </a:lnTo>
                <a:lnTo>
                  <a:pt x="71379" y="14857"/>
                </a:lnTo>
                <a:lnTo>
                  <a:pt x="71379" y="14400"/>
                </a:lnTo>
                <a:lnTo>
                  <a:pt x="71637" y="13942"/>
                </a:lnTo>
                <a:lnTo>
                  <a:pt x="72155" y="13485"/>
                </a:lnTo>
                <a:lnTo>
                  <a:pt x="72672" y="13257"/>
                </a:lnTo>
                <a:lnTo>
                  <a:pt x="72931" y="13028"/>
                </a:lnTo>
                <a:lnTo>
                  <a:pt x="73448" y="12800"/>
                </a:lnTo>
                <a:lnTo>
                  <a:pt x="72413" y="12571"/>
                </a:lnTo>
                <a:lnTo>
                  <a:pt x="73189" y="11885"/>
                </a:lnTo>
                <a:lnTo>
                  <a:pt x="73189" y="11200"/>
                </a:lnTo>
                <a:lnTo>
                  <a:pt x="72931" y="10971"/>
                </a:lnTo>
                <a:lnTo>
                  <a:pt x="72413" y="10742"/>
                </a:lnTo>
                <a:lnTo>
                  <a:pt x="71637" y="10742"/>
                </a:lnTo>
                <a:lnTo>
                  <a:pt x="71120" y="10514"/>
                </a:lnTo>
                <a:lnTo>
                  <a:pt x="70862" y="10285"/>
                </a:lnTo>
                <a:lnTo>
                  <a:pt x="70603" y="9600"/>
                </a:lnTo>
                <a:lnTo>
                  <a:pt x="70344" y="8228"/>
                </a:lnTo>
                <a:lnTo>
                  <a:pt x="70086" y="6400"/>
                </a:lnTo>
                <a:lnTo>
                  <a:pt x="69827" y="5257"/>
                </a:lnTo>
                <a:lnTo>
                  <a:pt x="69568" y="4342"/>
                </a:lnTo>
                <a:lnTo>
                  <a:pt x="69310" y="3657"/>
                </a:lnTo>
                <a:lnTo>
                  <a:pt x="69051" y="3200"/>
                </a:lnTo>
                <a:lnTo>
                  <a:pt x="68534" y="2971"/>
                </a:lnTo>
                <a:lnTo>
                  <a:pt x="68275" y="2971"/>
                </a:lnTo>
                <a:lnTo>
                  <a:pt x="68275" y="3428"/>
                </a:lnTo>
                <a:lnTo>
                  <a:pt x="68534" y="3657"/>
                </a:lnTo>
                <a:lnTo>
                  <a:pt x="68534" y="4114"/>
                </a:lnTo>
                <a:lnTo>
                  <a:pt x="67758" y="4114"/>
                </a:lnTo>
                <a:lnTo>
                  <a:pt x="67758" y="3885"/>
                </a:lnTo>
                <a:lnTo>
                  <a:pt x="67500" y="4114"/>
                </a:lnTo>
                <a:lnTo>
                  <a:pt x="67241" y="4571"/>
                </a:lnTo>
                <a:lnTo>
                  <a:pt x="67241" y="4800"/>
                </a:lnTo>
                <a:lnTo>
                  <a:pt x="66982" y="5028"/>
                </a:lnTo>
                <a:lnTo>
                  <a:pt x="66724" y="5485"/>
                </a:lnTo>
                <a:lnTo>
                  <a:pt x="66206" y="5942"/>
                </a:lnTo>
                <a:lnTo>
                  <a:pt x="65431" y="7314"/>
                </a:lnTo>
                <a:lnTo>
                  <a:pt x="65431" y="8000"/>
                </a:lnTo>
                <a:lnTo>
                  <a:pt x="64396" y="9371"/>
                </a:lnTo>
                <a:lnTo>
                  <a:pt x="64137" y="9371"/>
                </a:lnTo>
                <a:lnTo>
                  <a:pt x="63879" y="9600"/>
                </a:lnTo>
                <a:lnTo>
                  <a:pt x="63103" y="9600"/>
                </a:lnTo>
                <a:lnTo>
                  <a:pt x="62586" y="9142"/>
                </a:lnTo>
                <a:lnTo>
                  <a:pt x="62327" y="9371"/>
                </a:lnTo>
                <a:lnTo>
                  <a:pt x="61810" y="9371"/>
                </a:lnTo>
                <a:lnTo>
                  <a:pt x="61551" y="9142"/>
                </a:lnTo>
                <a:lnTo>
                  <a:pt x="61034" y="9142"/>
                </a:lnTo>
                <a:lnTo>
                  <a:pt x="60775" y="9371"/>
                </a:lnTo>
                <a:lnTo>
                  <a:pt x="60775" y="9600"/>
                </a:lnTo>
                <a:lnTo>
                  <a:pt x="60517" y="9828"/>
                </a:lnTo>
                <a:lnTo>
                  <a:pt x="59482" y="9828"/>
                </a:lnTo>
                <a:lnTo>
                  <a:pt x="58965" y="9371"/>
                </a:lnTo>
                <a:lnTo>
                  <a:pt x="58965" y="9142"/>
                </a:lnTo>
                <a:lnTo>
                  <a:pt x="58189" y="8914"/>
                </a:lnTo>
                <a:lnTo>
                  <a:pt x="57931" y="8685"/>
                </a:lnTo>
                <a:lnTo>
                  <a:pt x="57672" y="8228"/>
                </a:lnTo>
                <a:lnTo>
                  <a:pt x="57413" y="8228"/>
                </a:lnTo>
                <a:lnTo>
                  <a:pt x="56896" y="8457"/>
                </a:lnTo>
                <a:lnTo>
                  <a:pt x="56637" y="8685"/>
                </a:lnTo>
                <a:lnTo>
                  <a:pt x="56120" y="8914"/>
                </a:lnTo>
                <a:lnTo>
                  <a:pt x="55086" y="8914"/>
                </a:lnTo>
                <a:lnTo>
                  <a:pt x="55086" y="8457"/>
                </a:lnTo>
                <a:lnTo>
                  <a:pt x="54827" y="8457"/>
                </a:lnTo>
                <a:lnTo>
                  <a:pt x="54310" y="8685"/>
                </a:lnTo>
                <a:lnTo>
                  <a:pt x="54310" y="9600"/>
                </a:lnTo>
                <a:lnTo>
                  <a:pt x="54827" y="10057"/>
                </a:lnTo>
                <a:lnTo>
                  <a:pt x="54827" y="10285"/>
                </a:lnTo>
                <a:lnTo>
                  <a:pt x="55086" y="10514"/>
                </a:lnTo>
                <a:lnTo>
                  <a:pt x="54827" y="10742"/>
                </a:lnTo>
                <a:lnTo>
                  <a:pt x="54051" y="10742"/>
                </a:lnTo>
                <a:lnTo>
                  <a:pt x="53017" y="10285"/>
                </a:lnTo>
                <a:lnTo>
                  <a:pt x="52758" y="10285"/>
                </a:lnTo>
                <a:lnTo>
                  <a:pt x="52241" y="10057"/>
                </a:lnTo>
                <a:lnTo>
                  <a:pt x="52241" y="10285"/>
                </a:lnTo>
                <a:lnTo>
                  <a:pt x="51982" y="10514"/>
                </a:lnTo>
                <a:lnTo>
                  <a:pt x="51724" y="10514"/>
                </a:lnTo>
                <a:lnTo>
                  <a:pt x="51206" y="10057"/>
                </a:lnTo>
                <a:lnTo>
                  <a:pt x="50689" y="10057"/>
                </a:lnTo>
                <a:lnTo>
                  <a:pt x="49913" y="10742"/>
                </a:lnTo>
                <a:lnTo>
                  <a:pt x="49913" y="10971"/>
                </a:lnTo>
                <a:lnTo>
                  <a:pt x="48620" y="10971"/>
                </a:lnTo>
                <a:lnTo>
                  <a:pt x="48362" y="11428"/>
                </a:lnTo>
                <a:lnTo>
                  <a:pt x="47586" y="11428"/>
                </a:lnTo>
                <a:lnTo>
                  <a:pt x="47068" y="11885"/>
                </a:lnTo>
                <a:lnTo>
                  <a:pt x="47068" y="12342"/>
                </a:lnTo>
                <a:lnTo>
                  <a:pt x="46810" y="12571"/>
                </a:lnTo>
                <a:lnTo>
                  <a:pt x="45258" y="12571"/>
                </a:lnTo>
                <a:lnTo>
                  <a:pt x="45000" y="12114"/>
                </a:lnTo>
                <a:lnTo>
                  <a:pt x="44482" y="12114"/>
                </a:lnTo>
                <a:lnTo>
                  <a:pt x="43189" y="10742"/>
                </a:lnTo>
                <a:lnTo>
                  <a:pt x="43189" y="9600"/>
                </a:lnTo>
                <a:lnTo>
                  <a:pt x="42155" y="8685"/>
                </a:lnTo>
                <a:lnTo>
                  <a:pt x="41896" y="8228"/>
                </a:lnTo>
                <a:lnTo>
                  <a:pt x="41896" y="8000"/>
                </a:lnTo>
                <a:lnTo>
                  <a:pt x="42155" y="7542"/>
                </a:lnTo>
                <a:lnTo>
                  <a:pt x="42155" y="7314"/>
                </a:lnTo>
                <a:lnTo>
                  <a:pt x="42413" y="6857"/>
                </a:lnTo>
                <a:lnTo>
                  <a:pt x="42931" y="5257"/>
                </a:lnTo>
                <a:lnTo>
                  <a:pt x="43448" y="4800"/>
                </a:lnTo>
                <a:lnTo>
                  <a:pt x="43706" y="4342"/>
                </a:lnTo>
                <a:lnTo>
                  <a:pt x="43706" y="3885"/>
                </a:lnTo>
                <a:lnTo>
                  <a:pt x="43448" y="3885"/>
                </a:lnTo>
                <a:lnTo>
                  <a:pt x="43189" y="3657"/>
                </a:lnTo>
                <a:lnTo>
                  <a:pt x="43189" y="2514"/>
                </a:lnTo>
                <a:lnTo>
                  <a:pt x="42931" y="2514"/>
                </a:lnTo>
                <a:lnTo>
                  <a:pt x="42413" y="2742"/>
                </a:lnTo>
                <a:lnTo>
                  <a:pt x="42155" y="2742"/>
                </a:lnTo>
                <a:lnTo>
                  <a:pt x="41896" y="2514"/>
                </a:lnTo>
                <a:lnTo>
                  <a:pt x="41896" y="2285"/>
                </a:lnTo>
                <a:lnTo>
                  <a:pt x="42155" y="2057"/>
                </a:lnTo>
                <a:lnTo>
                  <a:pt x="42413" y="1600"/>
                </a:lnTo>
                <a:lnTo>
                  <a:pt x="42413" y="914"/>
                </a:lnTo>
                <a:lnTo>
                  <a:pt x="42155" y="457"/>
                </a:lnTo>
                <a:lnTo>
                  <a:pt x="41637" y="0"/>
                </a:lnTo>
                <a:lnTo>
                  <a:pt x="41379" y="457"/>
                </a:lnTo>
                <a:lnTo>
                  <a:pt x="40344" y="228"/>
                </a:lnTo>
                <a:lnTo>
                  <a:pt x="40344" y="1600"/>
                </a:lnTo>
                <a:lnTo>
                  <a:pt x="40086" y="1828"/>
                </a:lnTo>
                <a:lnTo>
                  <a:pt x="39568" y="1828"/>
                </a:lnTo>
                <a:lnTo>
                  <a:pt x="39568" y="2285"/>
                </a:lnTo>
                <a:lnTo>
                  <a:pt x="38534" y="2285"/>
                </a:lnTo>
                <a:lnTo>
                  <a:pt x="38017" y="2514"/>
                </a:lnTo>
                <a:lnTo>
                  <a:pt x="36982" y="3428"/>
                </a:lnTo>
                <a:lnTo>
                  <a:pt x="36465" y="3657"/>
                </a:lnTo>
                <a:lnTo>
                  <a:pt x="35689" y="3657"/>
                </a:lnTo>
                <a:lnTo>
                  <a:pt x="35431" y="3428"/>
                </a:lnTo>
                <a:lnTo>
                  <a:pt x="34655" y="3428"/>
                </a:lnTo>
                <a:lnTo>
                  <a:pt x="34396" y="3657"/>
                </a:lnTo>
                <a:lnTo>
                  <a:pt x="34396" y="4114"/>
                </a:lnTo>
                <a:lnTo>
                  <a:pt x="34137" y="4571"/>
                </a:lnTo>
                <a:lnTo>
                  <a:pt x="34137" y="5257"/>
                </a:lnTo>
                <a:lnTo>
                  <a:pt x="33879" y="5485"/>
                </a:lnTo>
                <a:lnTo>
                  <a:pt x="33362" y="5257"/>
                </a:lnTo>
                <a:lnTo>
                  <a:pt x="32844" y="4800"/>
                </a:lnTo>
                <a:lnTo>
                  <a:pt x="32586" y="4342"/>
                </a:lnTo>
                <a:lnTo>
                  <a:pt x="32327" y="4114"/>
                </a:lnTo>
                <a:lnTo>
                  <a:pt x="31810" y="4114"/>
                </a:lnTo>
                <a:lnTo>
                  <a:pt x="31551" y="4342"/>
                </a:lnTo>
                <a:lnTo>
                  <a:pt x="31034" y="4114"/>
                </a:lnTo>
                <a:lnTo>
                  <a:pt x="30517" y="4342"/>
                </a:lnTo>
                <a:lnTo>
                  <a:pt x="30000" y="4342"/>
                </a:lnTo>
                <a:lnTo>
                  <a:pt x="30000" y="3657"/>
                </a:lnTo>
                <a:lnTo>
                  <a:pt x="29741" y="3428"/>
                </a:lnTo>
                <a:lnTo>
                  <a:pt x="27931" y="3428"/>
                </a:lnTo>
                <a:lnTo>
                  <a:pt x="27931" y="3200"/>
                </a:lnTo>
                <a:lnTo>
                  <a:pt x="27672" y="2971"/>
                </a:lnTo>
                <a:lnTo>
                  <a:pt x="27672" y="4114"/>
                </a:lnTo>
                <a:lnTo>
                  <a:pt x="28448" y="4800"/>
                </a:lnTo>
                <a:lnTo>
                  <a:pt x="28965" y="5028"/>
                </a:lnTo>
                <a:lnTo>
                  <a:pt x="29224" y="5257"/>
                </a:lnTo>
                <a:lnTo>
                  <a:pt x="29224" y="6400"/>
                </a:lnTo>
                <a:lnTo>
                  <a:pt x="28965" y="6628"/>
                </a:lnTo>
                <a:lnTo>
                  <a:pt x="29482" y="7085"/>
                </a:lnTo>
                <a:lnTo>
                  <a:pt x="29741" y="7542"/>
                </a:lnTo>
                <a:lnTo>
                  <a:pt x="29741" y="8685"/>
                </a:lnTo>
                <a:lnTo>
                  <a:pt x="31810" y="8914"/>
                </a:lnTo>
                <a:lnTo>
                  <a:pt x="32068" y="9142"/>
                </a:lnTo>
                <a:lnTo>
                  <a:pt x="32068" y="9371"/>
                </a:lnTo>
                <a:lnTo>
                  <a:pt x="31810" y="9828"/>
                </a:lnTo>
                <a:lnTo>
                  <a:pt x="31551" y="10057"/>
                </a:lnTo>
                <a:lnTo>
                  <a:pt x="29741" y="10057"/>
                </a:lnTo>
                <a:lnTo>
                  <a:pt x="29741" y="11200"/>
                </a:lnTo>
                <a:lnTo>
                  <a:pt x="29482" y="11657"/>
                </a:lnTo>
                <a:lnTo>
                  <a:pt x="27931" y="12342"/>
                </a:lnTo>
                <a:lnTo>
                  <a:pt x="27672" y="12571"/>
                </a:lnTo>
                <a:lnTo>
                  <a:pt x="26896" y="12571"/>
                </a:lnTo>
                <a:lnTo>
                  <a:pt x="26379" y="13028"/>
                </a:lnTo>
                <a:lnTo>
                  <a:pt x="25862" y="13942"/>
                </a:lnTo>
                <a:lnTo>
                  <a:pt x="25344" y="14400"/>
                </a:lnTo>
                <a:lnTo>
                  <a:pt x="25086" y="14400"/>
                </a:lnTo>
                <a:lnTo>
                  <a:pt x="25086" y="13485"/>
                </a:lnTo>
                <a:lnTo>
                  <a:pt x="24827" y="13257"/>
                </a:lnTo>
                <a:lnTo>
                  <a:pt x="24568" y="13485"/>
                </a:lnTo>
                <a:lnTo>
                  <a:pt x="24051" y="13714"/>
                </a:lnTo>
                <a:lnTo>
                  <a:pt x="23793" y="13942"/>
                </a:lnTo>
                <a:lnTo>
                  <a:pt x="23275" y="14171"/>
                </a:lnTo>
                <a:lnTo>
                  <a:pt x="23017" y="14171"/>
                </a:lnTo>
                <a:lnTo>
                  <a:pt x="22500" y="13942"/>
                </a:lnTo>
                <a:lnTo>
                  <a:pt x="22241" y="13942"/>
                </a:lnTo>
                <a:lnTo>
                  <a:pt x="21724" y="13485"/>
                </a:lnTo>
                <a:lnTo>
                  <a:pt x="21724" y="13257"/>
                </a:lnTo>
                <a:lnTo>
                  <a:pt x="21465" y="12800"/>
                </a:lnTo>
                <a:lnTo>
                  <a:pt x="21206" y="12571"/>
                </a:lnTo>
                <a:lnTo>
                  <a:pt x="20172" y="12571"/>
                </a:lnTo>
                <a:lnTo>
                  <a:pt x="20172" y="11428"/>
                </a:lnTo>
                <a:lnTo>
                  <a:pt x="19913" y="10971"/>
                </a:lnTo>
                <a:lnTo>
                  <a:pt x="19913" y="10514"/>
                </a:lnTo>
                <a:lnTo>
                  <a:pt x="19655" y="10285"/>
                </a:lnTo>
                <a:lnTo>
                  <a:pt x="19655" y="9828"/>
                </a:lnTo>
                <a:lnTo>
                  <a:pt x="19396" y="9828"/>
                </a:lnTo>
                <a:lnTo>
                  <a:pt x="18103" y="10971"/>
                </a:lnTo>
                <a:lnTo>
                  <a:pt x="17068" y="10057"/>
                </a:lnTo>
                <a:lnTo>
                  <a:pt x="16810" y="10057"/>
                </a:lnTo>
                <a:lnTo>
                  <a:pt x="16551" y="10285"/>
                </a:lnTo>
                <a:lnTo>
                  <a:pt x="16551" y="10971"/>
                </a:lnTo>
                <a:lnTo>
                  <a:pt x="13706" y="11200"/>
                </a:lnTo>
                <a:lnTo>
                  <a:pt x="13189" y="10742"/>
                </a:lnTo>
                <a:lnTo>
                  <a:pt x="12413" y="10742"/>
                </a:lnTo>
                <a:lnTo>
                  <a:pt x="12155" y="10971"/>
                </a:lnTo>
                <a:lnTo>
                  <a:pt x="11896" y="11428"/>
                </a:lnTo>
                <a:lnTo>
                  <a:pt x="11896" y="11885"/>
                </a:lnTo>
                <a:lnTo>
                  <a:pt x="12155" y="12342"/>
                </a:lnTo>
                <a:lnTo>
                  <a:pt x="12155" y="12800"/>
                </a:lnTo>
                <a:lnTo>
                  <a:pt x="13189" y="13257"/>
                </a:lnTo>
                <a:lnTo>
                  <a:pt x="13706" y="13028"/>
                </a:lnTo>
                <a:lnTo>
                  <a:pt x="14224" y="13485"/>
                </a:lnTo>
                <a:lnTo>
                  <a:pt x="14224" y="13714"/>
                </a:lnTo>
                <a:lnTo>
                  <a:pt x="14482" y="13942"/>
                </a:lnTo>
                <a:lnTo>
                  <a:pt x="14482" y="14171"/>
                </a:lnTo>
                <a:lnTo>
                  <a:pt x="14224" y="14400"/>
                </a:lnTo>
                <a:lnTo>
                  <a:pt x="12931" y="14400"/>
                </a:lnTo>
                <a:lnTo>
                  <a:pt x="12672" y="14171"/>
                </a:lnTo>
                <a:lnTo>
                  <a:pt x="11379" y="14400"/>
                </a:lnTo>
                <a:lnTo>
                  <a:pt x="11120" y="16914"/>
                </a:lnTo>
                <a:lnTo>
                  <a:pt x="11379" y="16914"/>
                </a:lnTo>
                <a:lnTo>
                  <a:pt x="11896" y="17371"/>
                </a:lnTo>
                <a:lnTo>
                  <a:pt x="12413" y="17600"/>
                </a:lnTo>
                <a:lnTo>
                  <a:pt x="12672" y="17828"/>
                </a:lnTo>
                <a:lnTo>
                  <a:pt x="12672" y="18742"/>
                </a:lnTo>
                <a:lnTo>
                  <a:pt x="12931" y="18971"/>
                </a:lnTo>
                <a:lnTo>
                  <a:pt x="12931" y="19200"/>
                </a:lnTo>
                <a:lnTo>
                  <a:pt x="13448" y="19657"/>
                </a:lnTo>
                <a:lnTo>
                  <a:pt x="13706" y="20114"/>
                </a:lnTo>
                <a:lnTo>
                  <a:pt x="13706" y="20571"/>
                </a:lnTo>
                <a:lnTo>
                  <a:pt x="13448" y="21028"/>
                </a:lnTo>
                <a:lnTo>
                  <a:pt x="12931" y="21485"/>
                </a:lnTo>
                <a:lnTo>
                  <a:pt x="13189" y="23314"/>
                </a:lnTo>
                <a:lnTo>
                  <a:pt x="12413" y="25142"/>
                </a:lnTo>
                <a:lnTo>
                  <a:pt x="12155" y="27885"/>
                </a:lnTo>
                <a:lnTo>
                  <a:pt x="12155" y="29028"/>
                </a:lnTo>
                <a:lnTo>
                  <a:pt x="11896" y="29485"/>
                </a:lnTo>
                <a:lnTo>
                  <a:pt x="11637" y="29714"/>
                </a:lnTo>
                <a:lnTo>
                  <a:pt x="10862" y="29714"/>
                </a:lnTo>
                <a:lnTo>
                  <a:pt x="10862" y="29485"/>
                </a:lnTo>
                <a:lnTo>
                  <a:pt x="10344" y="29028"/>
                </a:lnTo>
                <a:lnTo>
                  <a:pt x="9568" y="29028"/>
                </a:lnTo>
                <a:lnTo>
                  <a:pt x="9310" y="29257"/>
                </a:lnTo>
                <a:lnTo>
                  <a:pt x="9051" y="29714"/>
                </a:lnTo>
                <a:lnTo>
                  <a:pt x="8793" y="29942"/>
                </a:lnTo>
                <a:lnTo>
                  <a:pt x="7500" y="29714"/>
                </a:lnTo>
                <a:lnTo>
                  <a:pt x="7241" y="30171"/>
                </a:lnTo>
                <a:lnTo>
                  <a:pt x="5948" y="30171"/>
                </a:lnTo>
                <a:lnTo>
                  <a:pt x="5431" y="30400"/>
                </a:lnTo>
                <a:lnTo>
                  <a:pt x="5172" y="30628"/>
                </a:lnTo>
                <a:lnTo>
                  <a:pt x="4655" y="30857"/>
                </a:lnTo>
                <a:lnTo>
                  <a:pt x="4137" y="31314"/>
                </a:lnTo>
                <a:lnTo>
                  <a:pt x="4137" y="31542"/>
                </a:lnTo>
                <a:lnTo>
                  <a:pt x="3879" y="31771"/>
                </a:lnTo>
                <a:lnTo>
                  <a:pt x="3879" y="32000"/>
                </a:lnTo>
                <a:lnTo>
                  <a:pt x="2844" y="32000"/>
                </a:lnTo>
                <a:lnTo>
                  <a:pt x="2844" y="34057"/>
                </a:lnTo>
                <a:lnTo>
                  <a:pt x="2068" y="34742"/>
                </a:lnTo>
                <a:lnTo>
                  <a:pt x="2068" y="35200"/>
                </a:lnTo>
                <a:lnTo>
                  <a:pt x="2327" y="35428"/>
                </a:lnTo>
                <a:lnTo>
                  <a:pt x="2327" y="36114"/>
                </a:lnTo>
                <a:lnTo>
                  <a:pt x="2586" y="36342"/>
                </a:lnTo>
                <a:lnTo>
                  <a:pt x="2327" y="36342"/>
                </a:lnTo>
                <a:lnTo>
                  <a:pt x="2068" y="36114"/>
                </a:lnTo>
                <a:lnTo>
                  <a:pt x="775" y="37257"/>
                </a:lnTo>
                <a:lnTo>
                  <a:pt x="517" y="37714"/>
                </a:lnTo>
                <a:lnTo>
                  <a:pt x="517" y="38628"/>
                </a:lnTo>
                <a:lnTo>
                  <a:pt x="775" y="38857"/>
                </a:lnTo>
                <a:lnTo>
                  <a:pt x="258" y="39085"/>
                </a:lnTo>
                <a:lnTo>
                  <a:pt x="0" y="39314"/>
                </a:lnTo>
                <a:lnTo>
                  <a:pt x="0" y="39771"/>
                </a:lnTo>
                <a:lnTo>
                  <a:pt x="258" y="40000"/>
                </a:lnTo>
                <a:lnTo>
                  <a:pt x="775" y="40228"/>
                </a:lnTo>
                <a:lnTo>
                  <a:pt x="1034" y="41142"/>
                </a:lnTo>
                <a:lnTo>
                  <a:pt x="1034" y="41371"/>
                </a:lnTo>
                <a:lnTo>
                  <a:pt x="1293" y="41600"/>
                </a:lnTo>
                <a:lnTo>
                  <a:pt x="1810" y="42514"/>
                </a:lnTo>
                <a:lnTo>
                  <a:pt x="2327" y="42971"/>
                </a:lnTo>
                <a:lnTo>
                  <a:pt x="2844" y="43200"/>
                </a:lnTo>
                <a:lnTo>
                  <a:pt x="3879" y="44114"/>
                </a:lnTo>
                <a:lnTo>
                  <a:pt x="3620" y="44342"/>
                </a:lnTo>
                <a:lnTo>
                  <a:pt x="3362" y="44800"/>
                </a:lnTo>
                <a:lnTo>
                  <a:pt x="2844" y="45028"/>
                </a:lnTo>
                <a:lnTo>
                  <a:pt x="2586" y="45257"/>
                </a:lnTo>
                <a:lnTo>
                  <a:pt x="4396" y="45257"/>
                </a:lnTo>
                <a:lnTo>
                  <a:pt x="4913" y="45485"/>
                </a:lnTo>
                <a:lnTo>
                  <a:pt x="5172" y="45485"/>
                </a:lnTo>
                <a:lnTo>
                  <a:pt x="5431" y="45714"/>
                </a:lnTo>
                <a:lnTo>
                  <a:pt x="5431" y="46171"/>
                </a:lnTo>
                <a:lnTo>
                  <a:pt x="5689" y="46628"/>
                </a:lnTo>
                <a:lnTo>
                  <a:pt x="5948" y="46857"/>
                </a:lnTo>
                <a:lnTo>
                  <a:pt x="5948" y="47085"/>
                </a:lnTo>
                <a:lnTo>
                  <a:pt x="8534" y="46857"/>
                </a:lnTo>
                <a:lnTo>
                  <a:pt x="10862" y="45028"/>
                </a:lnTo>
                <a:lnTo>
                  <a:pt x="10862" y="45485"/>
                </a:lnTo>
                <a:lnTo>
                  <a:pt x="11120" y="45942"/>
                </a:lnTo>
                <a:lnTo>
                  <a:pt x="11120" y="46628"/>
                </a:lnTo>
                <a:lnTo>
                  <a:pt x="10862" y="46857"/>
                </a:lnTo>
                <a:lnTo>
                  <a:pt x="10862" y="47314"/>
                </a:lnTo>
                <a:lnTo>
                  <a:pt x="10603" y="47771"/>
                </a:lnTo>
                <a:lnTo>
                  <a:pt x="10603" y="48228"/>
                </a:lnTo>
                <a:lnTo>
                  <a:pt x="10862" y="48914"/>
                </a:lnTo>
                <a:lnTo>
                  <a:pt x="10862" y="50057"/>
                </a:lnTo>
                <a:lnTo>
                  <a:pt x="11379" y="49828"/>
                </a:lnTo>
                <a:lnTo>
                  <a:pt x="11379" y="50057"/>
                </a:lnTo>
                <a:lnTo>
                  <a:pt x="11637" y="50285"/>
                </a:lnTo>
                <a:lnTo>
                  <a:pt x="12155" y="50285"/>
                </a:lnTo>
                <a:lnTo>
                  <a:pt x="12155" y="50057"/>
                </a:lnTo>
                <a:lnTo>
                  <a:pt x="12413" y="50057"/>
                </a:lnTo>
                <a:lnTo>
                  <a:pt x="12672" y="49828"/>
                </a:lnTo>
                <a:lnTo>
                  <a:pt x="13965" y="49828"/>
                </a:lnTo>
                <a:lnTo>
                  <a:pt x="14482" y="50057"/>
                </a:lnTo>
                <a:lnTo>
                  <a:pt x="15775" y="50057"/>
                </a:lnTo>
                <a:lnTo>
                  <a:pt x="16034" y="50285"/>
                </a:lnTo>
                <a:lnTo>
                  <a:pt x="16034" y="50514"/>
                </a:lnTo>
                <a:lnTo>
                  <a:pt x="16810" y="50514"/>
                </a:lnTo>
                <a:lnTo>
                  <a:pt x="17844" y="50057"/>
                </a:lnTo>
                <a:lnTo>
                  <a:pt x="18103" y="49828"/>
                </a:lnTo>
                <a:lnTo>
                  <a:pt x="18620" y="49142"/>
                </a:lnTo>
                <a:lnTo>
                  <a:pt x="20172" y="49142"/>
                </a:lnTo>
                <a:lnTo>
                  <a:pt x="20431" y="48000"/>
                </a:lnTo>
                <a:lnTo>
                  <a:pt x="21982" y="48000"/>
                </a:lnTo>
                <a:lnTo>
                  <a:pt x="21982" y="47771"/>
                </a:lnTo>
                <a:lnTo>
                  <a:pt x="22241" y="47542"/>
                </a:lnTo>
                <a:lnTo>
                  <a:pt x="22500" y="47085"/>
                </a:lnTo>
                <a:lnTo>
                  <a:pt x="22758" y="46857"/>
                </a:lnTo>
                <a:lnTo>
                  <a:pt x="23275" y="46628"/>
                </a:lnTo>
                <a:lnTo>
                  <a:pt x="24827" y="46628"/>
                </a:lnTo>
                <a:lnTo>
                  <a:pt x="25344" y="46171"/>
                </a:lnTo>
                <a:lnTo>
                  <a:pt x="25862" y="46628"/>
                </a:lnTo>
                <a:lnTo>
                  <a:pt x="26120" y="46628"/>
                </a:lnTo>
                <a:lnTo>
                  <a:pt x="26120" y="46400"/>
                </a:lnTo>
                <a:lnTo>
                  <a:pt x="26637" y="46171"/>
                </a:lnTo>
                <a:lnTo>
                  <a:pt x="27155" y="46171"/>
                </a:lnTo>
                <a:lnTo>
                  <a:pt x="27155" y="47314"/>
                </a:lnTo>
                <a:lnTo>
                  <a:pt x="26896" y="47542"/>
                </a:lnTo>
                <a:lnTo>
                  <a:pt x="26896" y="47771"/>
                </a:lnTo>
                <a:lnTo>
                  <a:pt x="26637" y="48000"/>
                </a:lnTo>
                <a:lnTo>
                  <a:pt x="26637" y="49142"/>
                </a:lnTo>
                <a:lnTo>
                  <a:pt x="26896" y="49371"/>
                </a:lnTo>
                <a:lnTo>
                  <a:pt x="27155" y="49828"/>
                </a:lnTo>
                <a:lnTo>
                  <a:pt x="27155" y="50514"/>
                </a:lnTo>
                <a:lnTo>
                  <a:pt x="26896" y="50742"/>
                </a:lnTo>
                <a:lnTo>
                  <a:pt x="26896" y="51200"/>
                </a:lnTo>
                <a:lnTo>
                  <a:pt x="27413" y="51657"/>
                </a:lnTo>
                <a:lnTo>
                  <a:pt x="27931" y="51885"/>
                </a:lnTo>
                <a:lnTo>
                  <a:pt x="28189" y="52114"/>
                </a:lnTo>
                <a:lnTo>
                  <a:pt x="28448" y="53257"/>
                </a:lnTo>
                <a:lnTo>
                  <a:pt x="29482" y="53257"/>
                </a:lnTo>
                <a:lnTo>
                  <a:pt x="29741" y="53485"/>
                </a:lnTo>
                <a:lnTo>
                  <a:pt x="29741" y="53714"/>
                </a:lnTo>
                <a:lnTo>
                  <a:pt x="30000" y="54171"/>
                </a:lnTo>
                <a:lnTo>
                  <a:pt x="30000" y="54400"/>
                </a:lnTo>
                <a:lnTo>
                  <a:pt x="30258" y="54628"/>
                </a:lnTo>
                <a:lnTo>
                  <a:pt x="30775" y="54857"/>
                </a:lnTo>
                <a:lnTo>
                  <a:pt x="32068" y="54857"/>
                </a:lnTo>
                <a:lnTo>
                  <a:pt x="32327" y="54628"/>
                </a:lnTo>
                <a:lnTo>
                  <a:pt x="32586" y="55085"/>
                </a:lnTo>
                <a:lnTo>
                  <a:pt x="33103" y="55314"/>
                </a:lnTo>
                <a:lnTo>
                  <a:pt x="33620" y="55314"/>
                </a:lnTo>
                <a:lnTo>
                  <a:pt x="33879" y="55085"/>
                </a:lnTo>
                <a:lnTo>
                  <a:pt x="34396" y="55085"/>
                </a:lnTo>
                <a:lnTo>
                  <a:pt x="34396" y="55314"/>
                </a:lnTo>
                <a:lnTo>
                  <a:pt x="34655" y="55771"/>
                </a:lnTo>
                <a:lnTo>
                  <a:pt x="35172" y="56000"/>
                </a:lnTo>
                <a:lnTo>
                  <a:pt x="35689" y="56457"/>
                </a:lnTo>
                <a:lnTo>
                  <a:pt x="36206" y="56685"/>
                </a:lnTo>
                <a:lnTo>
                  <a:pt x="37241" y="56685"/>
                </a:lnTo>
                <a:lnTo>
                  <a:pt x="37241" y="56914"/>
                </a:lnTo>
                <a:lnTo>
                  <a:pt x="37758" y="57371"/>
                </a:lnTo>
                <a:lnTo>
                  <a:pt x="38275" y="57600"/>
                </a:lnTo>
                <a:lnTo>
                  <a:pt x="38534" y="57828"/>
                </a:lnTo>
                <a:lnTo>
                  <a:pt x="41120" y="57828"/>
                </a:lnTo>
                <a:lnTo>
                  <a:pt x="42155" y="58285"/>
                </a:lnTo>
                <a:lnTo>
                  <a:pt x="42413" y="58742"/>
                </a:lnTo>
                <a:lnTo>
                  <a:pt x="42672" y="58971"/>
                </a:lnTo>
                <a:lnTo>
                  <a:pt x="42672" y="60114"/>
                </a:lnTo>
                <a:lnTo>
                  <a:pt x="42931" y="60571"/>
                </a:lnTo>
                <a:lnTo>
                  <a:pt x="43189" y="60800"/>
                </a:lnTo>
                <a:lnTo>
                  <a:pt x="43448" y="61257"/>
                </a:lnTo>
                <a:lnTo>
                  <a:pt x="43448" y="62400"/>
                </a:lnTo>
                <a:lnTo>
                  <a:pt x="42672" y="62400"/>
                </a:lnTo>
                <a:lnTo>
                  <a:pt x="42672" y="62628"/>
                </a:lnTo>
                <a:lnTo>
                  <a:pt x="42931" y="62857"/>
                </a:lnTo>
                <a:lnTo>
                  <a:pt x="43189" y="63314"/>
                </a:lnTo>
                <a:lnTo>
                  <a:pt x="43706" y="63542"/>
                </a:lnTo>
                <a:lnTo>
                  <a:pt x="43965" y="63771"/>
                </a:lnTo>
                <a:lnTo>
                  <a:pt x="43706" y="64228"/>
                </a:lnTo>
                <a:lnTo>
                  <a:pt x="43706" y="65828"/>
                </a:lnTo>
                <a:lnTo>
                  <a:pt x="43965" y="66057"/>
                </a:lnTo>
                <a:lnTo>
                  <a:pt x="45258" y="66285"/>
                </a:lnTo>
                <a:lnTo>
                  <a:pt x="47327" y="66514"/>
                </a:lnTo>
                <a:lnTo>
                  <a:pt x="49913" y="66514"/>
                </a:lnTo>
                <a:lnTo>
                  <a:pt x="49913" y="66742"/>
                </a:lnTo>
                <a:lnTo>
                  <a:pt x="49655" y="66971"/>
                </a:lnTo>
                <a:lnTo>
                  <a:pt x="49655" y="67428"/>
                </a:lnTo>
                <a:lnTo>
                  <a:pt x="49396" y="68114"/>
                </a:lnTo>
                <a:lnTo>
                  <a:pt x="49396" y="68571"/>
                </a:lnTo>
                <a:lnTo>
                  <a:pt x="49655" y="69028"/>
                </a:lnTo>
                <a:lnTo>
                  <a:pt x="50172" y="69257"/>
                </a:lnTo>
                <a:lnTo>
                  <a:pt x="50431" y="69485"/>
                </a:lnTo>
                <a:lnTo>
                  <a:pt x="51465" y="69942"/>
                </a:lnTo>
                <a:lnTo>
                  <a:pt x="51982" y="70400"/>
                </a:lnTo>
                <a:lnTo>
                  <a:pt x="52241" y="70857"/>
                </a:lnTo>
                <a:lnTo>
                  <a:pt x="52758" y="72228"/>
                </a:lnTo>
                <a:lnTo>
                  <a:pt x="52758" y="72685"/>
                </a:lnTo>
                <a:lnTo>
                  <a:pt x="52500" y="73142"/>
                </a:lnTo>
                <a:lnTo>
                  <a:pt x="52500" y="74057"/>
                </a:lnTo>
                <a:lnTo>
                  <a:pt x="52241" y="74285"/>
                </a:lnTo>
                <a:lnTo>
                  <a:pt x="52241" y="74514"/>
                </a:lnTo>
                <a:lnTo>
                  <a:pt x="52500" y="74971"/>
                </a:lnTo>
                <a:lnTo>
                  <a:pt x="52241" y="75428"/>
                </a:lnTo>
                <a:lnTo>
                  <a:pt x="51982" y="75657"/>
                </a:lnTo>
                <a:lnTo>
                  <a:pt x="51724" y="76114"/>
                </a:lnTo>
                <a:lnTo>
                  <a:pt x="51724" y="77028"/>
                </a:lnTo>
                <a:lnTo>
                  <a:pt x="51982" y="77257"/>
                </a:lnTo>
                <a:lnTo>
                  <a:pt x="52500" y="77485"/>
                </a:lnTo>
                <a:lnTo>
                  <a:pt x="52241" y="77714"/>
                </a:lnTo>
                <a:lnTo>
                  <a:pt x="51724" y="77942"/>
                </a:lnTo>
                <a:lnTo>
                  <a:pt x="51465" y="78171"/>
                </a:lnTo>
                <a:lnTo>
                  <a:pt x="51465" y="78628"/>
                </a:lnTo>
                <a:lnTo>
                  <a:pt x="51724" y="78857"/>
                </a:lnTo>
                <a:lnTo>
                  <a:pt x="52241" y="79085"/>
                </a:lnTo>
                <a:lnTo>
                  <a:pt x="52241" y="80457"/>
                </a:lnTo>
                <a:lnTo>
                  <a:pt x="52758" y="80457"/>
                </a:lnTo>
                <a:lnTo>
                  <a:pt x="52758" y="81142"/>
                </a:lnTo>
                <a:lnTo>
                  <a:pt x="52500" y="81600"/>
                </a:lnTo>
                <a:lnTo>
                  <a:pt x="52500" y="83200"/>
                </a:lnTo>
                <a:lnTo>
                  <a:pt x="52758" y="83657"/>
                </a:lnTo>
                <a:lnTo>
                  <a:pt x="53017" y="83885"/>
                </a:lnTo>
                <a:lnTo>
                  <a:pt x="54568" y="84342"/>
                </a:lnTo>
                <a:lnTo>
                  <a:pt x="56379" y="84571"/>
                </a:lnTo>
                <a:lnTo>
                  <a:pt x="59482" y="84571"/>
                </a:lnTo>
                <a:lnTo>
                  <a:pt x="60000" y="84800"/>
                </a:lnTo>
                <a:lnTo>
                  <a:pt x="60258" y="85028"/>
                </a:lnTo>
                <a:lnTo>
                  <a:pt x="60258" y="85942"/>
                </a:lnTo>
                <a:lnTo>
                  <a:pt x="60517" y="86628"/>
                </a:lnTo>
                <a:lnTo>
                  <a:pt x="60517" y="87542"/>
                </a:lnTo>
                <a:lnTo>
                  <a:pt x="60775" y="88228"/>
                </a:lnTo>
                <a:lnTo>
                  <a:pt x="60775" y="88914"/>
                </a:lnTo>
                <a:lnTo>
                  <a:pt x="61293" y="89828"/>
                </a:lnTo>
                <a:lnTo>
                  <a:pt x="61810" y="90057"/>
                </a:lnTo>
                <a:lnTo>
                  <a:pt x="62327" y="90057"/>
                </a:lnTo>
                <a:lnTo>
                  <a:pt x="63103" y="89371"/>
                </a:lnTo>
                <a:lnTo>
                  <a:pt x="63620" y="89371"/>
                </a:lnTo>
                <a:lnTo>
                  <a:pt x="64137" y="89600"/>
                </a:lnTo>
                <a:lnTo>
                  <a:pt x="64655" y="90057"/>
                </a:lnTo>
                <a:lnTo>
                  <a:pt x="64913" y="90514"/>
                </a:lnTo>
                <a:lnTo>
                  <a:pt x="64913" y="91200"/>
                </a:lnTo>
                <a:lnTo>
                  <a:pt x="64655" y="91885"/>
                </a:lnTo>
                <a:lnTo>
                  <a:pt x="64655" y="93028"/>
                </a:lnTo>
                <a:lnTo>
                  <a:pt x="64396" y="93257"/>
                </a:lnTo>
                <a:lnTo>
                  <a:pt x="64396" y="93485"/>
                </a:lnTo>
                <a:lnTo>
                  <a:pt x="64137" y="93942"/>
                </a:lnTo>
                <a:lnTo>
                  <a:pt x="64137" y="94400"/>
                </a:lnTo>
                <a:lnTo>
                  <a:pt x="64396" y="95085"/>
                </a:lnTo>
                <a:lnTo>
                  <a:pt x="64913" y="94857"/>
                </a:lnTo>
                <a:lnTo>
                  <a:pt x="65172" y="94628"/>
                </a:lnTo>
                <a:lnTo>
                  <a:pt x="65948" y="94628"/>
                </a:lnTo>
                <a:lnTo>
                  <a:pt x="66206" y="94857"/>
                </a:lnTo>
                <a:lnTo>
                  <a:pt x="66724" y="95771"/>
                </a:lnTo>
                <a:lnTo>
                  <a:pt x="66724" y="96228"/>
                </a:lnTo>
                <a:lnTo>
                  <a:pt x="66982" y="96228"/>
                </a:lnTo>
                <a:lnTo>
                  <a:pt x="67241" y="96457"/>
                </a:lnTo>
                <a:lnTo>
                  <a:pt x="67241" y="97600"/>
                </a:lnTo>
                <a:lnTo>
                  <a:pt x="67500" y="98285"/>
                </a:lnTo>
                <a:lnTo>
                  <a:pt x="67500" y="99657"/>
                </a:lnTo>
                <a:lnTo>
                  <a:pt x="65172" y="100342"/>
                </a:lnTo>
                <a:lnTo>
                  <a:pt x="64913" y="100571"/>
                </a:lnTo>
                <a:lnTo>
                  <a:pt x="64655" y="101028"/>
                </a:lnTo>
                <a:lnTo>
                  <a:pt x="64655" y="101714"/>
                </a:lnTo>
                <a:lnTo>
                  <a:pt x="63103" y="101714"/>
                </a:lnTo>
                <a:lnTo>
                  <a:pt x="63103" y="102400"/>
                </a:lnTo>
                <a:lnTo>
                  <a:pt x="62844" y="102628"/>
                </a:lnTo>
                <a:lnTo>
                  <a:pt x="62586" y="103542"/>
                </a:lnTo>
                <a:lnTo>
                  <a:pt x="61551" y="103771"/>
                </a:lnTo>
                <a:lnTo>
                  <a:pt x="61551" y="104228"/>
                </a:lnTo>
                <a:lnTo>
                  <a:pt x="61293" y="104685"/>
                </a:lnTo>
                <a:lnTo>
                  <a:pt x="61293" y="105142"/>
                </a:lnTo>
                <a:lnTo>
                  <a:pt x="60517" y="105828"/>
                </a:lnTo>
                <a:lnTo>
                  <a:pt x="60000" y="105828"/>
                </a:lnTo>
                <a:lnTo>
                  <a:pt x="60000" y="106742"/>
                </a:lnTo>
                <a:lnTo>
                  <a:pt x="59741" y="106971"/>
                </a:lnTo>
                <a:lnTo>
                  <a:pt x="59482" y="107428"/>
                </a:lnTo>
                <a:lnTo>
                  <a:pt x="59224" y="107657"/>
                </a:lnTo>
                <a:lnTo>
                  <a:pt x="58448" y="107657"/>
                </a:lnTo>
                <a:lnTo>
                  <a:pt x="58189" y="107885"/>
                </a:lnTo>
                <a:lnTo>
                  <a:pt x="58189" y="108342"/>
                </a:lnTo>
                <a:lnTo>
                  <a:pt x="57931" y="108800"/>
                </a:lnTo>
                <a:lnTo>
                  <a:pt x="57931" y="109257"/>
                </a:lnTo>
                <a:lnTo>
                  <a:pt x="58965" y="109257"/>
                </a:lnTo>
                <a:lnTo>
                  <a:pt x="59224" y="109028"/>
                </a:lnTo>
                <a:lnTo>
                  <a:pt x="59741" y="108800"/>
                </a:lnTo>
                <a:lnTo>
                  <a:pt x="60258" y="108800"/>
                </a:lnTo>
                <a:lnTo>
                  <a:pt x="60517" y="109028"/>
                </a:lnTo>
                <a:lnTo>
                  <a:pt x="61551" y="109485"/>
                </a:lnTo>
                <a:lnTo>
                  <a:pt x="61810" y="109942"/>
                </a:lnTo>
                <a:lnTo>
                  <a:pt x="62327" y="110171"/>
                </a:lnTo>
                <a:lnTo>
                  <a:pt x="62586" y="110400"/>
                </a:lnTo>
                <a:lnTo>
                  <a:pt x="62844" y="110857"/>
                </a:lnTo>
                <a:lnTo>
                  <a:pt x="63362" y="111314"/>
                </a:lnTo>
                <a:lnTo>
                  <a:pt x="63362" y="111771"/>
                </a:lnTo>
                <a:lnTo>
                  <a:pt x="63879" y="111771"/>
                </a:lnTo>
                <a:lnTo>
                  <a:pt x="63879" y="111542"/>
                </a:lnTo>
                <a:lnTo>
                  <a:pt x="64396" y="111085"/>
                </a:lnTo>
                <a:lnTo>
                  <a:pt x="64655" y="111085"/>
                </a:lnTo>
                <a:lnTo>
                  <a:pt x="65172" y="111314"/>
                </a:lnTo>
                <a:lnTo>
                  <a:pt x="65431" y="111771"/>
                </a:lnTo>
                <a:lnTo>
                  <a:pt x="66206" y="112457"/>
                </a:lnTo>
                <a:lnTo>
                  <a:pt x="66982" y="112457"/>
                </a:lnTo>
                <a:lnTo>
                  <a:pt x="67758" y="113142"/>
                </a:lnTo>
                <a:lnTo>
                  <a:pt x="68017" y="113142"/>
                </a:lnTo>
                <a:lnTo>
                  <a:pt x="68017" y="113600"/>
                </a:lnTo>
                <a:lnTo>
                  <a:pt x="68275" y="113828"/>
                </a:lnTo>
                <a:lnTo>
                  <a:pt x="68793" y="114057"/>
                </a:lnTo>
                <a:lnTo>
                  <a:pt x="69568" y="114285"/>
                </a:lnTo>
                <a:lnTo>
                  <a:pt x="70086" y="114285"/>
                </a:lnTo>
                <a:lnTo>
                  <a:pt x="70344" y="114742"/>
                </a:lnTo>
                <a:lnTo>
                  <a:pt x="70603" y="114971"/>
                </a:lnTo>
                <a:lnTo>
                  <a:pt x="70862" y="115428"/>
                </a:lnTo>
                <a:lnTo>
                  <a:pt x="71637" y="116114"/>
                </a:lnTo>
                <a:lnTo>
                  <a:pt x="71896" y="116114"/>
                </a:lnTo>
                <a:lnTo>
                  <a:pt x="72413" y="116342"/>
                </a:lnTo>
                <a:lnTo>
                  <a:pt x="72672" y="116342"/>
                </a:lnTo>
                <a:lnTo>
                  <a:pt x="72672" y="116800"/>
                </a:lnTo>
                <a:lnTo>
                  <a:pt x="72155" y="117714"/>
                </a:lnTo>
                <a:lnTo>
                  <a:pt x="71896" y="117942"/>
                </a:lnTo>
                <a:lnTo>
                  <a:pt x="71896" y="118857"/>
                </a:lnTo>
                <a:lnTo>
                  <a:pt x="72155" y="118857"/>
                </a:lnTo>
                <a:lnTo>
                  <a:pt x="72155" y="120000"/>
                </a:lnTo>
                <a:lnTo>
                  <a:pt x="72931" y="120000"/>
                </a:lnTo>
                <a:lnTo>
                  <a:pt x="72931" y="119771"/>
                </a:lnTo>
                <a:lnTo>
                  <a:pt x="73189" y="119314"/>
                </a:lnTo>
                <a:lnTo>
                  <a:pt x="73706" y="119085"/>
                </a:lnTo>
                <a:lnTo>
                  <a:pt x="73965" y="118628"/>
                </a:lnTo>
                <a:lnTo>
                  <a:pt x="74482" y="118171"/>
                </a:lnTo>
                <a:lnTo>
                  <a:pt x="74741" y="117714"/>
                </a:lnTo>
                <a:lnTo>
                  <a:pt x="74741" y="116571"/>
                </a:lnTo>
                <a:lnTo>
                  <a:pt x="74482" y="116342"/>
                </a:lnTo>
                <a:lnTo>
                  <a:pt x="74482" y="116114"/>
                </a:lnTo>
                <a:lnTo>
                  <a:pt x="75258" y="114971"/>
                </a:lnTo>
                <a:lnTo>
                  <a:pt x="74741" y="114742"/>
                </a:lnTo>
                <a:lnTo>
                  <a:pt x="74482" y="114285"/>
                </a:lnTo>
                <a:lnTo>
                  <a:pt x="74482" y="113828"/>
                </a:lnTo>
                <a:lnTo>
                  <a:pt x="75000" y="113371"/>
                </a:lnTo>
                <a:lnTo>
                  <a:pt x="75258" y="113371"/>
                </a:lnTo>
                <a:lnTo>
                  <a:pt x="75258" y="112457"/>
                </a:lnTo>
                <a:lnTo>
                  <a:pt x="76034" y="112457"/>
                </a:lnTo>
                <a:lnTo>
                  <a:pt x="76551" y="112000"/>
                </a:lnTo>
                <a:lnTo>
                  <a:pt x="76551" y="110628"/>
                </a:lnTo>
                <a:lnTo>
                  <a:pt x="76810" y="110400"/>
                </a:lnTo>
                <a:lnTo>
                  <a:pt x="77068" y="109942"/>
                </a:lnTo>
                <a:lnTo>
                  <a:pt x="77586" y="109485"/>
                </a:lnTo>
                <a:lnTo>
                  <a:pt x="78103" y="109257"/>
                </a:lnTo>
                <a:lnTo>
                  <a:pt x="78362" y="109028"/>
                </a:lnTo>
                <a:lnTo>
                  <a:pt x="78620" y="109028"/>
                </a:lnTo>
                <a:lnTo>
                  <a:pt x="78620" y="110400"/>
                </a:lnTo>
                <a:lnTo>
                  <a:pt x="78362" y="110628"/>
                </a:lnTo>
                <a:lnTo>
                  <a:pt x="78362" y="110857"/>
                </a:lnTo>
                <a:lnTo>
                  <a:pt x="78103" y="111085"/>
                </a:lnTo>
                <a:lnTo>
                  <a:pt x="78103" y="111771"/>
                </a:lnTo>
                <a:lnTo>
                  <a:pt x="77586" y="112000"/>
                </a:lnTo>
                <a:lnTo>
                  <a:pt x="77586" y="112457"/>
                </a:lnTo>
                <a:lnTo>
                  <a:pt x="76551" y="113600"/>
                </a:lnTo>
                <a:lnTo>
                  <a:pt x="75258" y="114514"/>
                </a:lnTo>
                <a:lnTo>
                  <a:pt x="75517" y="114742"/>
                </a:lnTo>
                <a:lnTo>
                  <a:pt x="76293" y="114742"/>
                </a:lnTo>
                <a:lnTo>
                  <a:pt x="76293" y="114057"/>
                </a:lnTo>
                <a:lnTo>
                  <a:pt x="76551" y="113828"/>
                </a:lnTo>
                <a:lnTo>
                  <a:pt x="77068" y="113828"/>
                </a:lnTo>
                <a:lnTo>
                  <a:pt x="77327" y="113600"/>
                </a:lnTo>
                <a:lnTo>
                  <a:pt x="77586" y="113600"/>
                </a:lnTo>
                <a:lnTo>
                  <a:pt x="78103" y="112914"/>
                </a:lnTo>
                <a:lnTo>
                  <a:pt x="78620" y="112000"/>
                </a:lnTo>
                <a:lnTo>
                  <a:pt x="79655" y="109714"/>
                </a:lnTo>
                <a:lnTo>
                  <a:pt x="80172" y="107885"/>
                </a:lnTo>
                <a:lnTo>
                  <a:pt x="80689" y="106971"/>
                </a:lnTo>
                <a:lnTo>
                  <a:pt x="80948" y="106285"/>
                </a:lnTo>
                <a:lnTo>
                  <a:pt x="81206" y="105828"/>
                </a:lnTo>
                <a:lnTo>
                  <a:pt x="81724" y="105600"/>
                </a:lnTo>
                <a:lnTo>
                  <a:pt x="81982" y="105142"/>
                </a:lnTo>
                <a:lnTo>
                  <a:pt x="83017" y="104228"/>
                </a:lnTo>
                <a:lnTo>
                  <a:pt x="83017" y="103771"/>
                </a:lnTo>
                <a:lnTo>
                  <a:pt x="82758" y="103542"/>
                </a:lnTo>
                <a:lnTo>
                  <a:pt x="83534" y="103085"/>
                </a:lnTo>
                <a:lnTo>
                  <a:pt x="83275" y="101714"/>
                </a:lnTo>
                <a:lnTo>
                  <a:pt x="83534" y="100800"/>
                </a:lnTo>
                <a:lnTo>
                  <a:pt x="83017" y="100571"/>
                </a:lnTo>
                <a:lnTo>
                  <a:pt x="83275" y="100342"/>
                </a:lnTo>
                <a:lnTo>
                  <a:pt x="83534" y="99885"/>
                </a:lnTo>
                <a:lnTo>
                  <a:pt x="83534" y="99428"/>
                </a:lnTo>
                <a:lnTo>
                  <a:pt x="83275" y="99200"/>
                </a:lnTo>
                <a:lnTo>
                  <a:pt x="82758" y="98971"/>
                </a:lnTo>
                <a:lnTo>
                  <a:pt x="82500" y="98742"/>
                </a:lnTo>
                <a:lnTo>
                  <a:pt x="82500" y="97371"/>
                </a:lnTo>
                <a:lnTo>
                  <a:pt x="81724" y="96914"/>
                </a:lnTo>
                <a:lnTo>
                  <a:pt x="82758" y="96914"/>
                </a:lnTo>
                <a:lnTo>
                  <a:pt x="82500" y="96000"/>
                </a:lnTo>
                <a:lnTo>
                  <a:pt x="81982" y="95542"/>
                </a:lnTo>
                <a:lnTo>
                  <a:pt x="82241" y="95542"/>
                </a:lnTo>
                <a:lnTo>
                  <a:pt x="82758" y="95314"/>
                </a:lnTo>
                <a:lnTo>
                  <a:pt x="82758" y="94857"/>
                </a:lnTo>
                <a:lnTo>
                  <a:pt x="82500" y="94857"/>
                </a:lnTo>
                <a:lnTo>
                  <a:pt x="81982" y="94628"/>
                </a:lnTo>
                <a:lnTo>
                  <a:pt x="81724" y="94400"/>
                </a:lnTo>
                <a:lnTo>
                  <a:pt x="82758" y="93714"/>
                </a:lnTo>
                <a:lnTo>
                  <a:pt x="83275" y="94171"/>
                </a:lnTo>
                <a:lnTo>
                  <a:pt x="83793" y="94400"/>
                </a:lnTo>
                <a:lnTo>
                  <a:pt x="84051" y="94400"/>
                </a:lnTo>
                <a:lnTo>
                  <a:pt x="84051" y="93257"/>
                </a:lnTo>
                <a:lnTo>
                  <a:pt x="84568" y="92342"/>
                </a:lnTo>
                <a:lnTo>
                  <a:pt x="85086" y="92114"/>
                </a:lnTo>
                <a:lnTo>
                  <a:pt x="85344" y="92114"/>
                </a:lnTo>
                <a:lnTo>
                  <a:pt x="86379" y="91657"/>
                </a:lnTo>
                <a:lnTo>
                  <a:pt x="86637" y="91200"/>
                </a:lnTo>
                <a:lnTo>
                  <a:pt x="86637" y="90742"/>
                </a:lnTo>
                <a:lnTo>
                  <a:pt x="86896" y="90514"/>
                </a:lnTo>
                <a:lnTo>
                  <a:pt x="87413" y="90514"/>
                </a:lnTo>
                <a:lnTo>
                  <a:pt x="87672" y="90285"/>
                </a:lnTo>
                <a:lnTo>
                  <a:pt x="88189" y="90285"/>
                </a:lnTo>
                <a:lnTo>
                  <a:pt x="88189" y="89828"/>
                </a:lnTo>
                <a:lnTo>
                  <a:pt x="89224" y="89828"/>
                </a:lnTo>
                <a:lnTo>
                  <a:pt x="89224" y="89142"/>
                </a:lnTo>
                <a:lnTo>
                  <a:pt x="91293" y="89142"/>
                </a:lnTo>
                <a:lnTo>
                  <a:pt x="91551" y="89828"/>
                </a:lnTo>
                <a:lnTo>
                  <a:pt x="92068" y="89600"/>
                </a:lnTo>
                <a:lnTo>
                  <a:pt x="91293" y="88914"/>
                </a:lnTo>
                <a:lnTo>
                  <a:pt x="92068" y="88228"/>
                </a:lnTo>
                <a:lnTo>
                  <a:pt x="92327" y="88228"/>
                </a:lnTo>
                <a:lnTo>
                  <a:pt x="92844" y="88000"/>
                </a:lnTo>
                <a:lnTo>
                  <a:pt x="93879" y="88000"/>
                </a:lnTo>
                <a:lnTo>
                  <a:pt x="93103" y="87314"/>
                </a:lnTo>
                <a:lnTo>
                  <a:pt x="93620" y="87085"/>
                </a:lnTo>
                <a:lnTo>
                  <a:pt x="93879" y="86857"/>
                </a:lnTo>
                <a:lnTo>
                  <a:pt x="94396" y="86857"/>
                </a:lnTo>
                <a:lnTo>
                  <a:pt x="94396" y="87771"/>
                </a:lnTo>
                <a:lnTo>
                  <a:pt x="94655" y="87771"/>
                </a:lnTo>
                <a:lnTo>
                  <a:pt x="94655" y="87542"/>
                </a:lnTo>
                <a:lnTo>
                  <a:pt x="94913" y="87085"/>
                </a:lnTo>
                <a:lnTo>
                  <a:pt x="95172" y="86857"/>
                </a:lnTo>
                <a:lnTo>
                  <a:pt x="96724" y="87085"/>
                </a:lnTo>
                <a:lnTo>
                  <a:pt x="96724" y="86857"/>
                </a:lnTo>
                <a:lnTo>
                  <a:pt x="96982" y="86628"/>
                </a:lnTo>
                <a:lnTo>
                  <a:pt x="96982" y="86400"/>
                </a:lnTo>
                <a:lnTo>
                  <a:pt x="97241" y="86171"/>
                </a:lnTo>
                <a:lnTo>
                  <a:pt x="97758" y="85942"/>
                </a:lnTo>
                <a:lnTo>
                  <a:pt x="98017" y="85942"/>
                </a:lnTo>
                <a:lnTo>
                  <a:pt x="98275" y="86171"/>
                </a:lnTo>
                <a:lnTo>
                  <a:pt x="98275" y="87085"/>
                </a:lnTo>
                <a:lnTo>
                  <a:pt x="101120" y="86857"/>
                </a:lnTo>
                <a:lnTo>
                  <a:pt x="101379" y="86171"/>
                </a:lnTo>
                <a:lnTo>
                  <a:pt x="101120" y="85714"/>
                </a:lnTo>
                <a:lnTo>
                  <a:pt x="101379" y="85485"/>
                </a:lnTo>
                <a:lnTo>
                  <a:pt x="101637" y="85028"/>
                </a:lnTo>
                <a:lnTo>
                  <a:pt x="102155" y="84571"/>
                </a:lnTo>
                <a:lnTo>
                  <a:pt x="103706" y="83885"/>
                </a:lnTo>
                <a:lnTo>
                  <a:pt x="104224" y="83885"/>
                </a:lnTo>
                <a:lnTo>
                  <a:pt x="103965" y="83428"/>
                </a:lnTo>
                <a:lnTo>
                  <a:pt x="103965" y="80457"/>
                </a:lnTo>
                <a:lnTo>
                  <a:pt x="105258" y="79314"/>
                </a:lnTo>
                <a:lnTo>
                  <a:pt x="105258" y="78400"/>
                </a:lnTo>
                <a:lnTo>
                  <a:pt x="106034" y="78171"/>
                </a:lnTo>
                <a:lnTo>
                  <a:pt x="106034" y="77028"/>
                </a:lnTo>
                <a:lnTo>
                  <a:pt x="106293" y="77028"/>
                </a:lnTo>
                <a:lnTo>
                  <a:pt x="106551" y="76800"/>
                </a:lnTo>
                <a:lnTo>
                  <a:pt x="106810" y="76800"/>
                </a:lnTo>
                <a:lnTo>
                  <a:pt x="106810" y="76571"/>
                </a:lnTo>
                <a:lnTo>
                  <a:pt x="107068" y="76342"/>
                </a:lnTo>
                <a:lnTo>
                  <a:pt x="107068" y="74514"/>
                </a:lnTo>
                <a:lnTo>
                  <a:pt x="106810" y="74057"/>
                </a:lnTo>
                <a:lnTo>
                  <a:pt x="106810" y="73371"/>
                </a:lnTo>
                <a:lnTo>
                  <a:pt x="106551" y="72685"/>
                </a:lnTo>
                <a:lnTo>
                  <a:pt x="107068" y="71771"/>
                </a:lnTo>
                <a:lnTo>
                  <a:pt x="108362" y="70628"/>
                </a:lnTo>
                <a:lnTo>
                  <a:pt x="108362" y="70400"/>
                </a:lnTo>
                <a:lnTo>
                  <a:pt x="108103" y="69942"/>
                </a:lnTo>
                <a:lnTo>
                  <a:pt x="108103" y="69714"/>
                </a:lnTo>
                <a:lnTo>
                  <a:pt x="107844" y="69257"/>
                </a:lnTo>
                <a:lnTo>
                  <a:pt x="108103" y="67200"/>
                </a:lnTo>
                <a:lnTo>
                  <a:pt x="108103" y="66971"/>
                </a:lnTo>
                <a:lnTo>
                  <a:pt x="108362" y="66742"/>
                </a:lnTo>
                <a:lnTo>
                  <a:pt x="108362" y="65600"/>
                </a:lnTo>
                <a:lnTo>
                  <a:pt x="108620" y="65142"/>
                </a:lnTo>
                <a:lnTo>
                  <a:pt x="108620" y="64000"/>
                </a:lnTo>
                <a:lnTo>
                  <a:pt x="108103" y="62628"/>
                </a:lnTo>
                <a:lnTo>
                  <a:pt x="107844" y="61257"/>
                </a:lnTo>
                <a:lnTo>
                  <a:pt x="107844" y="60800"/>
                </a:lnTo>
                <a:lnTo>
                  <a:pt x="108103" y="59428"/>
                </a:lnTo>
                <a:lnTo>
                  <a:pt x="108103" y="58971"/>
                </a:lnTo>
                <a:lnTo>
                  <a:pt x="107844" y="58514"/>
                </a:lnTo>
                <a:lnTo>
                  <a:pt x="107844" y="57142"/>
                </a:lnTo>
                <a:lnTo>
                  <a:pt x="108103" y="56685"/>
                </a:lnTo>
                <a:lnTo>
                  <a:pt x="108620" y="56228"/>
                </a:lnTo>
                <a:lnTo>
                  <a:pt x="108103" y="55542"/>
                </a:lnTo>
                <a:lnTo>
                  <a:pt x="108620" y="55085"/>
                </a:lnTo>
                <a:lnTo>
                  <a:pt x="109137" y="55085"/>
                </a:lnTo>
                <a:lnTo>
                  <a:pt x="109137" y="55314"/>
                </a:lnTo>
                <a:lnTo>
                  <a:pt x="109396" y="55771"/>
                </a:lnTo>
                <a:lnTo>
                  <a:pt x="109655" y="56000"/>
                </a:lnTo>
                <a:lnTo>
                  <a:pt x="110172" y="55771"/>
                </a:lnTo>
                <a:lnTo>
                  <a:pt x="110431" y="55314"/>
                </a:lnTo>
                <a:lnTo>
                  <a:pt x="110948" y="55085"/>
                </a:lnTo>
                <a:lnTo>
                  <a:pt x="111206" y="54628"/>
                </a:lnTo>
                <a:lnTo>
                  <a:pt x="111465" y="54400"/>
                </a:lnTo>
                <a:lnTo>
                  <a:pt x="111724" y="53942"/>
                </a:lnTo>
                <a:lnTo>
                  <a:pt x="111724" y="53485"/>
                </a:lnTo>
                <a:lnTo>
                  <a:pt x="111982" y="52800"/>
                </a:lnTo>
                <a:lnTo>
                  <a:pt x="111982" y="52342"/>
                </a:lnTo>
                <a:lnTo>
                  <a:pt x="112241" y="51657"/>
                </a:lnTo>
                <a:lnTo>
                  <a:pt x="112241" y="51200"/>
                </a:lnTo>
                <a:lnTo>
                  <a:pt x="112500" y="50971"/>
                </a:lnTo>
                <a:lnTo>
                  <a:pt x="112758" y="50971"/>
                </a:lnTo>
                <a:lnTo>
                  <a:pt x="113275" y="50514"/>
                </a:lnTo>
                <a:lnTo>
                  <a:pt x="113534" y="50057"/>
                </a:lnTo>
                <a:lnTo>
                  <a:pt x="113793" y="49828"/>
                </a:lnTo>
                <a:lnTo>
                  <a:pt x="113793" y="49371"/>
                </a:lnTo>
                <a:lnTo>
                  <a:pt x="114310" y="49142"/>
                </a:lnTo>
                <a:lnTo>
                  <a:pt x="114568" y="48914"/>
                </a:lnTo>
                <a:lnTo>
                  <a:pt x="115086" y="48914"/>
                </a:lnTo>
                <a:lnTo>
                  <a:pt x="115603" y="48457"/>
                </a:lnTo>
                <a:lnTo>
                  <a:pt x="115603" y="47771"/>
                </a:lnTo>
                <a:lnTo>
                  <a:pt x="115862" y="47771"/>
                </a:lnTo>
                <a:lnTo>
                  <a:pt x="117413" y="46400"/>
                </a:lnTo>
                <a:lnTo>
                  <a:pt x="117931" y="45257"/>
                </a:lnTo>
                <a:lnTo>
                  <a:pt x="118706" y="44114"/>
                </a:lnTo>
                <a:lnTo>
                  <a:pt x="118965" y="43200"/>
                </a:lnTo>
                <a:lnTo>
                  <a:pt x="119224" y="42742"/>
                </a:lnTo>
                <a:lnTo>
                  <a:pt x="119482" y="42514"/>
                </a:lnTo>
                <a:lnTo>
                  <a:pt x="119741" y="42057"/>
                </a:lnTo>
                <a:lnTo>
                  <a:pt x="120000" y="41828"/>
                </a:lnTo>
                <a:lnTo>
                  <a:pt x="120000" y="41142"/>
                </a:lnTo>
                <a:lnTo>
                  <a:pt x="119741" y="40685"/>
                </a:lnTo>
                <a:lnTo>
                  <a:pt x="119741" y="38171"/>
                </a:lnTo>
                <a:close/>
              </a:path>
            </a:pathLst>
          </a:custGeom>
          <a:solidFill>
            <a:srgbClr val="FFC000"/>
          </a:solidFill>
          <a:ln w="9525" cap="flat" cmpd="sng">
            <a:solidFill>
              <a:schemeClr val="lt1"/>
            </a:solidFill>
            <a:prstDash val="solid"/>
            <a:round/>
            <a:headEnd type="none" w="med" len="med"/>
            <a:tailEnd type="none" w="med" len="med"/>
          </a:ln>
        </xdr:spPr>
        <xdr:txBody>
          <a:bodyPr spcFirstLastPara="1" wrap="square" lIns="91425" tIns="45700" rIns="91425" bIns="45700" anchor="t"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9pPr>
          </a:lstStyle>
          <a:p>
            <a:pPr marL="0" marR="0" lvl="0" indent="0" algn="l" rtl="0">
              <a:spcBef>
                <a:spcPts val="0"/>
              </a:spcBef>
              <a:spcAft>
                <a:spcPts val="0"/>
              </a:spcAft>
              <a:buNone/>
            </a:pPr>
            <a:endParaRPr sz="2400" b="1">
              <a:solidFill>
                <a:schemeClr val="dk1"/>
              </a:solidFill>
              <a:latin typeface="Calibri"/>
              <a:ea typeface="Calibri"/>
              <a:cs typeface="Calibri"/>
              <a:sym typeface="Calibri"/>
            </a:endParaRPr>
          </a:p>
        </xdr:txBody>
      </xdr:sp>
      <xdr:sp macro="" textlink="">
        <xdr:nvSpPr>
          <xdr:cNvPr id="305" name="Shape 4738" descr="© INSCALE GmbH, 05.05.2010 http://www.presentationload.com/"/>
          <xdr:cNvSpPr/>
        </xdr:nvSpPr>
        <xdr:spPr>
          <a:xfrm>
            <a:off x="6422216" y="3468119"/>
            <a:ext cx="358775" cy="427038"/>
          </a:xfrm>
          <a:custGeom>
            <a:avLst/>
            <a:gdLst/>
            <a:ahLst/>
            <a:cxnLst/>
            <a:rect l="0" t="0" r="0" b="0"/>
            <a:pathLst>
              <a:path w="120000" h="120000" extrusionOk="0">
                <a:moveTo>
                  <a:pt x="118389" y="84545"/>
                </a:moveTo>
                <a:lnTo>
                  <a:pt x="118389" y="83863"/>
                </a:lnTo>
                <a:lnTo>
                  <a:pt x="119194" y="83181"/>
                </a:lnTo>
                <a:lnTo>
                  <a:pt x="119194" y="80454"/>
                </a:lnTo>
                <a:lnTo>
                  <a:pt x="120000" y="79090"/>
                </a:lnTo>
                <a:lnTo>
                  <a:pt x="120000" y="77727"/>
                </a:lnTo>
                <a:lnTo>
                  <a:pt x="118389" y="73636"/>
                </a:lnTo>
                <a:lnTo>
                  <a:pt x="117583" y="72272"/>
                </a:lnTo>
                <a:lnTo>
                  <a:pt x="115973" y="70909"/>
                </a:lnTo>
                <a:lnTo>
                  <a:pt x="112751" y="69545"/>
                </a:lnTo>
                <a:lnTo>
                  <a:pt x="111946" y="68863"/>
                </a:lnTo>
                <a:lnTo>
                  <a:pt x="110335" y="68181"/>
                </a:lnTo>
                <a:lnTo>
                  <a:pt x="109530" y="66818"/>
                </a:lnTo>
                <a:lnTo>
                  <a:pt x="109530" y="65454"/>
                </a:lnTo>
                <a:lnTo>
                  <a:pt x="110335" y="63409"/>
                </a:lnTo>
                <a:lnTo>
                  <a:pt x="110335" y="62045"/>
                </a:lnTo>
                <a:lnTo>
                  <a:pt x="111140" y="61363"/>
                </a:lnTo>
                <a:lnTo>
                  <a:pt x="111140" y="60681"/>
                </a:lnTo>
                <a:lnTo>
                  <a:pt x="103087" y="60681"/>
                </a:lnTo>
                <a:lnTo>
                  <a:pt x="96644" y="60000"/>
                </a:lnTo>
                <a:lnTo>
                  <a:pt x="92617" y="59318"/>
                </a:lnTo>
                <a:lnTo>
                  <a:pt x="91812" y="58636"/>
                </a:lnTo>
                <a:lnTo>
                  <a:pt x="91812" y="53863"/>
                </a:lnTo>
                <a:lnTo>
                  <a:pt x="92617" y="52500"/>
                </a:lnTo>
                <a:lnTo>
                  <a:pt x="91812" y="51818"/>
                </a:lnTo>
                <a:lnTo>
                  <a:pt x="90201" y="51136"/>
                </a:lnTo>
                <a:lnTo>
                  <a:pt x="89395" y="49772"/>
                </a:lnTo>
                <a:lnTo>
                  <a:pt x="88590" y="49090"/>
                </a:lnTo>
                <a:lnTo>
                  <a:pt x="88590" y="48409"/>
                </a:lnTo>
                <a:lnTo>
                  <a:pt x="91006" y="48409"/>
                </a:lnTo>
                <a:lnTo>
                  <a:pt x="91006" y="45000"/>
                </a:lnTo>
                <a:lnTo>
                  <a:pt x="90201" y="43636"/>
                </a:lnTo>
                <a:lnTo>
                  <a:pt x="89395" y="42954"/>
                </a:lnTo>
                <a:lnTo>
                  <a:pt x="88590" y="41590"/>
                </a:lnTo>
                <a:lnTo>
                  <a:pt x="88590" y="38181"/>
                </a:lnTo>
                <a:lnTo>
                  <a:pt x="87785" y="37500"/>
                </a:lnTo>
                <a:lnTo>
                  <a:pt x="86979" y="36136"/>
                </a:lnTo>
                <a:lnTo>
                  <a:pt x="83758" y="34772"/>
                </a:lnTo>
                <a:lnTo>
                  <a:pt x="75704" y="34772"/>
                </a:lnTo>
                <a:lnTo>
                  <a:pt x="74899" y="34090"/>
                </a:lnTo>
                <a:lnTo>
                  <a:pt x="73288" y="33409"/>
                </a:lnTo>
                <a:lnTo>
                  <a:pt x="71677" y="32045"/>
                </a:lnTo>
                <a:lnTo>
                  <a:pt x="71677" y="31363"/>
                </a:lnTo>
                <a:lnTo>
                  <a:pt x="68456" y="31363"/>
                </a:lnTo>
                <a:lnTo>
                  <a:pt x="66845" y="30681"/>
                </a:lnTo>
                <a:lnTo>
                  <a:pt x="65234" y="29318"/>
                </a:lnTo>
                <a:lnTo>
                  <a:pt x="63624" y="28636"/>
                </a:lnTo>
                <a:lnTo>
                  <a:pt x="62818" y="27272"/>
                </a:lnTo>
                <a:lnTo>
                  <a:pt x="62818" y="26590"/>
                </a:lnTo>
                <a:lnTo>
                  <a:pt x="61208" y="26590"/>
                </a:lnTo>
                <a:lnTo>
                  <a:pt x="60402" y="27272"/>
                </a:lnTo>
                <a:lnTo>
                  <a:pt x="58791" y="27272"/>
                </a:lnTo>
                <a:lnTo>
                  <a:pt x="57181" y="26590"/>
                </a:lnTo>
                <a:lnTo>
                  <a:pt x="56375" y="25227"/>
                </a:lnTo>
                <a:lnTo>
                  <a:pt x="55570" y="25909"/>
                </a:lnTo>
                <a:lnTo>
                  <a:pt x="51543" y="25909"/>
                </a:lnTo>
                <a:lnTo>
                  <a:pt x="49932" y="25227"/>
                </a:lnTo>
                <a:lnTo>
                  <a:pt x="49127" y="24545"/>
                </a:lnTo>
                <a:lnTo>
                  <a:pt x="49127" y="23863"/>
                </a:lnTo>
                <a:lnTo>
                  <a:pt x="48322" y="22500"/>
                </a:lnTo>
                <a:lnTo>
                  <a:pt x="48322" y="21818"/>
                </a:lnTo>
                <a:lnTo>
                  <a:pt x="47516" y="21136"/>
                </a:lnTo>
                <a:lnTo>
                  <a:pt x="44295" y="21136"/>
                </a:lnTo>
                <a:lnTo>
                  <a:pt x="43489" y="17727"/>
                </a:lnTo>
                <a:lnTo>
                  <a:pt x="42684" y="17045"/>
                </a:lnTo>
                <a:lnTo>
                  <a:pt x="41073" y="16363"/>
                </a:lnTo>
                <a:lnTo>
                  <a:pt x="39463" y="15000"/>
                </a:lnTo>
                <a:lnTo>
                  <a:pt x="39463" y="13636"/>
                </a:lnTo>
                <a:lnTo>
                  <a:pt x="40268" y="12954"/>
                </a:lnTo>
                <a:lnTo>
                  <a:pt x="40268" y="10909"/>
                </a:lnTo>
                <a:lnTo>
                  <a:pt x="39463" y="9545"/>
                </a:lnTo>
                <a:lnTo>
                  <a:pt x="38657" y="8863"/>
                </a:lnTo>
                <a:lnTo>
                  <a:pt x="38657" y="5454"/>
                </a:lnTo>
                <a:lnTo>
                  <a:pt x="39463" y="4772"/>
                </a:lnTo>
                <a:lnTo>
                  <a:pt x="39463" y="4090"/>
                </a:lnTo>
                <a:lnTo>
                  <a:pt x="40268" y="3409"/>
                </a:lnTo>
                <a:lnTo>
                  <a:pt x="40268" y="0"/>
                </a:lnTo>
                <a:lnTo>
                  <a:pt x="38657" y="0"/>
                </a:lnTo>
                <a:lnTo>
                  <a:pt x="37046" y="681"/>
                </a:lnTo>
                <a:lnTo>
                  <a:pt x="37046" y="1363"/>
                </a:lnTo>
                <a:lnTo>
                  <a:pt x="36241" y="1363"/>
                </a:lnTo>
                <a:lnTo>
                  <a:pt x="34630" y="0"/>
                </a:lnTo>
                <a:lnTo>
                  <a:pt x="33020" y="1363"/>
                </a:lnTo>
                <a:lnTo>
                  <a:pt x="28187" y="1363"/>
                </a:lnTo>
                <a:lnTo>
                  <a:pt x="26577" y="2045"/>
                </a:lnTo>
                <a:lnTo>
                  <a:pt x="25771" y="2727"/>
                </a:lnTo>
                <a:lnTo>
                  <a:pt x="24966" y="4090"/>
                </a:lnTo>
                <a:lnTo>
                  <a:pt x="24161" y="4772"/>
                </a:lnTo>
                <a:lnTo>
                  <a:pt x="24161" y="5454"/>
                </a:lnTo>
                <a:lnTo>
                  <a:pt x="19328" y="5454"/>
                </a:lnTo>
                <a:lnTo>
                  <a:pt x="18523" y="8863"/>
                </a:lnTo>
                <a:lnTo>
                  <a:pt x="13691" y="8863"/>
                </a:lnTo>
                <a:lnTo>
                  <a:pt x="12080" y="10909"/>
                </a:lnTo>
                <a:lnTo>
                  <a:pt x="11275" y="11590"/>
                </a:lnTo>
                <a:lnTo>
                  <a:pt x="8053" y="12954"/>
                </a:lnTo>
                <a:lnTo>
                  <a:pt x="5637" y="12954"/>
                </a:lnTo>
                <a:lnTo>
                  <a:pt x="5637" y="12272"/>
                </a:lnTo>
                <a:lnTo>
                  <a:pt x="4832" y="11590"/>
                </a:lnTo>
                <a:lnTo>
                  <a:pt x="1610" y="11590"/>
                </a:lnTo>
                <a:lnTo>
                  <a:pt x="0" y="10909"/>
                </a:lnTo>
                <a:lnTo>
                  <a:pt x="0" y="12954"/>
                </a:lnTo>
                <a:lnTo>
                  <a:pt x="805" y="15000"/>
                </a:lnTo>
                <a:lnTo>
                  <a:pt x="2416" y="16363"/>
                </a:lnTo>
                <a:lnTo>
                  <a:pt x="4026" y="18409"/>
                </a:lnTo>
                <a:lnTo>
                  <a:pt x="5637" y="19772"/>
                </a:lnTo>
                <a:lnTo>
                  <a:pt x="7248" y="21818"/>
                </a:lnTo>
                <a:lnTo>
                  <a:pt x="8859" y="24545"/>
                </a:lnTo>
                <a:lnTo>
                  <a:pt x="8859" y="25909"/>
                </a:lnTo>
                <a:lnTo>
                  <a:pt x="8053" y="26590"/>
                </a:lnTo>
                <a:lnTo>
                  <a:pt x="7248" y="27954"/>
                </a:lnTo>
                <a:lnTo>
                  <a:pt x="6442" y="28636"/>
                </a:lnTo>
                <a:lnTo>
                  <a:pt x="8053" y="34090"/>
                </a:lnTo>
                <a:lnTo>
                  <a:pt x="5637" y="37500"/>
                </a:lnTo>
                <a:lnTo>
                  <a:pt x="6442" y="37500"/>
                </a:lnTo>
                <a:lnTo>
                  <a:pt x="8053" y="38863"/>
                </a:lnTo>
                <a:lnTo>
                  <a:pt x="8859" y="40227"/>
                </a:lnTo>
                <a:lnTo>
                  <a:pt x="8859" y="40909"/>
                </a:lnTo>
                <a:lnTo>
                  <a:pt x="8053" y="42272"/>
                </a:lnTo>
                <a:lnTo>
                  <a:pt x="6442" y="43636"/>
                </a:lnTo>
                <a:lnTo>
                  <a:pt x="4832" y="46363"/>
                </a:lnTo>
                <a:lnTo>
                  <a:pt x="5637" y="48409"/>
                </a:lnTo>
                <a:lnTo>
                  <a:pt x="6442" y="49772"/>
                </a:lnTo>
                <a:lnTo>
                  <a:pt x="7248" y="50454"/>
                </a:lnTo>
                <a:lnTo>
                  <a:pt x="7248" y="51136"/>
                </a:lnTo>
                <a:lnTo>
                  <a:pt x="5637" y="53181"/>
                </a:lnTo>
                <a:lnTo>
                  <a:pt x="7248" y="54545"/>
                </a:lnTo>
                <a:lnTo>
                  <a:pt x="10469" y="56590"/>
                </a:lnTo>
                <a:lnTo>
                  <a:pt x="10469" y="58636"/>
                </a:lnTo>
                <a:lnTo>
                  <a:pt x="13691" y="60000"/>
                </a:lnTo>
                <a:lnTo>
                  <a:pt x="12080" y="63409"/>
                </a:lnTo>
                <a:lnTo>
                  <a:pt x="10469" y="62045"/>
                </a:lnTo>
                <a:lnTo>
                  <a:pt x="10469" y="63409"/>
                </a:lnTo>
                <a:lnTo>
                  <a:pt x="8859" y="66136"/>
                </a:lnTo>
                <a:lnTo>
                  <a:pt x="7248" y="66818"/>
                </a:lnTo>
                <a:lnTo>
                  <a:pt x="4832" y="68863"/>
                </a:lnTo>
                <a:lnTo>
                  <a:pt x="6442" y="71590"/>
                </a:lnTo>
                <a:lnTo>
                  <a:pt x="5637" y="72272"/>
                </a:lnTo>
                <a:lnTo>
                  <a:pt x="8053" y="75681"/>
                </a:lnTo>
                <a:lnTo>
                  <a:pt x="11275" y="75681"/>
                </a:lnTo>
                <a:lnTo>
                  <a:pt x="12885" y="84545"/>
                </a:lnTo>
                <a:lnTo>
                  <a:pt x="14496" y="85227"/>
                </a:lnTo>
                <a:lnTo>
                  <a:pt x="15302" y="85227"/>
                </a:lnTo>
                <a:lnTo>
                  <a:pt x="18523" y="86590"/>
                </a:lnTo>
                <a:lnTo>
                  <a:pt x="19328" y="87954"/>
                </a:lnTo>
                <a:lnTo>
                  <a:pt x="19328" y="88636"/>
                </a:lnTo>
                <a:lnTo>
                  <a:pt x="18523" y="90000"/>
                </a:lnTo>
                <a:lnTo>
                  <a:pt x="16912" y="91363"/>
                </a:lnTo>
                <a:lnTo>
                  <a:pt x="19328" y="93409"/>
                </a:lnTo>
                <a:lnTo>
                  <a:pt x="18523" y="94090"/>
                </a:lnTo>
                <a:lnTo>
                  <a:pt x="17718" y="95454"/>
                </a:lnTo>
                <a:lnTo>
                  <a:pt x="16912" y="96136"/>
                </a:lnTo>
                <a:lnTo>
                  <a:pt x="16912" y="97500"/>
                </a:lnTo>
                <a:lnTo>
                  <a:pt x="17718" y="98863"/>
                </a:lnTo>
                <a:lnTo>
                  <a:pt x="18523" y="99545"/>
                </a:lnTo>
                <a:lnTo>
                  <a:pt x="18523" y="102272"/>
                </a:lnTo>
                <a:lnTo>
                  <a:pt x="19328" y="102272"/>
                </a:lnTo>
                <a:lnTo>
                  <a:pt x="20134" y="102954"/>
                </a:lnTo>
                <a:lnTo>
                  <a:pt x="21744" y="103636"/>
                </a:lnTo>
                <a:lnTo>
                  <a:pt x="22550" y="104318"/>
                </a:lnTo>
                <a:lnTo>
                  <a:pt x="24161" y="105000"/>
                </a:lnTo>
                <a:lnTo>
                  <a:pt x="24966" y="105681"/>
                </a:lnTo>
                <a:lnTo>
                  <a:pt x="24966" y="113181"/>
                </a:lnTo>
                <a:lnTo>
                  <a:pt x="28187" y="115909"/>
                </a:lnTo>
                <a:lnTo>
                  <a:pt x="28187" y="118636"/>
                </a:lnTo>
                <a:lnTo>
                  <a:pt x="28993" y="120000"/>
                </a:lnTo>
                <a:lnTo>
                  <a:pt x="36241" y="120000"/>
                </a:lnTo>
                <a:lnTo>
                  <a:pt x="36241" y="116590"/>
                </a:lnTo>
                <a:lnTo>
                  <a:pt x="37852" y="116590"/>
                </a:lnTo>
                <a:lnTo>
                  <a:pt x="37852" y="114545"/>
                </a:lnTo>
                <a:lnTo>
                  <a:pt x="41073" y="113863"/>
                </a:lnTo>
                <a:lnTo>
                  <a:pt x="42684" y="111136"/>
                </a:lnTo>
                <a:lnTo>
                  <a:pt x="43489" y="111818"/>
                </a:lnTo>
                <a:lnTo>
                  <a:pt x="46711" y="113181"/>
                </a:lnTo>
                <a:lnTo>
                  <a:pt x="48322" y="113181"/>
                </a:lnTo>
                <a:lnTo>
                  <a:pt x="50738" y="113863"/>
                </a:lnTo>
                <a:lnTo>
                  <a:pt x="57986" y="113863"/>
                </a:lnTo>
                <a:lnTo>
                  <a:pt x="62013" y="119318"/>
                </a:lnTo>
                <a:lnTo>
                  <a:pt x="63624" y="113181"/>
                </a:lnTo>
                <a:lnTo>
                  <a:pt x="73288" y="112500"/>
                </a:lnTo>
                <a:lnTo>
                  <a:pt x="78120" y="115227"/>
                </a:lnTo>
                <a:lnTo>
                  <a:pt x="78120" y="113181"/>
                </a:lnTo>
                <a:lnTo>
                  <a:pt x="79731" y="105000"/>
                </a:lnTo>
                <a:lnTo>
                  <a:pt x="79731" y="102272"/>
                </a:lnTo>
                <a:lnTo>
                  <a:pt x="78926" y="101590"/>
                </a:lnTo>
                <a:lnTo>
                  <a:pt x="78926" y="100909"/>
                </a:lnTo>
                <a:lnTo>
                  <a:pt x="77315" y="98181"/>
                </a:lnTo>
                <a:lnTo>
                  <a:pt x="77315" y="96818"/>
                </a:lnTo>
                <a:lnTo>
                  <a:pt x="78120" y="96136"/>
                </a:lnTo>
                <a:lnTo>
                  <a:pt x="79731" y="95454"/>
                </a:lnTo>
                <a:lnTo>
                  <a:pt x="81342" y="94090"/>
                </a:lnTo>
                <a:lnTo>
                  <a:pt x="82147" y="90681"/>
                </a:lnTo>
                <a:lnTo>
                  <a:pt x="95838" y="88636"/>
                </a:lnTo>
                <a:lnTo>
                  <a:pt x="106308" y="87272"/>
                </a:lnTo>
                <a:lnTo>
                  <a:pt x="113557" y="92045"/>
                </a:lnTo>
                <a:lnTo>
                  <a:pt x="115973" y="96136"/>
                </a:lnTo>
                <a:lnTo>
                  <a:pt x="115973" y="95454"/>
                </a:lnTo>
                <a:lnTo>
                  <a:pt x="116778" y="94772"/>
                </a:lnTo>
                <a:lnTo>
                  <a:pt x="118389" y="94090"/>
                </a:lnTo>
                <a:lnTo>
                  <a:pt x="119194" y="93409"/>
                </a:lnTo>
                <a:lnTo>
                  <a:pt x="117583" y="92727"/>
                </a:lnTo>
                <a:lnTo>
                  <a:pt x="116778" y="92045"/>
                </a:lnTo>
                <a:lnTo>
                  <a:pt x="116778" y="89318"/>
                </a:lnTo>
                <a:lnTo>
                  <a:pt x="117583" y="87954"/>
                </a:lnTo>
                <a:lnTo>
                  <a:pt x="118389" y="87272"/>
                </a:lnTo>
                <a:lnTo>
                  <a:pt x="119194" y="85909"/>
                </a:lnTo>
                <a:lnTo>
                  <a:pt x="118389" y="84545"/>
                </a:lnTo>
                <a:close/>
              </a:path>
            </a:pathLst>
          </a:custGeom>
          <a:solidFill>
            <a:srgbClr val="FFC000"/>
          </a:solidFill>
          <a:ln w="9525" cap="flat" cmpd="sng">
            <a:solidFill>
              <a:schemeClr val="lt1"/>
            </a:solidFill>
            <a:prstDash val="solid"/>
            <a:round/>
            <a:headEnd type="none" w="med" len="med"/>
            <a:tailEnd type="none" w="med" len="med"/>
          </a:ln>
        </xdr:spPr>
        <xdr:txBody>
          <a:bodyPr spcFirstLastPara="1" wrap="square" lIns="91425" tIns="45700" rIns="91425" bIns="45700" anchor="t"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9pPr>
          </a:lstStyle>
          <a:p>
            <a:pPr marL="0" marR="0" lvl="0" indent="0" algn="l" rtl="0">
              <a:spcBef>
                <a:spcPts val="0"/>
              </a:spcBef>
              <a:spcAft>
                <a:spcPts val="0"/>
              </a:spcAft>
              <a:buNone/>
            </a:pPr>
            <a:endParaRPr sz="1050" b="1">
              <a:solidFill>
                <a:schemeClr val="dk1"/>
              </a:solidFill>
              <a:latin typeface="Calibri"/>
              <a:ea typeface="Calibri"/>
              <a:cs typeface="Calibri"/>
              <a:sym typeface="Calibri"/>
            </a:endParaRPr>
          </a:p>
        </xdr:txBody>
      </xdr:sp>
      <xdr:sp macro="" textlink="">
        <xdr:nvSpPr>
          <xdr:cNvPr id="306" name="Shape 4739" descr="© INSCALE GmbH, 05.05.2010 http://www.presentationload.com/"/>
          <xdr:cNvSpPr/>
        </xdr:nvSpPr>
        <xdr:spPr>
          <a:xfrm>
            <a:off x="6480953" y="3863407"/>
            <a:ext cx="439800" cy="982800"/>
          </a:xfrm>
          <a:custGeom>
            <a:avLst/>
            <a:gdLst/>
            <a:ahLst/>
            <a:cxnLst/>
            <a:rect l="0" t="0" r="0" b="0"/>
            <a:pathLst>
              <a:path w="120000" h="120000" extrusionOk="0">
                <a:moveTo>
                  <a:pt x="104835" y="26240"/>
                </a:moveTo>
                <a:lnTo>
                  <a:pt x="107472" y="25945"/>
                </a:lnTo>
                <a:lnTo>
                  <a:pt x="108131" y="24766"/>
                </a:lnTo>
                <a:lnTo>
                  <a:pt x="108791" y="24471"/>
                </a:lnTo>
                <a:lnTo>
                  <a:pt x="108791" y="23587"/>
                </a:lnTo>
                <a:lnTo>
                  <a:pt x="112747" y="23587"/>
                </a:lnTo>
                <a:lnTo>
                  <a:pt x="112747" y="22702"/>
                </a:lnTo>
                <a:lnTo>
                  <a:pt x="113406" y="22113"/>
                </a:lnTo>
                <a:lnTo>
                  <a:pt x="114065" y="21818"/>
                </a:lnTo>
                <a:lnTo>
                  <a:pt x="119999" y="20933"/>
                </a:lnTo>
                <a:lnTo>
                  <a:pt x="119999" y="19164"/>
                </a:lnTo>
                <a:lnTo>
                  <a:pt x="119340" y="18280"/>
                </a:lnTo>
                <a:lnTo>
                  <a:pt x="119340" y="16805"/>
                </a:lnTo>
                <a:lnTo>
                  <a:pt x="118681" y="16511"/>
                </a:lnTo>
                <a:lnTo>
                  <a:pt x="118021" y="16511"/>
                </a:lnTo>
                <a:lnTo>
                  <a:pt x="118021" y="15921"/>
                </a:lnTo>
                <a:lnTo>
                  <a:pt x="116703" y="14742"/>
                </a:lnTo>
                <a:lnTo>
                  <a:pt x="116043" y="14447"/>
                </a:lnTo>
                <a:lnTo>
                  <a:pt x="114065" y="14447"/>
                </a:lnTo>
                <a:lnTo>
                  <a:pt x="113406" y="14742"/>
                </a:lnTo>
                <a:lnTo>
                  <a:pt x="112087" y="15036"/>
                </a:lnTo>
                <a:lnTo>
                  <a:pt x="112087" y="18869"/>
                </a:lnTo>
                <a:lnTo>
                  <a:pt x="110769" y="19164"/>
                </a:lnTo>
                <a:lnTo>
                  <a:pt x="110109" y="19754"/>
                </a:lnTo>
                <a:lnTo>
                  <a:pt x="108791" y="20049"/>
                </a:lnTo>
                <a:lnTo>
                  <a:pt x="108131" y="20343"/>
                </a:lnTo>
                <a:lnTo>
                  <a:pt x="107472" y="20343"/>
                </a:lnTo>
                <a:lnTo>
                  <a:pt x="106153" y="20933"/>
                </a:lnTo>
                <a:lnTo>
                  <a:pt x="104835" y="22113"/>
                </a:lnTo>
                <a:lnTo>
                  <a:pt x="104175" y="22407"/>
                </a:lnTo>
                <a:lnTo>
                  <a:pt x="104175" y="22113"/>
                </a:lnTo>
                <a:lnTo>
                  <a:pt x="103516" y="21818"/>
                </a:lnTo>
                <a:lnTo>
                  <a:pt x="102197" y="21818"/>
                </a:lnTo>
                <a:lnTo>
                  <a:pt x="101538" y="22113"/>
                </a:lnTo>
                <a:lnTo>
                  <a:pt x="101538" y="22997"/>
                </a:lnTo>
                <a:lnTo>
                  <a:pt x="100219" y="22113"/>
                </a:lnTo>
                <a:lnTo>
                  <a:pt x="93626" y="22113"/>
                </a:lnTo>
                <a:lnTo>
                  <a:pt x="91648" y="21818"/>
                </a:lnTo>
                <a:lnTo>
                  <a:pt x="90329" y="21523"/>
                </a:lnTo>
                <a:lnTo>
                  <a:pt x="89670" y="21228"/>
                </a:lnTo>
                <a:lnTo>
                  <a:pt x="88351" y="20933"/>
                </a:lnTo>
                <a:lnTo>
                  <a:pt x="87692" y="20933"/>
                </a:lnTo>
                <a:lnTo>
                  <a:pt x="86373" y="21228"/>
                </a:lnTo>
                <a:lnTo>
                  <a:pt x="83736" y="21228"/>
                </a:lnTo>
                <a:lnTo>
                  <a:pt x="83076" y="20933"/>
                </a:lnTo>
                <a:lnTo>
                  <a:pt x="83076" y="20343"/>
                </a:lnTo>
                <a:lnTo>
                  <a:pt x="83736" y="19754"/>
                </a:lnTo>
                <a:lnTo>
                  <a:pt x="84395" y="19459"/>
                </a:lnTo>
                <a:lnTo>
                  <a:pt x="85054" y="18869"/>
                </a:lnTo>
                <a:lnTo>
                  <a:pt x="85714" y="18574"/>
                </a:lnTo>
                <a:lnTo>
                  <a:pt x="85714" y="16805"/>
                </a:lnTo>
                <a:lnTo>
                  <a:pt x="87692" y="16805"/>
                </a:lnTo>
                <a:lnTo>
                  <a:pt x="88351" y="16511"/>
                </a:lnTo>
                <a:lnTo>
                  <a:pt x="88351" y="16216"/>
                </a:lnTo>
                <a:lnTo>
                  <a:pt x="87692" y="15626"/>
                </a:lnTo>
                <a:lnTo>
                  <a:pt x="87032" y="15331"/>
                </a:lnTo>
                <a:lnTo>
                  <a:pt x="87692" y="14742"/>
                </a:lnTo>
                <a:lnTo>
                  <a:pt x="88351" y="14447"/>
                </a:lnTo>
                <a:lnTo>
                  <a:pt x="88351" y="13857"/>
                </a:lnTo>
                <a:lnTo>
                  <a:pt x="89010" y="13562"/>
                </a:lnTo>
                <a:lnTo>
                  <a:pt x="88351" y="13267"/>
                </a:lnTo>
                <a:lnTo>
                  <a:pt x="87032" y="12972"/>
                </a:lnTo>
                <a:lnTo>
                  <a:pt x="85054" y="12678"/>
                </a:lnTo>
                <a:lnTo>
                  <a:pt x="83736" y="12383"/>
                </a:lnTo>
                <a:lnTo>
                  <a:pt x="82417" y="12383"/>
                </a:lnTo>
                <a:lnTo>
                  <a:pt x="81758" y="12088"/>
                </a:lnTo>
                <a:lnTo>
                  <a:pt x="77802" y="11203"/>
                </a:lnTo>
                <a:lnTo>
                  <a:pt x="75824" y="10614"/>
                </a:lnTo>
                <a:lnTo>
                  <a:pt x="74505" y="10319"/>
                </a:lnTo>
                <a:lnTo>
                  <a:pt x="73846" y="10024"/>
                </a:lnTo>
                <a:lnTo>
                  <a:pt x="73186" y="10024"/>
                </a:lnTo>
                <a:lnTo>
                  <a:pt x="72527" y="9729"/>
                </a:lnTo>
                <a:lnTo>
                  <a:pt x="71208" y="9434"/>
                </a:lnTo>
                <a:lnTo>
                  <a:pt x="70549" y="9140"/>
                </a:lnTo>
                <a:lnTo>
                  <a:pt x="69230" y="8845"/>
                </a:lnTo>
                <a:lnTo>
                  <a:pt x="65934" y="8845"/>
                </a:lnTo>
                <a:lnTo>
                  <a:pt x="61978" y="7960"/>
                </a:lnTo>
                <a:lnTo>
                  <a:pt x="61318" y="7665"/>
                </a:lnTo>
                <a:lnTo>
                  <a:pt x="60659" y="7665"/>
                </a:lnTo>
                <a:lnTo>
                  <a:pt x="59999" y="6781"/>
                </a:lnTo>
                <a:lnTo>
                  <a:pt x="58681" y="6486"/>
                </a:lnTo>
                <a:lnTo>
                  <a:pt x="56703" y="5601"/>
                </a:lnTo>
                <a:lnTo>
                  <a:pt x="54065" y="5012"/>
                </a:lnTo>
                <a:lnTo>
                  <a:pt x="53406" y="4717"/>
                </a:lnTo>
                <a:lnTo>
                  <a:pt x="52747" y="4127"/>
                </a:lnTo>
                <a:lnTo>
                  <a:pt x="51428" y="3832"/>
                </a:lnTo>
                <a:lnTo>
                  <a:pt x="50769" y="3243"/>
                </a:lnTo>
                <a:lnTo>
                  <a:pt x="50109" y="2948"/>
                </a:lnTo>
                <a:lnTo>
                  <a:pt x="50109" y="2653"/>
                </a:lnTo>
                <a:lnTo>
                  <a:pt x="48131" y="1769"/>
                </a:lnTo>
                <a:lnTo>
                  <a:pt x="44175" y="589"/>
                </a:lnTo>
                <a:lnTo>
                  <a:pt x="36263" y="884"/>
                </a:lnTo>
                <a:lnTo>
                  <a:pt x="34945" y="3538"/>
                </a:lnTo>
                <a:lnTo>
                  <a:pt x="31648" y="1179"/>
                </a:lnTo>
                <a:lnTo>
                  <a:pt x="25714" y="1179"/>
                </a:lnTo>
                <a:lnTo>
                  <a:pt x="23736" y="884"/>
                </a:lnTo>
                <a:lnTo>
                  <a:pt x="22417" y="884"/>
                </a:lnTo>
                <a:lnTo>
                  <a:pt x="19780" y="294"/>
                </a:lnTo>
                <a:lnTo>
                  <a:pt x="19120" y="0"/>
                </a:lnTo>
                <a:lnTo>
                  <a:pt x="17802" y="1179"/>
                </a:lnTo>
                <a:lnTo>
                  <a:pt x="15164" y="1474"/>
                </a:lnTo>
                <a:lnTo>
                  <a:pt x="15164" y="2358"/>
                </a:lnTo>
                <a:lnTo>
                  <a:pt x="13846" y="2358"/>
                </a:lnTo>
                <a:lnTo>
                  <a:pt x="13846" y="3832"/>
                </a:lnTo>
                <a:lnTo>
                  <a:pt x="12527" y="3832"/>
                </a:lnTo>
                <a:lnTo>
                  <a:pt x="13846" y="4717"/>
                </a:lnTo>
                <a:lnTo>
                  <a:pt x="12527" y="8845"/>
                </a:lnTo>
                <a:lnTo>
                  <a:pt x="11868" y="8845"/>
                </a:lnTo>
                <a:lnTo>
                  <a:pt x="11208" y="9140"/>
                </a:lnTo>
                <a:lnTo>
                  <a:pt x="9890" y="9434"/>
                </a:lnTo>
                <a:lnTo>
                  <a:pt x="7912" y="9729"/>
                </a:lnTo>
                <a:lnTo>
                  <a:pt x="6593" y="10319"/>
                </a:lnTo>
                <a:lnTo>
                  <a:pt x="5274" y="10614"/>
                </a:lnTo>
                <a:lnTo>
                  <a:pt x="4615" y="11203"/>
                </a:lnTo>
                <a:lnTo>
                  <a:pt x="3956" y="11498"/>
                </a:lnTo>
                <a:lnTo>
                  <a:pt x="3956" y="11793"/>
                </a:lnTo>
                <a:lnTo>
                  <a:pt x="4615" y="12088"/>
                </a:lnTo>
                <a:lnTo>
                  <a:pt x="5934" y="12383"/>
                </a:lnTo>
                <a:lnTo>
                  <a:pt x="7252" y="12383"/>
                </a:lnTo>
                <a:lnTo>
                  <a:pt x="7252" y="12678"/>
                </a:lnTo>
                <a:lnTo>
                  <a:pt x="4615" y="13857"/>
                </a:lnTo>
                <a:lnTo>
                  <a:pt x="4615" y="14742"/>
                </a:lnTo>
                <a:lnTo>
                  <a:pt x="5274" y="15036"/>
                </a:lnTo>
                <a:lnTo>
                  <a:pt x="6593" y="15331"/>
                </a:lnTo>
                <a:lnTo>
                  <a:pt x="7912" y="15921"/>
                </a:lnTo>
                <a:lnTo>
                  <a:pt x="8571" y="16511"/>
                </a:lnTo>
                <a:lnTo>
                  <a:pt x="7912" y="16805"/>
                </a:lnTo>
                <a:lnTo>
                  <a:pt x="7252" y="17395"/>
                </a:lnTo>
                <a:lnTo>
                  <a:pt x="5934" y="17985"/>
                </a:lnTo>
                <a:lnTo>
                  <a:pt x="5274" y="17985"/>
                </a:lnTo>
                <a:lnTo>
                  <a:pt x="5934" y="17985"/>
                </a:lnTo>
                <a:lnTo>
                  <a:pt x="6593" y="18280"/>
                </a:lnTo>
                <a:lnTo>
                  <a:pt x="9230" y="18869"/>
                </a:lnTo>
                <a:lnTo>
                  <a:pt x="9890" y="19459"/>
                </a:lnTo>
                <a:lnTo>
                  <a:pt x="9890" y="20049"/>
                </a:lnTo>
                <a:lnTo>
                  <a:pt x="8571" y="20343"/>
                </a:lnTo>
                <a:lnTo>
                  <a:pt x="7912" y="20638"/>
                </a:lnTo>
                <a:lnTo>
                  <a:pt x="5934" y="20638"/>
                </a:lnTo>
                <a:lnTo>
                  <a:pt x="5934" y="21228"/>
                </a:lnTo>
                <a:lnTo>
                  <a:pt x="5274" y="22113"/>
                </a:lnTo>
                <a:lnTo>
                  <a:pt x="5274" y="22702"/>
                </a:lnTo>
                <a:lnTo>
                  <a:pt x="4615" y="23292"/>
                </a:lnTo>
                <a:lnTo>
                  <a:pt x="4615" y="23882"/>
                </a:lnTo>
                <a:lnTo>
                  <a:pt x="3296" y="24471"/>
                </a:lnTo>
                <a:lnTo>
                  <a:pt x="2637" y="25061"/>
                </a:lnTo>
                <a:lnTo>
                  <a:pt x="1978" y="25356"/>
                </a:lnTo>
                <a:lnTo>
                  <a:pt x="1978" y="28599"/>
                </a:lnTo>
                <a:lnTo>
                  <a:pt x="659" y="29189"/>
                </a:lnTo>
                <a:lnTo>
                  <a:pt x="659" y="29778"/>
                </a:lnTo>
                <a:lnTo>
                  <a:pt x="1978" y="30958"/>
                </a:lnTo>
                <a:lnTo>
                  <a:pt x="3296" y="32727"/>
                </a:lnTo>
                <a:lnTo>
                  <a:pt x="3956" y="33316"/>
                </a:lnTo>
                <a:lnTo>
                  <a:pt x="3956" y="33611"/>
                </a:lnTo>
                <a:lnTo>
                  <a:pt x="1318" y="33611"/>
                </a:lnTo>
                <a:lnTo>
                  <a:pt x="1978" y="36265"/>
                </a:lnTo>
                <a:lnTo>
                  <a:pt x="659" y="36560"/>
                </a:lnTo>
                <a:lnTo>
                  <a:pt x="0" y="36560"/>
                </a:lnTo>
                <a:lnTo>
                  <a:pt x="0" y="37739"/>
                </a:lnTo>
                <a:lnTo>
                  <a:pt x="659" y="38034"/>
                </a:lnTo>
                <a:lnTo>
                  <a:pt x="659" y="38329"/>
                </a:lnTo>
                <a:lnTo>
                  <a:pt x="1978" y="38624"/>
                </a:lnTo>
                <a:lnTo>
                  <a:pt x="3956" y="39508"/>
                </a:lnTo>
                <a:lnTo>
                  <a:pt x="3956" y="40098"/>
                </a:lnTo>
                <a:lnTo>
                  <a:pt x="3296" y="40393"/>
                </a:lnTo>
                <a:lnTo>
                  <a:pt x="3296" y="40687"/>
                </a:lnTo>
                <a:lnTo>
                  <a:pt x="5274" y="41572"/>
                </a:lnTo>
                <a:lnTo>
                  <a:pt x="6593" y="43046"/>
                </a:lnTo>
                <a:lnTo>
                  <a:pt x="7252" y="43636"/>
                </a:lnTo>
                <a:lnTo>
                  <a:pt x="6593" y="43931"/>
                </a:lnTo>
                <a:lnTo>
                  <a:pt x="6593" y="44520"/>
                </a:lnTo>
                <a:lnTo>
                  <a:pt x="7912" y="45110"/>
                </a:lnTo>
                <a:lnTo>
                  <a:pt x="10549" y="45110"/>
                </a:lnTo>
                <a:lnTo>
                  <a:pt x="11208" y="47174"/>
                </a:lnTo>
                <a:lnTo>
                  <a:pt x="11868" y="47764"/>
                </a:lnTo>
                <a:lnTo>
                  <a:pt x="12527" y="48058"/>
                </a:lnTo>
                <a:lnTo>
                  <a:pt x="13186" y="48648"/>
                </a:lnTo>
                <a:lnTo>
                  <a:pt x="13186" y="48943"/>
                </a:lnTo>
                <a:lnTo>
                  <a:pt x="11208" y="49828"/>
                </a:lnTo>
                <a:lnTo>
                  <a:pt x="11208" y="51007"/>
                </a:lnTo>
                <a:lnTo>
                  <a:pt x="10549" y="51891"/>
                </a:lnTo>
                <a:lnTo>
                  <a:pt x="10549" y="53366"/>
                </a:lnTo>
                <a:lnTo>
                  <a:pt x="9230" y="53366"/>
                </a:lnTo>
                <a:lnTo>
                  <a:pt x="9890" y="53660"/>
                </a:lnTo>
                <a:lnTo>
                  <a:pt x="10549" y="54250"/>
                </a:lnTo>
                <a:lnTo>
                  <a:pt x="11208" y="54545"/>
                </a:lnTo>
                <a:lnTo>
                  <a:pt x="11868" y="55135"/>
                </a:lnTo>
                <a:lnTo>
                  <a:pt x="12527" y="55429"/>
                </a:lnTo>
                <a:lnTo>
                  <a:pt x="12527" y="56019"/>
                </a:lnTo>
                <a:lnTo>
                  <a:pt x="11868" y="56609"/>
                </a:lnTo>
                <a:lnTo>
                  <a:pt x="11868" y="56904"/>
                </a:lnTo>
                <a:lnTo>
                  <a:pt x="11208" y="57788"/>
                </a:lnTo>
                <a:lnTo>
                  <a:pt x="8571" y="58083"/>
                </a:lnTo>
                <a:lnTo>
                  <a:pt x="8571" y="58378"/>
                </a:lnTo>
                <a:lnTo>
                  <a:pt x="9230" y="58673"/>
                </a:lnTo>
                <a:lnTo>
                  <a:pt x="9230" y="59262"/>
                </a:lnTo>
                <a:lnTo>
                  <a:pt x="9890" y="60147"/>
                </a:lnTo>
                <a:lnTo>
                  <a:pt x="10549" y="60737"/>
                </a:lnTo>
                <a:lnTo>
                  <a:pt x="10549" y="63095"/>
                </a:lnTo>
                <a:lnTo>
                  <a:pt x="13846" y="64275"/>
                </a:lnTo>
                <a:lnTo>
                  <a:pt x="13846" y="65159"/>
                </a:lnTo>
                <a:lnTo>
                  <a:pt x="14505" y="65159"/>
                </a:lnTo>
                <a:lnTo>
                  <a:pt x="16483" y="66044"/>
                </a:lnTo>
                <a:lnTo>
                  <a:pt x="16483" y="66339"/>
                </a:lnTo>
                <a:lnTo>
                  <a:pt x="15824" y="66928"/>
                </a:lnTo>
                <a:lnTo>
                  <a:pt x="14505" y="67223"/>
                </a:lnTo>
                <a:lnTo>
                  <a:pt x="13846" y="67518"/>
                </a:lnTo>
                <a:lnTo>
                  <a:pt x="13186" y="67518"/>
                </a:lnTo>
                <a:lnTo>
                  <a:pt x="14505" y="69582"/>
                </a:lnTo>
                <a:lnTo>
                  <a:pt x="12527" y="70171"/>
                </a:lnTo>
                <a:lnTo>
                  <a:pt x="14505" y="71056"/>
                </a:lnTo>
                <a:lnTo>
                  <a:pt x="14505" y="71351"/>
                </a:lnTo>
                <a:lnTo>
                  <a:pt x="13846" y="71941"/>
                </a:lnTo>
                <a:lnTo>
                  <a:pt x="13846" y="72235"/>
                </a:lnTo>
                <a:lnTo>
                  <a:pt x="15824" y="72825"/>
                </a:lnTo>
                <a:lnTo>
                  <a:pt x="15824" y="73415"/>
                </a:lnTo>
                <a:lnTo>
                  <a:pt x="15164" y="73710"/>
                </a:lnTo>
                <a:lnTo>
                  <a:pt x="15164" y="75184"/>
                </a:lnTo>
                <a:lnTo>
                  <a:pt x="15824" y="75479"/>
                </a:lnTo>
                <a:lnTo>
                  <a:pt x="16483" y="76068"/>
                </a:lnTo>
                <a:lnTo>
                  <a:pt x="16483" y="77248"/>
                </a:lnTo>
                <a:lnTo>
                  <a:pt x="17142" y="77837"/>
                </a:lnTo>
                <a:lnTo>
                  <a:pt x="19120" y="78722"/>
                </a:lnTo>
                <a:lnTo>
                  <a:pt x="20439" y="79017"/>
                </a:lnTo>
                <a:lnTo>
                  <a:pt x="21758" y="79606"/>
                </a:lnTo>
                <a:lnTo>
                  <a:pt x="21098" y="79606"/>
                </a:lnTo>
                <a:lnTo>
                  <a:pt x="19780" y="79901"/>
                </a:lnTo>
                <a:lnTo>
                  <a:pt x="19120" y="80196"/>
                </a:lnTo>
                <a:lnTo>
                  <a:pt x="19120" y="80786"/>
                </a:lnTo>
                <a:lnTo>
                  <a:pt x="19780" y="81375"/>
                </a:lnTo>
                <a:lnTo>
                  <a:pt x="19780" y="82260"/>
                </a:lnTo>
                <a:lnTo>
                  <a:pt x="20439" y="82850"/>
                </a:lnTo>
                <a:lnTo>
                  <a:pt x="20439" y="83439"/>
                </a:lnTo>
                <a:lnTo>
                  <a:pt x="21098" y="83734"/>
                </a:lnTo>
                <a:lnTo>
                  <a:pt x="23736" y="84324"/>
                </a:lnTo>
                <a:lnTo>
                  <a:pt x="23076" y="85798"/>
                </a:lnTo>
                <a:lnTo>
                  <a:pt x="23736" y="85798"/>
                </a:lnTo>
                <a:lnTo>
                  <a:pt x="25054" y="86093"/>
                </a:lnTo>
                <a:lnTo>
                  <a:pt x="25714" y="86388"/>
                </a:lnTo>
                <a:lnTo>
                  <a:pt x="25714" y="86683"/>
                </a:lnTo>
                <a:lnTo>
                  <a:pt x="26373" y="87272"/>
                </a:lnTo>
                <a:lnTo>
                  <a:pt x="26373" y="88746"/>
                </a:lnTo>
                <a:lnTo>
                  <a:pt x="27692" y="89336"/>
                </a:lnTo>
                <a:lnTo>
                  <a:pt x="30989" y="89336"/>
                </a:lnTo>
                <a:lnTo>
                  <a:pt x="32307" y="89631"/>
                </a:lnTo>
                <a:lnTo>
                  <a:pt x="32307" y="89926"/>
                </a:lnTo>
                <a:lnTo>
                  <a:pt x="31648" y="90221"/>
                </a:lnTo>
                <a:lnTo>
                  <a:pt x="30329" y="90221"/>
                </a:lnTo>
                <a:lnTo>
                  <a:pt x="29010" y="90515"/>
                </a:lnTo>
                <a:lnTo>
                  <a:pt x="27032" y="90515"/>
                </a:lnTo>
                <a:lnTo>
                  <a:pt x="27692" y="90810"/>
                </a:lnTo>
                <a:lnTo>
                  <a:pt x="28351" y="90810"/>
                </a:lnTo>
                <a:lnTo>
                  <a:pt x="29670" y="91105"/>
                </a:lnTo>
                <a:lnTo>
                  <a:pt x="30329" y="91400"/>
                </a:lnTo>
                <a:lnTo>
                  <a:pt x="31648" y="91400"/>
                </a:lnTo>
                <a:lnTo>
                  <a:pt x="34285" y="92579"/>
                </a:lnTo>
                <a:lnTo>
                  <a:pt x="33626" y="92874"/>
                </a:lnTo>
                <a:lnTo>
                  <a:pt x="32967" y="93464"/>
                </a:lnTo>
                <a:lnTo>
                  <a:pt x="31648" y="94054"/>
                </a:lnTo>
                <a:lnTo>
                  <a:pt x="34285" y="94938"/>
                </a:lnTo>
                <a:lnTo>
                  <a:pt x="33626" y="96117"/>
                </a:lnTo>
                <a:lnTo>
                  <a:pt x="36263" y="97297"/>
                </a:lnTo>
                <a:lnTo>
                  <a:pt x="35604" y="99066"/>
                </a:lnTo>
                <a:lnTo>
                  <a:pt x="36923" y="100245"/>
                </a:lnTo>
                <a:lnTo>
                  <a:pt x="35604" y="100540"/>
                </a:lnTo>
                <a:lnTo>
                  <a:pt x="34945" y="102604"/>
                </a:lnTo>
                <a:lnTo>
                  <a:pt x="35604" y="102604"/>
                </a:lnTo>
                <a:lnTo>
                  <a:pt x="38241" y="103783"/>
                </a:lnTo>
                <a:lnTo>
                  <a:pt x="38241" y="104078"/>
                </a:lnTo>
                <a:lnTo>
                  <a:pt x="37582" y="104078"/>
                </a:lnTo>
                <a:lnTo>
                  <a:pt x="36263" y="104373"/>
                </a:lnTo>
                <a:lnTo>
                  <a:pt x="35604" y="104668"/>
                </a:lnTo>
                <a:lnTo>
                  <a:pt x="38241" y="105847"/>
                </a:lnTo>
                <a:lnTo>
                  <a:pt x="38241" y="106142"/>
                </a:lnTo>
                <a:lnTo>
                  <a:pt x="37582" y="106437"/>
                </a:lnTo>
                <a:lnTo>
                  <a:pt x="36923" y="106437"/>
                </a:lnTo>
                <a:lnTo>
                  <a:pt x="36263" y="106732"/>
                </a:lnTo>
                <a:lnTo>
                  <a:pt x="35604" y="106732"/>
                </a:lnTo>
                <a:lnTo>
                  <a:pt x="35604" y="107911"/>
                </a:lnTo>
                <a:lnTo>
                  <a:pt x="34285" y="108206"/>
                </a:lnTo>
                <a:lnTo>
                  <a:pt x="34285" y="108796"/>
                </a:lnTo>
                <a:lnTo>
                  <a:pt x="34945" y="109385"/>
                </a:lnTo>
                <a:lnTo>
                  <a:pt x="35604" y="109680"/>
                </a:lnTo>
                <a:lnTo>
                  <a:pt x="35604" y="111449"/>
                </a:lnTo>
                <a:lnTo>
                  <a:pt x="38901" y="111744"/>
                </a:lnTo>
                <a:lnTo>
                  <a:pt x="38901" y="112039"/>
                </a:lnTo>
                <a:lnTo>
                  <a:pt x="39560" y="112334"/>
                </a:lnTo>
                <a:lnTo>
                  <a:pt x="39560" y="112923"/>
                </a:lnTo>
                <a:lnTo>
                  <a:pt x="40219" y="113218"/>
                </a:lnTo>
                <a:lnTo>
                  <a:pt x="41538" y="113513"/>
                </a:lnTo>
                <a:lnTo>
                  <a:pt x="42197" y="113513"/>
                </a:lnTo>
                <a:lnTo>
                  <a:pt x="43516" y="112923"/>
                </a:lnTo>
                <a:lnTo>
                  <a:pt x="45494" y="112923"/>
                </a:lnTo>
                <a:lnTo>
                  <a:pt x="46813" y="113218"/>
                </a:lnTo>
                <a:lnTo>
                  <a:pt x="48131" y="113808"/>
                </a:lnTo>
                <a:lnTo>
                  <a:pt x="48131" y="114987"/>
                </a:lnTo>
                <a:lnTo>
                  <a:pt x="50109" y="116167"/>
                </a:lnTo>
                <a:lnTo>
                  <a:pt x="51428" y="117051"/>
                </a:lnTo>
                <a:lnTo>
                  <a:pt x="55384" y="117936"/>
                </a:lnTo>
                <a:lnTo>
                  <a:pt x="57362" y="118820"/>
                </a:lnTo>
                <a:lnTo>
                  <a:pt x="58681" y="118820"/>
                </a:lnTo>
                <a:lnTo>
                  <a:pt x="59999" y="118525"/>
                </a:lnTo>
                <a:lnTo>
                  <a:pt x="70549" y="118525"/>
                </a:lnTo>
                <a:lnTo>
                  <a:pt x="73186" y="119410"/>
                </a:lnTo>
                <a:lnTo>
                  <a:pt x="72527" y="120000"/>
                </a:lnTo>
                <a:lnTo>
                  <a:pt x="73186" y="119115"/>
                </a:lnTo>
                <a:lnTo>
                  <a:pt x="73846" y="118820"/>
                </a:lnTo>
                <a:lnTo>
                  <a:pt x="75164" y="118820"/>
                </a:lnTo>
                <a:lnTo>
                  <a:pt x="75824" y="119115"/>
                </a:lnTo>
                <a:lnTo>
                  <a:pt x="77142" y="119115"/>
                </a:lnTo>
                <a:lnTo>
                  <a:pt x="78461" y="119410"/>
                </a:lnTo>
                <a:lnTo>
                  <a:pt x="79120" y="119705"/>
                </a:lnTo>
                <a:lnTo>
                  <a:pt x="74505" y="117051"/>
                </a:lnTo>
                <a:lnTo>
                  <a:pt x="72527" y="117051"/>
                </a:lnTo>
                <a:lnTo>
                  <a:pt x="73186" y="116461"/>
                </a:lnTo>
                <a:lnTo>
                  <a:pt x="69230" y="114987"/>
                </a:lnTo>
                <a:lnTo>
                  <a:pt x="69230" y="113513"/>
                </a:lnTo>
                <a:lnTo>
                  <a:pt x="67912" y="112923"/>
                </a:lnTo>
                <a:lnTo>
                  <a:pt x="68571" y="112334"/>
                </a:lnTo>
                <a:lnTo>
                  <a:pt x="69230" y="112334"/>
                </a:lnTo>
                <a:lnTo>
                  <a:pt x="70549" y="111744"/>
                </a:lnTo>
                <a:lnTo>
                  <a:pt x="70549" y="111449"/>
                </a:lnTo>
                <a:lnTo>
                  <a:pt x="69890" y="111449"/>
                </a:lnTo>
                <a:lnTo>
                  <a:pt x="68571" y="111154"/>
                </a:lnTo>
                <a:lnTo>
                  <a:pt x="66593" y="111154"/>
                </a:lnTo>
                <a:lnTo>
                  <a:pt x="67912" y="110565"/>
                </a:lnTo>
                <a:lnTo>
                  <a:pt x="67912" y="109680"/>
                </a:lnTo>
                <a:lnTo>
                  <a:pt x="69890" y="110859"/>
                </a:lnTo>
                <a:lnTo>
                  <a:pt x="71208" y="111154"/>
                </a:lnTo>
                <a:lnTo>
                  <a:pt x="73186" y="111154"/>
                </a:lnTo>
                <a:lnTo>
                  <a:pt x="73846" y="110859"/>
                </a:lnTo>
                <a:lnTo>
                  <a:pt x="74505" y="110270"/>
                </a:lnTo>
                <a:lnTo>
                  <a:pt x="74505" y="109385"/>
                </a:lnTo>
                <a:lnTo>
                  <a:pt x="73846" y="108501"/>
                </a:lnTo>
                <a:lnTo>
                  <a:pt x="73186" y="107911"/>
                </a:lnTo>
                <a:lnTo>
                  <a:pt x="73186" y="107027"/>
                </a:lnTo>
                <a:lnTo>
                  <a:pt x="74505" y="105847"/>
                </a:lnTo>
                <a:lnTo>
                  <a:pt x="75824" y="105257"/>
                </a:lnTo>
                <a:lnTo>
                  <a:pt x="77802" y="104668"/>
                </a:lnTo>
                <a:lnTo>
                  <a:pt x="81098" y="103194"/>
                </a:lnTo>
                <a:lnTo>
                  <a:pt x="79780" y="102604"/>
                </a:lnTo>
                <a:lnTo>
                  <a:pt x="77142" y="102604"/>
                </a:lnTo>
                <a:lnTo>
                  <a:pt x="79780" y="102309"/>
                </a:lnTo>
                <a:lnTo>
                  <a:pt x="79780" y="101425"/>
                </a:lnTo>
                <a:lnTo>
                  <a:pt x="78461" y="100245"/>
                </a:lnTo>
                <a:lnTo>
                  <a:pt x="77802" y="99950"/>
                </a:lnTo>
                <a:lnTo>
                  <a:pt x="76483" y="99656"/>
                </a:lnTo>
                <a:lnTo>
                  <a:pt x="75824" y="99656"/>
                </a:lnTo>
                <a:lnTo>
                  <a:pt x="75164" y="99950"/>
                </a:lnTo>
                <a:lnTo>
                  <a:pt x="73846" y="99066"/>
                </a:lnTo>
                <a:lnTo>
                  <a:pt x="70549" y="99066"/>
                </a:lnTo>
                <a:lnTo>
                  <a:pt x="69890" y="98771"/>
                </a:lnTo>
                <a:lnTo>
                  <a:pt x="68571" y="98476"/>
                </a:lnTo>
                <a:lnTo>
                  <a:pt x="66593" y="97886"/>
                </a:lnTo>
                <a:lnTo>
                  <a:pt x="63956" y="96707"/>
                </a:lnTo>
                <a:lnTo>
                  <a:pt x="62637" y="95823"/>
                </a:lnTo>
                <a:lnTo>
                  <a:pt x="61978" y="95233"/>
                </a:lnTo>
                <a:lnTo>
                  <a:pt x="61978" y="94643"/>
                </a:lnTo>
                <a:lnTo>
                  <a:pt x="62637" y="94054"/>
                </a:lnTo>
                <a:lnTo>
                  <a:pt x="62637" y="93759"/>
                </a:lnTo>
                <a:lnTo>
                  <a:pt x="63296" y="93759"/>
                </a:lnTo>
                <a:lnTo>
                  <a:pt x="63956" y="93464"/>
                </a:lnTo>
                <a:lnTo>
                  <a:pt x="65274" y="92285"/>
                </a:lnTo>
                <a:lnTo>
                  <a:pt x="66593" y="92285"/>
                </a:lnTo>
                <a:lnTo>
                  <a:pt x="67252" y="91400"/>
                </a:lnTo>
                <a:lnTo>
                  <a:pt x="73186" y="91400"/>
                </a:lnTo>
                <a:lnTo>
                  <a:pt x="71868" y="90810"/>
                </a:lnTo>
                <a:lnTo>
                  <a:pt x="71868" y="89631"/>
                </a:lnTo>
                <a:lnTo>
                  <a:pt x="73186" y="89631"/>
                </a:lnTo>
                <a:lnTo>
                  <a:pt x="73186" y="88157"/>
                </a:lnTo>
                <a:lnTo>
                  <a:pt x="72527" y="87862"/>
                </a:lnTo>
                <a:lnTo>
                  <a:pt x="71868" y="87272"/>
                </a:lnTo>
                <a:lnTo>
                  <a:pt x="70549" y="86683"/>
                </a:lnTo>
                <a:lnTo>
                  <a:pt x="70549" y="85798"/>
                </a:lnTo>
                <a:lnTo>
                  <a:pt x="71208" y="84914"/>
                </a:lnTo>
                <a:lnTo>
                  <a:pt x="71868" y="84324"/>
                </a:lnTo>
                <a:lnTo>
                  <a:pt x="73186" y="84029"/>
                </a:lnTo>
                <a:lnTo>
                  <a:pt x="73846" y="83734"/>
                </a:lnTo>
                <a:lnTo>
                  <a:pt x="75164" y="83734"/>
                </a:lnTo>
                <a:lnTo>
                  <a:pt x="75164" y="83144"/>
                </a:lnTo>
                <a:lnTo>
                  <a:pt x="72527" y="83144"/>
                </a:lnTo>
                <a:lnTo>
                  <a:pt x="71208" y="82850"/>
                </a:lnTo>
                <a:lnTo>
                  <a:pt x="70549" y="82555"/>
                </a:lnTo>
                <a:lnTo>
                  <a:pt x="70549" y="82260"/>
                </a:lnTo>
                <a:lnTo>
                  <a:pt x="71868" y="81965"/>
                </a:lnTo>
                <a:lnTo>
                  <a:pt x="73186" y="81965"/>
                </a:lnTo>
                <a:lnTo>
                  <a:pt x="77142" y="82850"/>
                </a:lnTo>
                <a:lnTo>
                  <a:pt x="77802" y="83144"/>
                </a:lnTo>
                <a:lnTo>
                  <a:pt x="78461" y="83144"/>
                </a:lnTo>
                <a:lnTo>
                  <a:pt x="79120" y="82850"/>
                </a:lnTo>
                <a:lnTo>
                  <a:pt x="80439" y="82555"/>
                </a:lnTo>
                <a:lnTo>
                  <a:pt x="80439" y="81375"/>
                </a:lnTo>
                <a:lnTo>
                  <a:pt x="79780" y="80786"/>
                </a:lnTo>
                <a:lnTo>
                  <a:pt x="77802" y="79901"/>
                </a:lnTo>
                <a:lnTo>
                  <a:pt x="76483" y="79901"/>
                </a:lnTo>
                <a:lnTo>
                  <a:pt x="75824" y="80196"/>
                </a:lnTo>
                <a:lnTo>
                  <a:pt x="75824" y="81081"/>
                </a:lnTo>
                <a:lnTo>
                  <a:pt x="75164" y="81375"/>
                </a:lnTo>
                <a:lnTo>
                  <a:pt x="73186" y="81375"/>
                </a:lnTo>
                <a:lnTo>
                  <a:pt x="71868" y="81081"/>
                </a:lnTo>
                <a:lnTo>
                  <a:pt x="71208" y="80786"/>
                </a:lnTo>
                <a:lnTo>
                  <a:pt x="71208" y="80491"/>
                </a:lnTo>
                <a:lnTo>
                  <a:pt x="67252" y="80491"/>
                </a:lnTo>
                <a:lnTo>
                  <a:pt x="66593" y="80196"/>
                </a:lnTo>
                <a:lnTo>
                  <a:pt x="66593" y="77248"/>
                </a:lnTo>
                <a:lnTo>
                  <a:pt x="65934" y="76953"/>
                </a:lnTo>
                <a:lnTo>
                  <a:pt x="65274" y="76363"/>
                </a:lnTo>
                <a:lnTo>
                  <a:pt x="64615" y="75479"/>
                </a:lnTo>
                <a:lnTo>
                  <a:pt x="64615" y="74889"/>
                </a:lnTo>
                <a:lnTo>
                  <a:pt x="65274" y="74594"/>
                </a:lnTo>
                <a:lnTo>
                  <a:pt x="65934" y="74594"/>
                </a:lnTo>
                <a:lnTo>
                  <a:pt x="66593" y="74889"/>
                </a:lnTo>
                <a:lnTo>
                  <a:pt x="67912" y="74889"/>
                </a:lnTo>
                <a:lnTo>
                  <a:pt x="68571" y="75184"/>
                </a:lnTo>
                <a:lnTo>
                  <a:pt x="69890" y="75479"/>
                </a:lnTo>
                <a:lnTo>
                  <a:pt x="73846" y="76068"/>
                </a:lnTo>
                <a:lnTo>
                  <a:pt x="75824" y="76658"/>
                </a:lnTo>
                <a:lnTo>
                  <a:pt x="77802" y="76658"/>
                </a:lnTo>
                <a:lnTo>
                  <a:pt x="79780" y="76363"/>
                </a:lnTo>
                <a:lnTo>
                  <a:pt x="81098" y="75773"/>
                </a:lnTo>
                <a:lnTo>
                  <a:pt x="82417" y="75479"/>
                </a:lnTo>
                <a:lnTo>
                  <a:pt x="84395" y="75184"/>
                </a:lnTo>
                <a:lnTo>
                  <a:pt x="85054" y="74889"/>
                </a:lnTo>
                <a:lnTo>
                  <a:pt x="85054" y="74299"/>
                </a:lnTo>
                <a:lnTo>
                  <a:pt x="83736" y="74004"/>
                </a:lnTo>
                <a:lnTo>
                  <a:pt x="82417" y="73415"/>
                </a:lnTo>
                <a:lnTo>
                  <a:pt x="81098" y="73120"/>
                </a:lnTo>
                <a:lnTo>
                  <a:pt x="81098" y="71941"/>
                </a:lnTo>
                <a:lnTo>
                  <a:pt x="81758" y="71351"/>
                </a:lnTo>
                <a:lnTo>
                  <a:pt x="82417" y="71056"/>
                </a:lnTo>
                <a:lnTo>
                  <a:pt x="82417" y="70466"/>
                </a:lnTo>
                <a:lnTo>
                  <a:pt x="83076" y="69877"/>
                </a:lnTo>
                <a:lnTo>
                  <a:pt x="81758" y="69287"/>
                </a:lnTo>
                <a:lnTo>
                  <a:pt x="79780" y="69287"/>
                </a:lnTo>
                <a:lnTo>
                  <a:pt x="79120" y="68108"/>
                </a:lnTo>
                <a:lnTo>
                  <a:pt x="78461" y="67813"/>
                </a:lnTo>
                <a:lnTo>
                  <a:pt x="78461" y="67223"/>
                </a:lnTo>
                <a:lnTo>
                  <a:pt x="79120" y="66928"/>
                </a:lnTo>
                <a:lnTo>
                  <a:pt x="79780" y="66928"/>
                </a:lnTo>
                <a:lnTo>
                  <a:pt x="80439" y="67518"/>
                </a:lnTo>
                <a:lnTo>
                  <a:pt x="81098" y="67813"/>
                </a:lnTo>
                <a:lnTo>
                  <a:pt x="81098" y="68108"/>
                </a:lnTo>
                <a:lnTo>
                  <a:pt x="81758" y="68697"/>
                </a:lnTo>
                <a:lnTo>
                  <a:pt x="83076" y="68697"/>
                </a:lnTo>
                <a:lnTo>
                  <a:pt x="82417" y="67813"/>
                </a:lnTo>
                <a:lnTo>
                  <a:pt x="90989" y="68108"/>
                </a:lnTo>
                <a:lnTo>
                  <a:pt x="91648" y="67813"/>
                </a:lnTo>
                <a:lnTo>
                  <a:pt x="92307" y="67813"/>
                </a:lnTo>
                <a:lnTo>
                  <a:pt x="92967" y="67518"/>
                </a:lnTo>
                <a:lnTo>
                  <a:pt x="94945" y="67223"/>
                </a:lnTo>
                <a:lnTo>
                  <a:pt x="98241" y="66928"/>
                </a:lnTo>
                <a:lnTo>
                  <a:pt x="102197" y="66339"/>
                </a:lnTo>
                <a:lnTo>
                  <a:pt x="106813" y="65749"/>
                </a:lnTo>
                <a:lnTo>
                  <a:pt x="110109" y="65159"/>
                </a:lnTo>
                <a:lnTo>
                  <a:pt x="111428" y="64864"/>
                </a:lnTo>
                <a:lnTo>
                  <a:pt x="111428" y="63095"/>
                </a:lnTo>
                <a:lnTo>
                  <a:pt x="113406" y="62506"/>
                </a:lnTo>
                <a:lnTo>
                  <a:pt x="114725" y="59852"/>
                </a:lnTo>
                <a:lnTo>
                  <a:pt x="114065" y="58673"/>
                </a:lnTo>
                <a:lnTo>
                  <a:pt x="114065" y="57493"/>
                </a:lnTo>
                <a:lnTo>
                  <a:pt x="113406" y="57493"/>
                </a:lnTo>
                <a:lnTo>
                  <a:pt x="112747" y="57199"/>
                </a:lnTo>
                <a:lnTo>
                  <a:pt x="110109" y="56609"/>
                </a:lnTo>
                <a:lnTo>
                  <a:pt x="108791" y="56609"/>
                </a:lnTo>
                <a:lnTo>
                  <a:pt x="108131" y="56314"/>
                </a:lnTo>
                <a:lnTo>
                  <a:pt x="107472" y="56314"/>
                </a:lnTo>
                <a:lnTo>
                  <a:pt x="106813" y="56019"/>
                </a:lnTo>
                <a:lnTo>
                  <a:pt x="108791" y="55135"/>
                </a:lnTo>
                <a:lnTo>
                  <a:pt x="108791" y="53660"/>
                </a:lnTo>
                <a:lnTo>
                  <a:pt x="108131" y="53071"/>
                </a:lnTo>
                <a:lnTo>
                  <a:pt x="107472" y="52776"/>
                </a:lnTo>
                <a:lnTo>
                  <a:pt x="104835" y="52186"/>
                </a:lnTo>
                <a:lnTo>
                  <a:pt x="100879" y="51597"/>
                </a:lnTo>
                <a:lnTo>
                  <a:pt x="99560" y="51302"/>
                </a:lnTo>
                <a:lnTo>
                  <a:pt x="97582" y="50712"/>
                </a:lnTo>
                <a:lnTo>
                  <a:pt x="96263" y="50122"/>
                </a:lnTo>
                <a:lnTo>
                  <a:pt x="96263" y="49238"/>
                </a:lnTo>
                <a:lnTo>
                  <a:pt x="96923" y="48648"/>
                </a:lnTo>
                <a:lnTo>
                  <a:pt x="97582" y="48648"/>
                </a:lnTo>
                <a:lnTo>
                  <a:pt x="97582" y="48353"/>
                </a:lnTo>
                <a:lnTo>
                  <a:pt x="94285" y="46584"/>
                </a:lnTo>
                <a:lnTo>
                  <a:pt x="94285" y="44226"/>
                </a:lnTo>
                <a:lnTo>
                  <a:pt x="96923" y="44226"/>
                </a:lnTo>
                <a:lnTo>
                  <a:pt x="97582" y="43931"/>
                </a:lnTo>
                <a:lnTo>
                  <a:pt x="98241" y="43931"/>
                </a:lnTo>
                <a:lnTo>
                  <a:pt x="98241" y="43636"/>
                </a:lnTo>
                <a:lnTo>
                  <a:pt x="97582" y="43046"/>
                </a:lnTo>
                <a:lnTo>
                  <a:pt x="96263" y="42751"/>
                </a:lnTo>
                <a:lnTo>
                  <a:pt x="95604" y="42162"/>
                </a:lnTo>
                <a:lnTo>
                  <a:pt x="94945" y="41867"/>
                </a:lnTo>
                <a:lnTo>
                  <a:pt x="96263" y="40982"/>
                </a:lnTo>
                <a:lnTo>
                  <a:pt x="94945" y="40393"/>
                </a:lnTo>
                <a:lnTo>
                  <a:pt x="94285" y="39803"/>
                </a:lnTo>
                <a:lnTo>
                  <a:pt x="93626" y="39508"/>
                </a:lnTo>
                <a:lnTo>
                  <a:pt x="94945" y="38918"/>
                </a:lnTo>
                <a:lnTo>
                  <a:pt x="96923" y="38918"/>
                </a:lnTo>
                <a:lnTo>
                  <a:pt x="94285" y="38034"/>
                </a:lnTo>
                <a:lnTo>
                  <a:pt x="94285" y="36265"/>
                </a:lnTo>
                <a:lnTo>
                  <a:pt x="96923" y="35675"/>
                </a:lnTo>
                <a:lnTo>
                  <a:pt x="96263" y="35675"/>
                </a:lnTo>
                <a:lnTo>
                  <a:pt x="93626" y="34496"/>
                </a:lnTo>
                <a:lnTo>
                  <a:pt x="93626" y="34201"/>
                </a:lnTo>
                <a:lnTo>
                  <a:pt x="95604" y="33316"/>
                </a:lnTo>
                <a:lnTo>
                  <a:pt x="95604" y="32727"/>
                </a:lnTo>
                <a:lnTo>
                  <a:pt x="96263" y="32137"/>
                </a:lnTo>
                <a:lnTo>
                  <a:pt x="96263" y="31547"/>
                </a:lnTo>
                <a:lnTo>
                  <a:pt x="96923" y="31253"/>
                </a:lnTo>
                <a:lnTo>
                  <a:pt x="98901" y="31253"/>
                </a:lnTo>
                <a:lnTo>
                  <a:pt x="99560" y="30958"/>
                </a:lnTo>
                <a:lnTo>
                  <a:pt x="100219" y="30368"/>
                </a:lnTo>
                <a:lnTo>
                  <a:pt x="100879" y="30073"/>
                </a:lnTo>
                <a:lnTo>
                  <a:pt x="100879" y="28894"/>
                </a:lnTo>
                <a:lnTo>
                  <a:pt x="102197" y="28894"/>
                </a:lnTo>
                <a:lnTo>
                  <a:pt x="104175" y="28009"/>
                </a:lnTo>
                <a:lnTo>
                  <a:pt x="104175" y="27420"/>
                </a:lnTo>
                <a:lnTo>
                  <a:pt x="104835" y="26830"/>
                </a:lnTo>
                <a:lnTo>
                  <a:pt x="104835" y="26240"/>
                </a:lnTo>
                <a:close/>
                <a:moveTo>
                  <a:pt x="102197" y="50122"/>
                </a:moveTo>
                <a:lnTo>
                  <a:pt x="103516" y="50122"/>
                </a:lnTo>
                <a:lnTo>
                  <a:pt x="102197" y="49828"/>
                </a:lnTo>
                <a:lnTo>
                  <a:pt x="102197" y="50122"/>
                </a:lnTo>
                <a:close/>
              </a:path>
            </a:pathLst>
          </a:custGeom>
          <a:solidFill>
            <a:srgbClr val="FFC000"/>
          </a:solidFill>
          <a:ln w="9525" cap="flat" cmpd="sng">
            <a:solidFill>
              <a:schemeClr val="lt1"/>
            </a:solidFill>
            <a:prstDash val="solid"/>
            <a:round/>
            <a:headEnd type="none" w="med" len="med"/>
            <a:tailEnd type="none" w="med" len="med"/>
          </a:ln>
        </xdr:spPr>
        <xdr:txBody>
          <a:bodyPr spcFirstLastPara="1" wrap="square" lIns="91425" tIns="45700" rIns="91425" bIns="45700" anchor="t"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9pPr>
          </a:lstStyle>
          <a:p>
            <a:pPr marL="0" marR="0" lvl="0" indent="0" algn="l" rtl="0">
              <a:spcBef>
                <a:spcPts val="0"/>
              </a:spcBef>
              <a:spcAft>
                <a:spcPts val="0"/>
              </a:spcAft>
              <a:buNone/>
            </a:pPr>
            <a:r>
              <a:rPr lang="en-GB" sz="1200" b="1">
                <a:solidFill>
                  <a:schemeClr val="dk1"/>
                </a:solidFill>
                <a:latin typeface="Calibri"/>
                <a:ea typeface="Calibri"/>
                <a:cs typeface="Calibri"/>
                <a:sym typeface="Calibri"/>
              </a:rPr>
              <a:t>  </a:t>
            </a:r>
          </a:p>
          <a:p>
            <a:pPr marL="0" marR="0" lvl="0" indent="0" algn="l" rtl="0">
              <a:spcBef>
                <a:spcPts val="0"/>
              </a:spcBef>
              <a:spcAft>
                <a:spcPts val="0"/>
              </a:spcAft>
              <a:buNone/>
            </a:pPr>
            <a:endParaRPr lang="en-GB" sz="1200" b="1">
              <a:solidFill>
                <a:schemeClr val="dk1"/>
              </a:solidFill>
              <a:latin typeface="Calibri"/>
              <a:ea typeface="Calibri"/>
              <a:cs typeface="Calibri"/>
              <a:sym typeface="Calibri"/>
            </a:endParaRPr>
          </a:p>
          <a:p>
            <a:pPr marL="0" marR="0" lvl="0" indent="0" algn="l" rtl="0">
              <a:spcBef>
                <a:spcPts val="0"/>
              </a:spcBef>
              <a:spcAft>
                <a:spcPts val="0"/>
              </a:spcAft>
              <a:buNone/>
            </a:pPr>
            <a:endParaRPr lang="en-GB" sz="1200" b="1">
              <a:solidFill>
                <a:schemeClr val="dk1"/>
              </a:solidFill>
              <a:latin typeface="Calibri"/>
              <a:ea typeface="Calibri"/>
              <a:cs typeface="Calibri"/>
              <a:sym typeface="Calibri"/>
            </a:endParaRPr>
          </a:p>
          <a:p>
            <a:pPr marL="0" marR="0" lvl="0" indent="0" algn="l" rtl="0">
              <a:spcBef>
                <a:spcPts val="0"/>
              </a:spcBef>
              <a:spcAft>
                <a:spcPts val="0"/>
              </a:spcAft>
              <a:buNone/>
            </a:pPr>
            <a:r>
              <a:rPr lang="en-GB" sz="1200" b="1">
                <a:solidFill>
                  <a:schemeClr val="dk1"/>
                </a:solidFill>
                <a:latin typeface="Calibri"/>
                <a:ea typeface="Calibri"/>
                <a:cs typeface="Calibri"/>
                <a:sym typeface="Calibri"/>
              </a:rPr>
              <a:t> </a:t>
            </a:r>
          </a:p>
          <a:p>
            <a:pPr marL="0" marR="0" lvl="0" indent="0" algn="l" rtl="0">
              <a:spcBef>
                <a:spcPts val="0"/>
              </a:spcBef>
              <a:spcAft>
                <a:spcPts val="0"/>
              </a:spcAft>
              <a:buNone/>
            </a:pPr>
            <a:r>
              <a:rPr lang="en-GB" sz="1200" b="1" baseline="0">
                <a:solidFill>
                  <a:schemeClr val="dk1"/>
                </a:solidFill>
                <a:latin typeface="Calibri"/>
                <a:ea typeface="Calibri"/>
                <a:cs typeface="Calibri"/>
                <a:sym typeface="Calibri"/>
              </a:rPr>
              <a:t>      </a:t>
            </a:r>
            <a:r>
              <a:rPr lang="en-GB" sz="1200" b="1">
                <a:solidFill>
                  <a:schemeClr val="dk1"/>
                </a:solidFill>
                <a:latin typeface="Calibri"/>
                <a:ea typeface="Calibri"/>
                <a:cs typeface="Calibri"/>
                <a:sym typeface="Calibri"/>
              </a:rPr>
              <a:t>Argentina</a:t>
            </a:r>
            <a:endParaRPr sz="1200" b="1">
              <a:solidFill>
                <a:schemeClr val="dk1"/>
              </a:solidFill>
              <a:latin typeface="Calibri"/>
              <a:ea typeface="Calibri"/>
              <a:cs typeface="Calibri"/>
              <a:sym typeface="Calibri"/>
            </a:endParaRPr>
          </a:p>
        </xdr:txBody>
      </xdr:sp>
      <xdr:sp macro="" textlink="">
        <xdr:nvSpPr>
          <xdr:cNvPr id="307" name="Shape 4740"/>
          <xdr:cNvSpPr txBox="1"/>
        </xdr:nvSpPr>
        <xdr:spPr>
          <a:xfrm>
            <a:off x="6741303" y="3290320"/>
            <a:ext cx="470609" cy="171728"/>
          </a:xfrm>
          <a:prstGeom prst="rect">
            <a:avLst/>
          </a:prstGeom>
          <a:noFill/>
          <a:ln>
            <a:noFill/>
          </a:ln>
        </xdr:spPr>
        <xdr:txBody>
          <a:bodyPr spcFirstLastPara="1" wrap="square" lIns="91425" tIns="45700" rIns="91425" bIns="45700" anchor="t"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9pPr>
          </a:lstStyle>
          <a:p>
            <a:pPr marL="0" marR="0" lvl="0" indent="0" algn="l" rtl="0">
              <a:spcBef>
                <a:spcPts val="0"/>
              </a:spcBef>
              <a:spcAft>
                <a:spcPts val="0"/>
              </a:spcAft>
              <a:buNone/>
            </a:pPr>
            <a:r>
              <a:rPr lang="en-US" sz="1000" b="1">
                <a:solidFill>
                  <a:schemeClr val="dk1"/>
                </a:solidFill>
                <a:latin typeface="Arial"/>
                <a:ea typeface="Arial"/>
                <a:cs typeface="Arial"/>
                <a:sym typeface="Arial"/>
              </a:rPr>
              <a:t>Brazil</a:t>
            </a:r>
            <a:endParaRPr sz="1000" b="1">
              <a:solidFill>
                <a:schemeClr val="dk1"/>
              </a:solidFill>
              <a:latin typeface="Arial"/>
              <a:ea typeface="Arial"/>
              <a:cs typeface="Arial"/>
              <a:sym typeface="Arial"/>
            </a:endParaRPr>
          </a:p>
        </xdr:txBody>
      </xdr:sp>
      <xdr:sp macro="" textlink="">
        <xdr:nvSpPr>
          <xdr:cNvPr id="308" name="Shape 4741"/>
          <xdr:cNvSpPr txBox="1"/>
        </xdr:nvSpPr>
        <xdr:spPr>
          <a:xfrm>
            <a:off x="5225181" y="2236055"/>
            <a:ext cx="809685" cy="171728"/>
          </a:xfrm>
          <a:prstGeom prst="rect">
            <a:avLst/>
          </a:prstGeom>
          <a:noFill/>
          <a:ln>
            <a:noFill/>
          </a:ln>
        </xdr:spPr>
        <xdr:txBody>
          <a:bodyPr spcFirstLastPara="1" wrap="square" lIns="91425" tIns="45700" rIns="91425" bIns="45700" anchor="t"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9pPr>
          </a:lstStyle>
          <a:p>
            <a:pPr marL="0" marR="0" lvl="0" indent="0" algn="l" rtl="0">
              <a:spcBef>
                <a:spcPts val="0"/>
              </a:spcBef>
              <a:spcAft>
                <a:spcPts val="0"/>
              </a:spcAft>
              <a:buNone/>
            </a:pPr>
            <a:r>
              <a:rPr lang="en-US" sz="1000" b="1">
                <a:solidFill>
                  <a:schemeClr val="dk1"/>
                </a:solidFill>
                <a:latin typeface="Arial"/>
                <a:ea typeface="Arial"/>
                <a:cs typeface="Arial"/>
                <a:sym typeface="Arial"/>
              </a:rPr>
              <a:t>Mexico</a:t>
            </a:r>
            <a:endParaRPr sz="1000" b="1">
              <a:solidFill>
                <a:schemeClr val="dk1"/>
              </a:solidFill>
              <a:latin typeface="Arial"/>
              <a:ea typeface="Arial"/>
              <a:cs typeface="Arial"/>
              <a:sym typeface="Arial"/>
            </a:endParaRPr>
          </a:p>
        </xdr:txBody>
      </xdr:sp>
      <xdr:sp macro="" textlink="">
        <xdr:nvSpPr>
          <xdr:cNvPr id="309" name="Shape 4742"/>
          <xdr:cNvSpPr txBox="1"/>
        </xdr:nvSpPr>
        <xdr:spPr>
          <a:xfrm>
            <a:off x="6741303" y="4141447"/>
            <a:ext cx="668338" cy="171728"/>
          </a:xfrm>
          <a:prstGeom prst="rect">
            <a:avLst/>
          </a:prstGeom>
          <a:noFill/>
          <a:ln>
            <a:noFill/>
          </a:ln>
        </xdr:spPr>
        <xdr:txBody>
          <a:bodyPr spcFirstLastPara="1" wrap="square" lIns="91425" tIns="45700" rIns="91425" bIns="45700" anchor="t"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9pPr>
          </a:lstStyle>
          <a:p>
            <a:pPr marL="0" marR="0" lvl="0" indent="0" algn="l" rtl="0">
              <a:spcBef>
                <a:spcPts val="0"/>
              </a:spcBef>
              <a:spcAft>
                <a:spcPts val="0"/>
              </a:spcAft>
              <a:buNone/>
            </a:pPr>
            <a:r>
              <a:rPr lang="en-US" sz="1000" b="1">
                <a:solidFill>
                  <a:schemeClr val="dk1"/>
                </a:solidFill>
                <a:latin typeface="Arial"/>
                <a:ea typeface="Arial"/>
                <a:cs typeface="Arial"/>
                <a:sym typeface="Arial"/>
              </a:rPr>
              <a:t>Uruguay</a:t>
            </a:r>
            <a:endParaRPr sz="1000" b="1">
              <a:solidFill>
                <a:schemeClr val="dk1"/>
              </a:solidFill>
              <a:latin typeface="Arial"/>
              <a:ea typeface="Arial"/>
              <a:cs typeface="Arial"/>
              <a:sym typeface="Arial"/>
            </a:endParaRPr>
          </a:p>
        </xdr:txBody>
      </xdr:sp>
      <xdr:sp macro="" textlink="">
        <xdr:nvSpPr>
          <xdr:cNvPr id="310" name="Shape 4743"/>
          <xdr:cNvSpPr txBox="1"/>
        </xdr:nvSpPr>
        <xdr:spPr>
          <a:xfrm>
            <a:off x="6246003" y="3991671"/>
            <a:ext cx="482600" cy="171728"/>
          </a:xfrm>
          <a:prstGeom prst="rect">
            <a:avLst/>
          </a:prstGeom>
          <a:noFill/>
          <a:ln>
            <a:noFill/>
          </a:ln>
        </xdr:spPr>
        <xdr:txBody>
          <a:bodyPr spcFirstLastPara="1" wrap="square" lIns="91425" tIns="45700" rIns="91425" bIns="45700" anchor="t"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9pPr>
          </a:lstStyle>
          <a:p>
            <a:pPr marL="0" marR="0" lvl="0" indent="0" algn="l" rtl="0">
              <a:spcBef>
                <a:spcPts val="0"/>
              </a:spcBef>
              <a:spcAft>
                <a:spcPts val="0"/>
              </a:spcAft>
              <a:buNone/>
            </a:pPr>
            <a:r>
              <a:rPr lang="en-US" sz="1000" b="1">
                <a:solidFill>
                  <a:schemeClr val="dk1"/>
                </a:solidFill>
                <a:latin typeface="Arial"/>
                <a:ea typeface="Arial"/>
                <a:cs typeface="Arial"/>
                <a:sym typeface="Arial"/>
              </a:rPr>
              <a:t>Chile</a:t>
            </a:r>
            <a:endParaRPr sz="1000" b="1">
              <a:solidFill>
                <a:schemeClr val="dk1"/>
              </a:solidFill>
              <a:latin typeface="Arial"/>
              <a:ea typeface="Arial"/>
              <a:cs typeface="Arial"/>
              <a:sym typeface="Arial"/>
            </a:endParaRPr>
          </a:p>
        </xdr:txBody>
      </xdr:sp>
      <xdr:sp macro="" textlink="">
        <xdr:nvSpPr>
          <xdr:cNvPr id="311" name="Shape 4744"/>
          <xdr:cNvSpPr txBox="1"/>
        </xdr:nvSpPr>
        <xdr:spPr>
          <a:xfrm>
            <a:off x="6373444" y="3573916"/>
            <a:ext cx="522641" cy="171728"/>
          </a:xfrm>
          <a:prstGeom prst="rect">
            <a:avLst/>
          </a:prstGeom>
          <a:noFill/>
          <a:ln>
            <a:noFill/>
          </a:ln>
        </xdr:spPr>
        <xdr:txBody>
          <a:bodyPr spcFirstLastPara="1" wrap="square" lIns="91425" tIns="45700" rIns="91425" bIns="45700" anchor="t"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9pPr>
          </a:lstStyle>
          <a:p>
            <a:pPr marL="0" marR="0" lvl="0" indent="0" algn="l" rtl="0">
              <a:spcBef>
                <a:spcPts val="0"/>
              </a:spcBef>
              <a:spcAft>
                <a:spcPts val="0"/>
              </a:spcAft>
              <a:buNone/>
            </a:pPr>
            <a:r>
              <a:rPr lang="en-US" sz="1000" b="1">
                <a:solidFill>
                  <a:schemeClr val="dk1"/>
                </a:solidFill>
                <a:latin typeface="Arial"/>
                <a:ea typeface="Arial"/>
                <a:cs typeface="Arial"/>
                <a:sym typeface="Arial"/>
              </a:rPr>
              <a:t>Bolivia</a:t>
            </a:r>
            <a:endParaRPr sz="1000" b="1">
              <a:solidFill>
                <a:schemeClr val="dk1"/>
              </a:solidFill>
              <a:latin typeface="Arial"/>
              <a:ea typeface="Arial"/>
              <a:cs typeface="Arial"/>
              <a:sym typeface="Arial"/>
            </a:endParaRPr>
          </a:p>
        </xdr:txBody>
      </xdr:sp>
      <xdr:sp macro="" textlink="">
        <xdr:nvSpPr>
          <xdr:cNvPr id="312" name="Shape 4745"/>
          <xdr:cNvSpPr txBox="1"/>
        </xdr:nvSpPr>
        <xdr:spPr>
          <a:xfrm>
            <a:off x="6012930" y="3360397"/>
            <a:ext cx="800100" cy="171728"/>
          </a:xfrm>
          <a:prstGeom prst="rect">
            <a:avLst/>
          </a:prstGeom>
          <a:noFill/>
          <a:ln>
            <a:noFill/>
          </a:ln>
        </xdr:spPr>
        <xdr:txBody>
          <a:bodyPr spcFirstLastPara="1" wrap="square" lIns="91425" tIns="45700" rIns="91425" bIns="45700" anchor="t"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9pPr>
          </a:lstStyle>
          <a:p>
            <a:pPr marL="0" marR="0" lvl="0" indent="0" algn="l" rtl="0">
              <a:spcBef>
                <a:spcPts val="0"/>
              </a:spcBef>
              <a:spcAft>
                <a:spcPts val="0"/>
              </a:spcAft>
              <a:buNone/>
            </a:pPr>
            <a:r>
              <a:rPr lang="en-US" sz="1000" b="1">
                <a:solidFill>
                  <a:schemeClr val="dk1"/>
                </a:solidFill>
                <a:latin typeface="Arial"/>
                <a:ea typeface="Arial"/>
                <a:cs typeface="Arial"/>
                <a:sym typeface="Arial"/>
              </a:rPr>
              <a:t>Peru</a:t>
            </a:r>
            <a:endParaRPr sz="1000" b="1">
              <a:solidFill>
                <a:schemeClr val="dk1"/>
              </a:solidFill>
              <a:latin typeface="Arial"/>
              <a:ea typeface="Arial"/>
              <a:cs typeface="Arial"/>
              <a:sym typeface="Arial"/>
            </a:endParaRPr>
          </a:p>
        </xdr:txBody>
      </xdr:sp>
      <xdr:sp macro="" textlink="">
        <xdr:nvSpPr>
          <xdr:cNvPr id="313" name="Shape 4746"/>
          <xdr:cNvSpPr txBox="1"/>
        </xdr:nvSpPr>
        <xdr:spPr>
          <a:xfrm>
            <a:off x="5679774" y="3074876"/>
            <a:ext cx="572924" cy="171728"/>
          </a:xfrm>
          <a:prstGeom prst="rect">
            <a:avLst/>
          </a:prstGeom>
          <a:noFill/>
          <a:ln>
            <a:noFill/>
          </a:ln>
        </xdr:spPr>
        <xdr:txBody>
          <a:bodyPr spcFirstLastPara="1" wrap="square" lIns="91425" tIns="45700" rIns="91425" bIns="45700" anchor="t"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9pPr>
          </a:lstStyle>
          <a:p>
            <a:pPr marL="0" marR="0" lvl="0" indent="0" algn="l" rtl="0">
              <a:spcBef>
                <a:spcPts val="0"/>
              </a:spcBef>
              <a:spcAft>
                <a:spcPts val="0"/>
              </a:spcAft>
              <a:buNone/>
            </a:pPr>
            <a:r>
              <a:rPr lang="en-US" sz="1000" b="1">
                <a:solidFill>
                  <a:schemeClr val="dk1"/>
                </a:solidFill>
                <a:latin typeface="Arial"/>
                <a:ea typeface="Arial"/>
                <a:cs typeface="Arial"/>
                <a:sym typeface="Arial"/>
              </a:rPr>
              <a:t>Ecuador</a:t>
            </a:r>
            <a:endParaRPr sz="1000" b="1">
              <a:solidFill>
                <a:schemeClr val="dk1"/>
              </a:solidFill>
              <a:latin typeface="Arial"/>
              <a:ea typeface="Arial"/>
              <a:cs typeface="Arial"/>
              <a:sym typeface="Arial"/>
            </a:endParaRPr>
          </a:p>
        </xdr:txBody>
      </xdr:sp>
      <xdr:sp macro="" textlink="">
        <xdr:nvSpPr>
          <xdr:cNvPr id="314" name="Shape 4747"/>
          <xdr:cNvSpPr txBox="1"/>
        </xdr:nvSpPr>
        <xdr:spPr>
          <a:xfrm>
            <a:off x="6015518" y="2921645"/>
            <a:ext cx="747713" cy="171728"/>
          </a:xfrm>
          <a:prstGeom prst="rect">
            <a:avLst/>
          </a:prstGeom>
          <a:noFill/>
          <a:ln>
            <a:noFill/>
          </a:ln>
        </xdr:spPr>
        <xdr:txBody>
          <a:bodyPr spcFirstLastPara="1" wrap="square" lIns="91425" tIns="45700" rIns="91425" bIns="45700" anchor="t"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9pPr>
          </a:lstStyle>
          <a:p>
            <a:pPr marL="0" marR="0" lvl="0" indent="0" algn="l" rtl="0">
              <a:spcBef>
                <a:spcPts val="0"/>
              </a:spcBef>
              <a:spcAft>
                <a:spcPts val="0"/>
              </a:spcAft>
              <a:buNone/>
            </a:pPr>
            <a:r>
              <a:rPr lang="en-US" sz="1000" b="1">
                <a:solidFill>
                  <a:schemeClr val="dk1"/>
                </a:solidFill>
                <a:latin typeface="Arial"/>
                <a:ea typeface="Arial"/>
                <a:cs typeface="Arial"/>
                <a:sym typeface="Arial"/>
              </a:rPr>
              <a:t>Colombia</a:t>
            </a:r>
            <a:endParaRPr sz="1000" b="1">
              <a:solidFill>
                <a:schemeClr val="dk1"/>
              </a:solidFill>
              <a:latin typeface="Arial"/>
              <a:ea typeface="Arial"/>
              <a:cs typeface="Arial"/>
              <a:sym typeface="Arial"/>
            </a:endParaRPr>
          </a:p>
        </xdr:txBody>
      </xdr:sp>
      <xdr:sp macro="" textlink="">
        <xdr:nvSpPr>
          <xdr:cNvPr id="315" name="Shape 4748"/>
          <xdr:cNvSpPr txBox="1"/>
        </xdr:nvSpPr>
        <xdr:spPr>
          <a:xfrm>
            <a:off x="6503178" y="3811156"/>
            <a:ext cx="774900" cy="171600"/>
          </a:xfrm>
          <a:prstGeom prst="rect">
            <a:avLst/>
          </a:prstGeom>
          <a:noFill/>
          <a:ln>
            <a:noFill/>
          </a:ln>
        </xdr:spPr>
        <xdr:txBody>
          <a:bodyPr spcFirstLastPara="1" wrap="square" lIns="91425" tIns="45700" rIns="91425" bIns="45700" anchor="t"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9pPr>
          </a:lstStyle>
          <a:p>
            <a:pPr marL="0" marR="0" lvl="0" indent="0" algn="l" rtl="0">
              <a:spcBef>
                <a:spcPts val="0"/>
              </a:spcBef>
              <a:spcAft>
                <a:spcPts val="0"/>
              </a:spcAft>
              <a:buNone/>
            </a:pPr>
            <a:r>
              <a:rPr lang="en-US" sz="1000" b="1">
                <a:solidFill>
                  <a:schemeClr val="dk1"/>
                </a:solidFill>
                <a:latin typeface="Arial"/>
                <a:ea typeface="Arial"/>
                <a:cs typeface="Arial"/>
                <a:sym typeface="Arial"/>
              </a:rPr>
              <a:t>Paraguay</a:t>
            </a:r>
            <a:endParaRPr sz="1000" b="1">
              <a:solidFill>
                <a:schemeClr val="dk1"/>
              </a:solidFill>
              <a:latin typeface="Arial"/>
              <a:ea typeface="Arial"/>
              <a:cs typeface="Arial"/>
              <a:sym typeface="Arial"/>
            </a:endParaRPr>
          </a:p>
        </xdr:txBody>
      </xdr:sp>
      <xdr:sp macro="" textlink="">
        <xdr:nvSpPr>
          <xdr:cNvPr id="316" name="Shape 4749"/>
          <xdr:cNvSpPr txBox="1"/>
        </xdr:nvSpPr>
        <xdr:spPr>
          <a:xfrm>
            <a:off x="5162814" y="2742575"/>
            <a:ext cx="760557" cy="171728"/>
          </a:xfrm>
          <a:prstGeom prst="rect">
            <a:avLst/>
          </a:prstGeom>
          <a:noFill/>
          <a:ln>
            <a:noFill/>
          </a:ln>
        </xdr:spPr>
        <xdr:txBody>
          <a:bodyPr spcFirstLastPara="1" wrap="square" lIns="91425" tIns="45700" rIns="91425" bIns="45700" anchor="t"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9pPr>
          </a:lstStyle>
          <a:p>
            <a:pPr marL="0" marR="0" lvl="0" indent="0" algn="l" rtl="0">
              <a:spcBef>
                <a:spcPts val="0"/>
              </a:spcBef>
              <a:spcAft>
                <a:spcPts val="0"/>
              </a:spcAft>
              <a:buNone/>
            </a:pPr>
            <a:r>
              <a:rPr lang="en-US" sz="1000" b="1">
                <a:solidFill>
                  <a:schemeClr val="dk1"/>
                </a:solidFill>
                <a:latin typeface="Arial"/>
                <a:ea typeface="Arial"/>
                <a:cs typeface="Arial"/>
                <a:sym typeface="Arial"/>
              </a:rPr>
              <a:t>Costa Rica</a:t>
            </a:r>
            <a:endParaRPr sz="1000" b="1">
              <a:solidFill>
                <a:schemeClr val="dk1"/>
              </a:solidFill>
              <a:latin typeface="Arial"/>
              <a:ea typeface="Arial"/>
              <a:cs typeface="Arial"/>
              <a:sym typeface="Arial"/>
            </a:endParaRPr>
          </a:p>
        </xdr:txBody>
      </xdr:sp>
      <xdr:sp macro="" textlink="">
        <xdr:nvSpPr>
          <xdr:cNvPr id="317" name="Shape 4750"/>
          <xdr:cNvSpPr txBox="1"/>
        </xdr:nvSpPr>
        <xdr:spPr>
          <a:xfrm>
            <a:off x="6090428" y="2584474"/>
            <a:ext cx="684213" cy="171728"/>
          </a:xfrm>
          <a:prstGeom prst="rect">
            <a:avLst/>
          </a:prstGeom>
          <a:noFill/>
          <a:ln>
            <a:noFill/>
          </a:ln>
        </xdr:spPr>
        <xdr:txBody>
          <a:bodyPr spcFirstLastPara="1" wrap="square" lIns="91425" tIns="45700" rIns="91425" bIns="45700" anchor="t" anchorCtr="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9pPr>
          </a:lstStyle>
          <a:p>
            <a:pPr marL="0" marR="0" lvl="0" indent="0" algn="l" rtl="0">
              <a:spcBef>
                <a:spcPts val="0"/>
              </a:spcBef>
              <a:spcAft>
                <a:spcPts val="0"/>
              </a:spcAft>
              <a:buNone/>
            </a:pPr>
            <a:r>
              <a:rPr lang="en-US" sz="1000" b="1">
                <a:solidFill>
                  <a:schemeClr val="dk1"/>
                </a:solidFill>
                <a:latin typeface="Arial"/>
                <a:ea typeface="Arial"/>
                <a:cs typeface="Arial"/>
                <a:sym typeface="Arial"/>
              </a:rPr>
              <a:t>Panama</a:t>
            </a:r>
            <a:endParaRPr sz="1000" b="1">
              <a:solidFill>
                <a:schemeClr val="dk1"/>
              </a:solidFill>
              <a:latin typeface="Arial"/>
              <a:ea typeface="Arial"/>
              <a:cs typeface="Arial"/>
              <a:sym typeface="Arial"/>
            </a:endParaRPr>
          </a:p>
        </xdr:txBody>
      </xdr:sp>
      <xdr:cxnSp macro="">
        <xdr:nvCxnSpPr>
          <xdr:cNvPr id="318" name="Shape 4751" descr="© INSCALE GmbH, 05.05.2010 http://www.presentationload.com/"/>
          <xdr:cNvCxnSpPr/>
        </xdr:nvCxnSpPr>
        <xdr:spPr>
          <a:xfrm flipV="1">
            <a:off x="5788803" y="2836294"/>
            <a:ext cx="189705" cy="14003"/>
          </a:xfrm>
          <a:prstGeom prst="straightConnector1">
            <a:avLst/>
          </a:prstGeom>
          <a:noFill/>
          <a:ln w="9525" cap="flat" cmpd="sng">
            <a:solidFill>
              <a:schemeClr val="dk1"/>
            </a:solidFill>
            <a:prstDash val="solid"/>
            <a:round/>
            <a:headEnd type="none" w="med" len="med"/>
            <a:tailEnd type="none" w="med" len="med"/>
          </a:ln>
        </xdr:spPr>
      </xdr:cxnSp>
      <xdr:cxnSp macro="">
        <xdr:nvCxnSpPr>
          <xdr:cNvPr id="319" name="Shape 4752" descr="© INSCALE GmbH, 05.05.2010 http://www.presentationload.com/"/>
          <xdr:cNvCxnSpPr/>
        </xdr:nvCxnSpPr>
        <xdr:spPr>
          <a:xfrm flipV="1">
            <a:off x="6162660" y="2747395"/>
            <a:ext cx="46830" cy="88898"/>
          </a:xfrm>
          <a:prstGeom prst="straightConnector1">
            <a:avLst/>
          </a:prstGeom>
          <a:noFill/>
          <a:ln w="9525" cap="flat" cmpd="sng">
            <a:solidFill>
              <a:schemeClr val="dk1"/>
            </a:solidFill>
            <a:prstDash val="solid"/>
            <a:round/>
            <a:headEnd type="none" w="med" len="med"/>
            <a:tailEnd type="none" w="med" len="med"/>
          </a:ln>
        </xdr:spPr>
      </xdr:cxnSp>
    </xdr:grpSp>
    <xdr:clientData/>
  </xdr:twoCellAnchor>
  <xdr:twoCellAnchor>
    <xdr:from>
      <xdr:col>1</xdr:col>
      <xdr:colOff>13608</xdr:colOff>
      <xdr:row>26</xdr:row>
      <xdr:rowOff>149678</xdr:rowOff>
    </xdr:from>
    <xdr:to>
      <xdr:col>8</xdr:col>
      <xdr:colOff>149678</xdr:colOff>
      <xdr:row>33</xdr:row>
      <xdr:rowOff>190500</xdr:rowOff>
    </xdr:to>
    <xdr:sp macro="" textlink="">
      <xdr:nvSpPr>
        <xdr:cNvPr id="10" name="TextBox 9"/>
        <xdr:cNvSpPr txBox="1"/>
      </xdr:nvSpPr>
      <xdr:spPr>
        <a:xfrm>
          <a:off x="625929" y="5347607"/>
          <a:ext cx="5606142" cy="146957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mn-lt"/>
              <a:ea typeface="+mn-ea"/>
              <a:cs typeface="+mn-cs"/>
            </a:rPr>
            <a:t>While every effort has been taken to verify the accuracy of this information, The Economist Intelligence Unit Ltd. cannot accept any responsibility or liability for reliance by any person or organisation on the data contained in this study or any of the information, opinions or conclusions set out in this study. The findings and views expressed in the study do not necessarily reflect the views of the sponsor.  </a:t>
          </a:r>
          <a:br>
            <a:rPr lang="en-GB" sz="1200">
              <a:solidFill>
                <a:schemeClr val="dk1"/>
              </a:solidFill>
              <a:effectLst/>
              <a:latin typeface="+mn-lt"/>
              <a:ea typeface="+mn-ea"/>
              <a:cs typeface="+mn-cs"/>
            </a:rPr>
          </a:br>
          <a:endParaRPr lang="en-GB" sz="1200">
            <a:solidFill>
              <a:schemeClr val="dk1"/>
            </a:solidFill>
            <a:effectLst/>
            <a:latin typeface="+mn-lt"/>
            <a:ea typeface="+mn-ea"/>
            <a:cs typeface="+mn-cs"/>
          </a:endParaRPr>
        </a:p>
        <a:p>
          <a:r>
            <a:rPr lang="en-GB" sz="1200">
              <a:solidFill>
                <a:schemeClr val="dk1"/>
              </a:solidFill>
              <a:effectLst/>
              <a:latin typeface="+mn-lt"/>
              <a:ea typeface="+mn-ea"/>
              <a:cs typeface="+mn-cs"/>
            </a:rPr>
            <a:t>© The Economist Intelligence Unit Limited 2018 </a:t>
          </a:r>
        </a:p>
      </xdr:txBody>
    </xdr:sp>
    <xdr:clientData/>
  </xdr:twoCellAnchor>
  <xdr:twoCellAnchor>
    <xdr:from>
      <xdr:col>0</xdr:col>
      <xdr:colOff>195943</xdr:colOff>
      <xdr:row>1</xdr:row>
      <xdr:rowOff>4082</xdr:rowOff>
    </xdr:from>
    <xdr:to>
      <xdr:col>5</xdr:col>
      <xdr:colOff>293456</xdr:colOff>
      <xdr:row>3</xdr:row>
      <xdr:rowOff>136071</xdr:rowOff>
    </xdr:to>
    <xdr:pic>
      <xdr:nvPicPr>
        <xdr:cNvPr id="49" name="Picture 48" descr="EIU Hec 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5943" y="194582"/>
          <a:ext cx="4342942" cy="51298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0"/>
  </sheetPr>
  <dimension ref="A1:U40"/>
  <sheetViews>
    <sheetView zoomScale="70" zoomScaleNormal="70" zoomScalePageLayoutView="70" workbookViewId="0">
      <selection activeCell="B37" sqref="B37"/>
    </sheetView>
  </sheetViews>
  <sheetFormatPr baseColWidth="10" defaultColWidth="0" defaultRowHeight="15" customHeight="1" zeroHeight="1" x14ac:dyDescent="0"/>
  <cols>
    <col min="1" max="1" width="9.1640625" style="3" customWidth="1"/>
    <col min="2" max="2" width="27" style="3" customWidth="1"/>
    <col min="3" max="20" width="9.1640625" style="3" customWidth="1"/>
    <col min="21" max="21" width="9.1640625" style="2" customWidth="1"/>
    <col min="22" max="16384" width="9.1640625" style="3" hidden="1"/>
  </cols>
  <sheetData>
    <row r="1" spans="1:20" ht="14">
      <c r="A1" s="2"/>
      <c r="B1" s="2"/>
      <c r="C1" s="2"/>
      <c r="D1" s="2"/>
      <c r="E1" s="2"/>
      <c r="F1" s="2"/>
      <c r="G1" s="2"/>
      <c r="H1" s="2"/>
      <c r="I1" s="2"/>
      <c r="J1" s="2"/>
      <c r="K1" s="2"/>
      <c r="L1" s="2"/>
      <c r="M1" s="2"/>
      <c r="N1" s="2"/>
      <c r="O1" s="2"/>
      <c r="P1" s="2"/>
      <c r="Q1" s="2"/>
      <c r="R1" s="2"/>
      <c r="S1" s="2"/>
      <c r="T1" s="2"/>
    </row>
    <row r="2" spans="1:20" ht="14">
      <c r="A2" s="2"/>
      <c r="B2" s="2"/>
      <c r="C2" s="2"/>
      <c r="D2" s="2"/>
      <c r="E2" s="2"/>
      <c r="F2" s="2"/>
      <c r="G2" s="2"/>
      <c r="H2" s="2"/>
      <c r="I2" s="2"/>
      <c r="J2" s="2"/>
      <c r="K2" s="2"/>
      <c r="L2" s="2"/>
      <c r="M2" s="2"/>
      <c r="N2" s="2"/>
      <c r="O2" s="2"/>
      <c r="P2" s="2"/>
      <c r="Q2" s="2"/>
      <c r="R2" s="2"/>
      <c r="S2" s="2"/>
      <c r="T2" s="2"/>
    </row>
    <row r="3" spans="1:20" ht="14">
      <c r="A3" s="2"/>
      <c r="B3"/>
      <c r="C3" s="2"/>
      <c r="D3" s="2"/>
      <c r="E3" s="2"/>
      <c r="F3" s="2"/>
      <c r="G3" s="2"/>
      <c r="H3" s="2"/>
      <c r="I3" s="2"/>
      <c r="J3" s="2"/>
      <c r="K3" s="2"/>
      <c r="L3" s="2"/>
      <c r="M3" s="2"/>
      <c r="N3" s="2"/>
      <c r="O3" s="2"/>
      <c r="P3" s="2"/>
      <c r="Q3" s="2"/>
      <c r="R3" s="2"/>
      <c r="S3" s="2"/>
      <c r="T3" s="2"/>
    </row>
    <row r="4" spans="1:20" ht="14">
      <c r="A4" s="2"/>
      <c r="B4" s="2"/>
      <c r="C4" s="2"/>
      <c r="D4" s="2"/>
      <c r="E4" s="2"/>
      <c r="F4" s="2"/>
      <c r="G4" s="2"/>
      <c r="H4" s="2"/>
      <c r="I4" s="2"/>
      <c r="J4" s="2"/>
      <c r="K4" s="2"/>
      <c r="L4" s="2"/>
      <c r="M4" s="2"/>
      <c r="N4" s="2"/>
      <c r="O4" s="2"/>
      <c r="P4" s="2"/>
      <c r="Q4" s="2"/>
      <c r="R4" s="2"/>
      <c r="S4" s="2"/>
      <c r="T4" s="2"/>
    </row>
    <row r="5" spans="1:20" ht="14">
      <c r="A5" s="2"/>
      <c r="B5" s="2"/>
      <c r="C5" s="2"/>
      <c r="D5" s="2"/>
      <c r="E5" s="2"/>
      <c r="F5" s="2"/>
      <c r="G5" s="2"/>
      <c r="H5" s="2"/>
      <c r="I5" s="2"/>
      <c r="J5" s="2"/>
      <c r="K5" s="2"/>
      <c r="L5" s="2"/>
      <c r="M5" s="2"/>
      <c r="N5" s="2"/>
      <c r="O5" s="2"/>
      <c r="P5" s="2"/>
      <c r="Q5" s="2"/>
      <c r="R5" s="2"/>
      <c r="S5" s="2"/>
      <c r="T5" s="2"/>
    </row>
    <row r="6" spans="1:20" ht="14">
      <c r="A6" s="2"/>
      <c r="B6" s="2"/>
      <c r="C6" s="2"/>
      <c r="D6" s="2"/>
      <c r="E6" s="2"/>
      <c r="F6" s="2"/>
      <c r="G6" s="2"/>
      <c r="H6" s="2"/>
      <c r="I6" s="2"/>
      <c r="J6" s="2"/>
      <c r="K6" s="2"/>
      <c r="L6" s="2"/>
      <c r="M6" s="2"/>
      <c r="N6" s="2"/>
      <c r="O6" s="2"/>
      <c r="P6" s="2"/>
      <c r="Q6" s="2"/>
      <c r="R6" s="2"/>
      <c r="S6" s="2"/>
      <c r="T6" s="2"/>
    </row>
    <row r="7" spans="1:20" ht="14">
      <c r="A7" s="2"/>
      <c r="B7" s="2"/>
      <c r="C7" s="2"/>
      <c r="D7" s="2"/>
      <c r="E7" s="2"/>
      <c r="F7" s="2"/>
      <c r="G7" s="2"/>
      <c r="H7" s="2"/>
      <c r="I7" s="2"/>
      <c r="J7" s="2"/>
      <c r="K7" s="2"/>
      <c r="L7" s="2"/>
      <c r="M7" s="2"/>
      <c r="N7" s="2"/>
      <c r="O7" s="2"/>
      <c r="P7" s="2"/>
      <c r="Q7" s="2"/>
      <c r="R7" s="2"/>
      <c r="S7" s="2"/>
      <c r="T7" s="2"/>
    </row>
    <row r="8" spans="1:20" ht="14">
      <c r="A8" s="2"/>
      <c r="B8" s="2"/>
      <c r="C8" s="2"/>
      <c r="D8" s="2"/>
      <c r="E8" s="2"/>
      <c r="F8" s="2"/>
      <c r="G8" s="2"/>
      <c r="H8" s="2"/>
      <c r="I8" s="2"/>
      <c r="J8" s="2"/>
      <c r="K8" s="2"/>
      <c r="L8" s="2"/>
      <c r="M8" s="2"/>
      <c r="N8" s="2"/>
      <c r="O8" s="2"/>
      <c r="P8" s="2"/>
      <c r="Q8" s="2"/>
      <c r="R8" s="2"/>
      <c r="S8" s="2"/>
      <c r="T8" s="2"/>
    </row>
    <row r="9" spans="1:20" ht="16.5" customHeight="1">
      <c r="A9" s="2"/>
      <c r="B9" s="2"/>
      <c r="C9" s="2"/>
      <c r="D9" s="2"/>
      <c r="E9" s="2"/>
      <c r="F9" s="2"/>
      <c r="G9" s="2"/>
      <c r="H9" s="2"/>
      <c r="I9" s="2"/>
      <c r="J9" s="2"/>
      <c r="K9" s="2"/>
      <c r="L9" s="2"/>
      <c r="M9" s="2"/>
      <c r="N9" s="2"/>
      <c r="O9" s="2"/>
      <c r="P9" s="2"/>
      <c r="Q9" s="2"/>
      <c r="R9" s="2"/>
      <c r="S9" s="2"/>
      <c r="T9" s="2"/>
    </row>
    <row r="10" spans="1:20" ht="16.5" customHeight="1">
      <c r="A10" s="2"/>
      <c r="B10" s="2"/>
      <c r="C10" s="2"/>
      <c r="D10" s="2"/>
      <c r="E10" s="2"/>
      <c r="F10" s="2"/>
      <c r="G10" s="2"/>
      <c r="H10" s="2"/>
      <c r="I10" s="2"/>
      <c r="J10" s="2"/>
      <c r="K10" s="2"/>
      <c r="L10" s="2"/>
      <c r="M10" s="2"/>
      <c r="N10" s="2"/>
      <c r="O10" s="2"/>
      <c r="P10" s="2"/>
      <c r="Q10" s="2"/>
      <c r="R10" s="2"/>
      <c r="S10" s="2"/>
      <c r="T10" s="2"/>
    </row>
    <row r="11" spans="1:20" ht="16.5" customHeight="1">
      <c r="A11" s="2"/>
      <c r="B11" s="2"/>
      <c r="C11" s="2"/>
      <c r="D11" s="2"/>
      <c r="E11" s="2"/>
      <c r="F11" s="2"/>
      <c r="G11" s="2"/>
      <c r="H11" s="2"/>
      <c r="I11" s="2"/>
      <c r="J11" s="2"/>
      <c r="K11" s="2"/>
      <c r="L11" s="2"/>
      <c r="M11" s="2"/>
      <c r="N11" s="2"/>
      <c r="O11" s="2"/>
      <c r="P11" s="2"/>
      <c r="Q11" s="2"/>
      <c r="R11" s="2"/>
      <c r="S11" s="2"/>
      <c r="T11" s="2"/>
    </row>
    <row r="12" spans="1:20" ht="16.5" customHeight="1">
      <c r="A12" s="2"/>
      <c r="B12" s="2"/>
      <c r="C12" s="2"/>
      <c r="D12" s="2"/>
      <c r="E12" s="2"/>
      <c r="F12" s="2"/>
      <c r="G12" s="2"/>
      <c r="H12" s="2"/>
      <c r="I12" s="2"/>
      <c r="J12" s="2"/>
      <c r="K12" s="2"/>
      <c r="L12" s="2"/>
      <c r="M12" s="2"/>
      <c r="N12" s="2"/>
      <c r="O12" s="2"/>
      <c r="P12" s="2"/>
      <c r="Q12" s="2"/>
      <c r="R12" s="2"/>
      <c r="S12" s="2"/>
      <c r="T12" s="2"/>
    </row>
    <row r="13" spans="1:20" ht="16.5" customHeight="1">
      <c r="A13" s="2"/>
      <c r="B13" s="2"/>
      <c r="C13" s="2"/>
      <c r="D13" s="2"/>
      <c r="E13" s="2"/>
      <c r="F13" s="2"/>
      <c r="G13" s="2"/>
      <c r="H13" s="2"/>
      <c r="I13" s="2"/>
      <c r="J13" s="2"/>
      <c r="K13" s="2"/>
      <c r="L13" s="2"/>
      <c r="M13" s="2"/>
      <c r="N13" s="2"/>
      <c r="O13" s="2"/>
      <c r="P13" s="2"/>
      <c r="Q13" s="2"/>
      <c r="R13" s="2"/>
      <c r="S13" s="2"/>
      <c r="T13" s="2"/>
    </row>
    <row r="14" spans="1:20" ht="16.5" customHeight="1">
      <c r="A14" s="2"/>
      <c r="B14" s="2"/>
      <c r="C14" s="2"/>
      <c r="D14" s="2"/>
      <c r="E14" s="2"/>
      <c r="F14" s="2"/>
      <c r="G14" s="2"/>
      <c r="H14" s="2"/>
      <c r="I14" s="2"/>
      <c r="J14" s="2"/>
      <c r="K14" s="2"/>
      <c r="L14" s="2"/>
      <c r="M14" s="2"/>
      <c r="N14" s="2"/>
      <c r="O14" s="2"/>
      <c r="P14" s="2"/>
      <c r="Q14" s="2"/>
      <c r="R14" s="2"/>
      <c r="S14" s="2"/>
      <c r="T14" s="2"/>
    </row>
    <row r="15" spans="1:20" ht="16.5" customHeight="1">
      <c r="A15" s="2"/>
      <c r="B15" s="2"/>
      <c r="C15" s="2"/>
      <c r="D15" s="2"/>
      <c r="E15" s="2"/>
      <c r="F15" s="2"/>
      <c r="G15" s="2"/>
      <c r="H15" s="2"/>
      <c r="I15" s="2"/>
      <c r="J15" s="2"/>
      <c r="K15" s="2"/>
      <c r="L15" s="2"/>
      <c r="M15" s="2"/>
      <c r="N15" s="2"/>
      <c r="O15" s="2"/>
      <c r="P15" s="2"/>
      <c r="Q15" s="2"/>
      <c r="R15" s="2"/>
      <c r="S15" s="2"/>
      <c r="T15" s="2"/>
    </row>
    <row r="16" spans="1:20" ht="16.5" customHeight="1">
      <c r="A16" s="2"/>
      <c r="B16" s="2"/>
      <c r="C16" s="2"/>
      <c r="D16" s="2"/>
      <c r="E16" s="2"/>
      <c r="F16" s="2"/>
      <c r="G16" s="2"/>
      <c r="H16" s="2"/>
      <c r="I16" s="2"/>
      <c r="J16" s="2"/>
      <c r="K16" s="2"/>
      <c r="L16" s="2"/>
      <c r="M16" s="2"/>
      <c r="N16" s="2"/>
      <c r="O16" s="2"/>
      <c r="P16" s="2"/>
      <c r="Q16" s="2"/>
      <c r="R16" s="2"/>
      <c r="S16" s="2"/>
      <c r="T16" s="2"/>
    </row>
    <row r="17" spans="1:20" ht="16.5" customHeight="1">
      <c r="A17" s="2"/>
      <c r="B17" s="2"/>
      <c r="C17" s="2"/>
      <c r="D17" s="2"/>
      <c r="E17" s="2"/>
      <c r="F17" s="2"/>
      <c r="G17" s="2"/>
      <c r="H17" s="2"/>
      <c r="I17" s="2"/>
      <c r="J17" s="2"/>
      <c r="K17" s="2"/>
      <c r="L17" s="2"/>
      <c r="M17" s="2"/>
      <c r="N17" s="2"/>
      <c r="O17" s="2"/>
      <c r="P17" s="2"/>
      <c r="Q17" s="2"/>
      <c r="R17" s="2"/>
      <c r="S17" s="2"/>
      <c r="T17" s="2"/>
    </row>
    <row r="18" spans="1:20" ht="16.5" customHeight="1">
      <c r="A18" s="2"/>
      <c r="B18" s="2"/>
      <c r="C18" s="2"/>
      <c r="D18" s="2"/>
      <c r="E18" s="2"/>
      <c r="F18" s="2"/>
      <c r="G18" s="2"/>
      <c r="H18" s="2"/>
      <c r="I18" s="2"/>
      <c r="J18" s="2"/>
      <c r="K18" s="2"/>
      <c r="L18" s="2"/>
      <c r="M18" s="2"/>
      <c r="N18" s="2"/>
      <c r="O18" s="2"/>
      <c r="P18" s="2"/>
      <c r="Q18" s="2"/>
      <c r="R18" s="2"/>
      <c r="S18" s="2"/>
      <c r="T18" s="2"/>
    </row>
    <row r="19" spans="1:20" ht="16.5" customHeight="1">
      <c r="A19" s="2"/>
      <c r="B19" s="2"/>
      <c r="C19" s="2"/>
      <c r="D19" s="2"/>
      <c r="E19" s="2"/>
      <c r="F19" s="2"/>
      <c r="G19" s="2"/>
      <c r="H19" s="2"/>
      <c r="I19" s="2"/>
      <c r="J19" s="2"/>
      <c r="K19" s="2"/>
      <c r="L19" s="2"/>
      <c r="M19" s="2"/>
      <c r="N19" s="2"/>
      <c r="O19" s="2"/>
      <c r="P19" s="2"/>
      <c r="Q19" s="2"/>
      <c r="R19" s="2"/>
      <c r="S19" s="2"/>
      <c r="T19" s="2"/>
    </row>
    <row r="20" spans="1:20" ht="16.5" customHeight="1">
      <c r="A20" s="2"/>
      <c r="B20" s="2"/>
      <c r="C20" s="2"/>
      <c r="D20" s="2"/>
      <c r="E20" s="2"/>
      <c r="F20" s="2"/>
      <c r="H20" s="2"/>
      <c r="I20" s="2"/>
      <c r="J20" s="2"/>
      <c r="K20" s="2"/>
      <c r="L20" s="2"/>
      <c r="M20" s="2"/>
      <c r="N20" s="2"/>
      <c r="O20" s="2"/>
      <c r="P20" s="2"/>
      <c r="Q20" s="2"/>
      <c r="R20" s="2"/>
      <c r="S20" s="2"/>
      <c r="T20" s="2"/>
    </row>
    <row r="21" spans="1:20" ht="16.5" customHeight="1">
      <c r="A21" s="2"/>
      <c r="B21" s="2"/>
      <c r="C21" s="2"/>
      <c r="D21" s="2"/>
      <c r="E21" s="2"/>
      <c r="F21" s="2"/>
      <c r="G21" s="2"/>
      <c r="H21" s="2"/>
      <c r="I21" s="2"/>
      <c r="J21" s="2"/>
      <c r="K21" s="2"/>
      <c r="L21" s="2"/>
      <c r="M21" s="2"/>
      <c r="N21" s="2"/>
      <c r="O21" s="2"/>
      <c r="P21" s="2"/>
      <c r="Q21" s="2"/>
      <c r="R21" s="2"/>
      <c r="S21" s="2"/>
      <c r="T21" s="2"/>
    </row>
    <row r="22" spans="1:20" ht="16.5" customHeight="1">
      <c r="A22" s="2"/>
      <c r="B22" s="2"/>
      <c r="C22" s="2"/>
      <c r="D22" s="2"/>
      <c r="E22" s="2"/>
      <c r="F22" s="2"/>
      <c r="G22" s="2"/>
      <c r="H22" s="2"/>
      <c r="I22" s="2"/>
      <c r="J22" s="2"/>
      <c r="K22" s="2"/>
      <c r="L22" s="2"/>
      <c r="N22" s="2"/>
      <c r="O22" s="2"/>
      <c r="P22" s="2"/>
      <c r="Q22" s="2"/>
      <c r="R22" s="2"/>
      <c r="S22" s="2"/>
      <c r="T22" s="2"/>
    </row>
    <row r="23" spans="1:20" ht="16.5" customHeight="1">
      <c r="A23" s="2"/>
      <c r="B23" s="2"/>
      <c r="C23" s="2"/>
      <c r="D23" s="2"/>
      <c r="E23" s="2"/>
      <c r="F23" s="2"/>
      <c r="G23" s="2"/>
      <c r="H23" s="2"/>
      <c r="I23" s="2"/>
      <c r="J23" s="2"/>
      <c r="K23" s="2"/>
      <c r="L23" s="2"/>
      <c r="M23" s="2"/>
      <c r="N23" s="2"/>
      <c r="O23" s="2"/>
      <c r="P23" s="2"/>
      <c r="Q23" s="2"/>
      <c r="R23" s="2"/>
      <c r="S23" s="2"/>
      <c r="T23" s="2"/>
    </row>
    <row r="24" spans="1:20" ht="16.5" customHeight="1">
      <c r="A24" s="2"/>
      <c r="B24" s="2"/>
      <c r="C24" s="2"/>
      <c r="D24" s="2"/>
      <c r="E24" s="2"/>
      <c r="F24" s="2"/>
      <c r="G24" s="2"/>
      <c r="H24" s="2"/>
      <c r="I24" s="2"/>
      <c r="J24" s="2"/>
      <c r="K24" s="2"/>
      <c r="L24" s="2"/>
      <c r="M24" s="2"/>
      <c r="N24" s="2"/>
      <c r="O24" s="2"/>
      <c r="P24" s="2"/>
      <c r="Q24" s="2"/>
      <c r="R24" s="2"/>
      <c r="S24" s="2"/>
      <c r="T24" s="2"/>
    </row>
    <row r="25" spans="1:20" ht="16.5" customHeight="1">
      <c r="A25" s="2"/>
      <c r="B25" s="2"/>
      <c r="C25" s="2"/>
      <c r="D25" s="2"/>
      <c r="E25" s="2"/>
      <c r="F25" s="2"/>
      <c r="G25" s="2"/>
      <c r="H25" s="2"/>
      <c r="I25" s="2"/>
      <c r="J25" s="2"/>
      <c r="K25" s="2"/>
      <c r="L25" s="2"/>
      <c r="M25" s="2"/>
      <c r="N25" s="2"/>
      <c r="O25" s="2"/>
      <c r="P25" s="2"/>
      <c r="Q25" s="2"/>
      <c r="R25" s="2"/>
      <c r="S25" s="2"/>
      <c r="T25" s="2"/>
    </row>
    <row r="26" spans="1:20" ht="16.5" customHeight="1">
      <c r="A26" s="2"/>
      <c r="B26" s="2"/>
      <c r="C26" s="2"/>
      <c r="D26" s="2"/>
      <c r="E26" s="2"/>
      <c r="F26" s="2"/>
      <c r="G26" s="2"/>
      <c r="H26" s="2"/>
      <c r="I26" s="2"/>
      <c r="J26" s="2"/>
      <c r="K26" s="2"/>
      <c r="L26" s="2"/>
      <c r="M26" s="2"/>
      <c r="N26" s="2"/>
      <c r="O26" s="2"/>
      <c r="P26" s="2"/>
      <c r="Q26" s="2"/>
      <c r="R26" s="2"/>
      <c r="S26" s="2"/>
      <c r="T26" s="2"/>
    </row>
    <row r="27" spans="1:20" ht="16.5" customHeight="1">
      <c r="A27" s="2"/>
      <c r="B27" s="2"/>
      <c r="C27" s="2"/>
      <c r="D27" s="2"/>
      <c r="E27" s="2"/>
      <c r="F27" s="2"/>
      <c r="G27" s="2"/>
      <c r="H27" s="2"/>
      <c r="I27" s="2"/>
      <c r="J27" s="2"/>
      <c r="K27" s="2"/>
      <c r="L27" s="2"/>
      <c r="M27" s="2"/>
      <c r="N27" s="2"/>
      <c r="O27" s="2"/>
      <c r="P27" s="2"/>
      <c r="Q27" s="2"/>
      <c r="R27" s="2"/>
      <c r="S27" s="2"/>
      <c r="T27" s="2"/>
    </row>
    <row r="28" spans="1:20" ht="16.5" customHeight="1">
      <c r="A28" s="2"/>
      <c r="B28" s="2"/>
      <c r="C28" s="2"/>
      <c r="D28" s="2"/>
      <c r="E28" s="2"/>
      <c r="F28" s="2"/>
      <c r="G28" s="2"/>
      <c r="H28" s="2"/>
      <c r="I28" s="2"/>
      <c r="J28" s="2"/>
      <c r="K28" s="2"/>
      <c r="L28" s="2"/>
      <c r="M28" s="2"/>
      <c r="N28" s="2"/>
      <c r="O28" s="2"/>
      <c r="P28" s="2"/>
      <c r="Q28" s="2"/>
      <c r="R28" s="2"/>
      <c r="S28" s="2"/>
      <c r="T28" s="2"/>
    </row>
    <row r="29" spans="1:20" ht="16.5" customHeight="1">
      <c r="A29" s="2"/>
      <c r="B29" s="2"/>
      <c r="C29" s="2"/>
      <c r="D29" s="2"/>
      <c r="E29" s="2"/>
      <c r="F29" s="2"/>
      <c r="G29" s="2"/>
      <c r="H29" s="2"/>
      <c r="I29" s="2"/>
      <c r="J29" s="2"/>
      <c r="K29" s="2"/>
      <c r="L29" s="2"/>
      <c r="M29" s="2"/>
      <c r="N29" s="2"/>
      <c r="O29" s="2"/>
      <c r="P29" s="2"/>
      <c r="Q29" s="2"/>
      <c r="R29" s="2"/>
      <c r="S29" s="2"/>
      <c r="T29" s="2"/>
    </row>
    <row r="30" spans="1:20" ht="16.5" customHeight="1">
      <c r="A30" s="2"/>
      <c r="B30" s="2"/>
      <c r="C30" s="2"/>
      <c r="D30" s="2"/>
      <c r="E30" s="2"/>
      <c r="F30" s="2"/>
      <c r="G30" s="2"/>
      <c r="H30" s="2"/>
      <c r="I30" s="2"/>
      <c r="J30" s="2"/>
      <c r="K30" s="2"/>
      <c r="L30" s="2"/>
      <c r="M30" s="2"/>
      <c r="N30" s="2"/>
      <c r="O30" s="2"/>
      <c r="P30" s="2"/>
      <c r="Q30" s="2"/>
      <c r="R30" s="2"/>
      <c r="S30" s="2"/>
      <c r="T30" s="2"/>
    </row>
    <row r="31" spans="1:20" ht="16.5" customHeight="1">
      <c r="A31" s="2"/>
      <c r="B31" s="2"/>
      <c r="C31" s="2"/>
      <c r="D31" s="2"/>
      <c r="E31" s="2"/>
      <c r="F31" s="2"/>
      <c r="G31" s="2"/>
      <c r="H31" s="2"/>
      <c r="I31" s="2"/>
      <c r="J31" s="2"/>
      <c r="K31" s="2"/>
      <c r="L31" s="2"/>
      <c r="M31" s="2"/>
      <c r="N31" s="2"/>
      <c r="O31" s="2"/>
      <c r="P31" s="2"/>
      <c r="Q31" s="2"/>
      <c r="R31" s="2"/>
      <c r="S31" s="2"/>
      <c r="T31" s="2"/>
    </row>
    <row r="32" spans="1:20" ht="16.5" customHeight="1">
      <c r="A32" s="2"/>
      <c r="B32" s="2"/>
      <c r="C32" s="2"/>
      <c r="D32" s="2"/>
      <c r="E32" s="2"/>
      <c r="F32" s="2"/>
      <c r="G32" s="2"/>
      <c r="H32" s="2"/>
      <c r="I32" s="2"/>
      <c r="J32" s="2"/>
      <c r="K32" s="2"/>
      <c r="L32" s="2"/>
      <c r="M32" s="2"/>
      <c r="N32" s="2"/>
      <c r="O32" s="2"/>
      <c r="P32" s="2"/>
      <c r="Q32" s="2"/>
      <c r="R32" s="2"/>
      <c r="S32" s="2"/>
      <c r="T32" s="2"/>
    </row>
    <row r="33" spans="1:20" ht="16.5" customHeight="1">
      <c r="A33" s="2"/>
      <c r="B33" s="2"/>
      <c r="C33" s="2"/>
      <c r="D33" s="2"/>
      <c r="E33" s="2"/>
      <c r="F33" s="2"/>
      <c r="G33" s="2"/>
      <c r="H33" s="2"/>
      <c r="I33" s="2"/>
      <c r="J33" s="2"/>
      <c r="K33" s="2"/>
      <c r="L33" s="2"/>
      <c r="M33" s="2"/>
      <c r="N33" s="2"/>
      <c r="O33" s="2"/>
      <c r="P33" s="2"/>
      <c r="Q33" s="2"/>
      <c r="R33" s="2"/>
      <c r="S33" s="2"/>
      <c r="T33" s="2"/>
    </row>
    <row r="34" spans="1:20" ht="16.5" customHeight="1">
      <c r="A34" s="2"/>
      <c r="B34" s="2"/>
      <c r="C34" s="2"/>
      <c r="D34" s="2"/>
      <c r="E34" s="2"/>
      <c r="F34" s="2"/>
      <c r="G34" s="2"/>
      <c r="H34" s="2"/>
      <c r="I34" s="2"/>
      <c r="J34" s="2"/>
      <c r="K34" s="2"/>
      <c r="L34" s="2"/>
      <c r="M34" s="2"/>
      <c r="N34" s="2"/>
      <c r="O34" s="2"/>
      <c r="P34" s="2"/>
      <c r="Q34" s="2"/>
      <c r="R34" s="2"/>
      <c r="S34" s="2"/>
      <c r="T34" s="2"/>
    </row>
    <row r="35" spans="1:20" ht="16.5" customHeight="1">
      <c r="A35" s="2"/>
      <c r="B35" s="4"/>
      <c r="C35" s="2"/>
      <c r="D35" s="1"/>
      <c r="E35" s="1"/>
      <c r="F35" s="1"/>
      <c r="G35" s="1"/>
      <c r="H35" s="1"/>
      <c r="I35" s="2"/>
      <c r="J35" s="2"/>
      <c r="K35" s="2"/>
      <c r="L35" s="2"/>
      <c r="M35" s="2"/>
      <c r="N35" s="2"/>
      <c r="O35" s="2"/>
      <c r="P35" s="2"/>
      <c r="Q35" s="2"/>
      <c r="R35" s="2"/>
      <c r="S35" s="2"/>
      <c r="T35" s="2"/>
    </row>
    <row r="36" spans="1:20" ht="16.5" customHeight="1">
      <c r="A36" s="2"/>
      <c r="B36" s="74"/>
      <c r="C36" s="2"/>
      <c r="D36" s="2"/>
      <c r="E36" s="2"/>
      <c r="F36" s="2"/>
      <c r="G36" s="2"/>
      <c r="H36" s="2"/>
      <c r="I36" s="2"/>
      <c r="J36" s="2"/>
      <c r="K36" s="2"/>
      <c r="L36" s="2"/>
      <c r="M36" s="2"/>
      <c r="N36" s="2"/>
      <c r="O36" s="2"/>
      <c r="P36" s="2"/>
      <c r="Q36" s="2"/>
      <c r="R36" s="2"/>
      <c r="S36" s="2"/>
      <c r="T36" s="2"/>
    </row>
    <row r="37" spans="1:20" ht="16.5" customHeight="1">
      <c r="A37" s="2"/>
      <c r="B37" s="2"/>
      <c r="C37" s="2"/>
      <c r="D37" s="2"/>
      <c r="E37" s="2"/>
      <c r="F37" s="2"/>
      <c r="G37" s="2"/>
      <c r="H37" s="2"/>
      <c r="I37" s="2"/>
      <c r="J37" s="2"/>
      <c r="K37" s="2"/>
      <c r="L37" s="2"/>
      <c r="M37" s="2"/>
      <c r="N37" s="2"/>
      <c r="O37" s="2"/>
      <c r="P37" s="2"/>
      <c r="Q37" s="2"/>
      <c r="R37" s="2"/>
      <c r="S37" s="2"/>
      <c r="T37" s="2"/>
    </row>
    <row r="38" spans="1:20" ht="14">
      <c r="A38" s="2"/>
      <c r="B38" s="74"/>
      <c r="C38" s="2"/>
      <c r="D38" s="2"/>
      <c r="E38" s="2"/>
      <c r="F38" s="2"/>
      <c r="G38" s="2"/>
      <c r="H38" s="2"/>
      <c r="I38" s="2"/>
      <c r="J38" s="2"/>
      <c r="K38" s="2"/>
      <c r="L38" s="2"/>
      <c r="M38" s="2"/>
      <c r="N38" s="2"/>
      <c r="O38" s="2"/>
      <c r="P38" s="2"/>
      <c r="Q38" s="2"/>
      <c r="R38" s="2"/>
      <c r="S38" s="2"/>
      <c r="T38" s="2"/>
    </row>
    <row r="39" spans="1:20" ht="14">
      <c r="A39" s="2"/>
      <c r="B39" s="2"/>
      <c r="C39" s="2"/>
      <c r="D39" s="2"/>
      <c r="E39" s="2"/>
      <c r="F39" s="2"/>
      <c r="G39" s="2"/>
      <c r="H39" s="2"/>
      <c r="I39" s="2"/>
      <c r="J39" s="2"/>
      <c r="K39" s="2"/>
      <c r="L39" s="2"/>
      <c r="M39" s="2"/>
      <c r="N39" s="2"/>
      <c r="O39" s="2"/>
      <c r="P39" s="2"/>
      <c r="Q39" s="2"/>
      <c r="R39" s="2"/>
      <c r="S39" s="2"/>
      <c r="T39" s="2"/>
    </row>
    <row r="40" spans="1:20" ht="14">
      <c r="A40" s="2"/>
      <c r="B40" s="2"/>
      <c r="C40" s="2"/>
      <c r="D40" s="2"/>
      <c r="E40" s="2"/>
      <c r="F40" s="2"/>
      <c r="G40" s="2"/>
      <c r="H40" s="2"/>
      <c r="I40" s="2"/>
      <c r="J40" s="2"/>
      <c r="K40" s="2"/>
      <c r="L40" s="2"/>
      <c r="M40" s="2"/>
      <c r="N40" s="2"/>
      <c r="O40" s="2"/>
      <c r="P40" s="2"/>
      <c r="Q40" s="2"/>
      <c r="R40" s="2"/>
      <c r="S40" s="2"/>
      <c r="T40" s="2"/>
    </row>
  </sheetData>
  <sheetProtection password="DC20" sheet="1" objects="1" scenarios="1"/>
  <pageMargins left="0.7" right="0.7" top="0.75" bottom="0.75" header="0.3" footer="0.3"/>
  <pageSetup paperSize="9" orientation="portrait"/>
  <drawing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K88"/>
  <sheetViews>
    <sheetView tabSelected="1" topLeftCell="K1" workbookViewId="0">
      <selection activeCell="M17" sqref="M17"/>
    </sheetView>
  </sheetViews>
  <sheetFormatPr baseColWidth="10" defaultColWidth="0" defaultRowHeight="13" zeroHeight="1" outlineLevelRow="1" x14ac:dyDescent="0"/>
  <cols>
    <col min="1" max="1" width="13.1640625" style="145" customWidth="1"/>
    <col min="2" max="2" width="29.83203125" style="145" customWidth="1"/>
    <col min="3" max="3" width="8.33203125" style="145" customWidth="1"/>
    <col min="4" max="5" width="1.6640625" style="145" customWidth="1"/>
    <col min="6" max="6" width="15.5" style="145" customWidth="1"/>
    <col min="7" max="9" width="2.33203125" style="145" customWidth="1"/>
    <col min="10" max="10" width="9.33203125" style="239" customWidth="1"/>
    <col min="11" max="11" width="13.5" style="239" customWidth="1"/>
    <col min="12" max="12" width="13.6640625" style="239" customWidth="1"/>
    <col min="13" max="13" width="27" style="145" customWidth="1"/>
    <col min="14" max="16" width="15.33203125" style="145" bestFit="1" customWidth="1"/>
    <col min="17" max="20" width="14.5" style="145" bestFit="1" customWidth="1"/>
    <col min="21" max="21" width="8.83203125" style="145" customWidth="1"/>
    <col min="22" max="349" width="0" style="145" hidden="1" customWidth="1"/>
    <col min="350" max="16384" width="8.83203125" style="145" hidden="1"/>
  </cols>
  <sheetData>
    <row r="1" spans="1:346" s="94" customFormat="1" ht="23">
      <c r="A1" s="213" t="s">
        <v>1</v>
      </c>
      <c r="C1" s="213"/>
      <c r="D1" s="213"/>
      <c r="J1" s="214"/>
      <c r="K1" s="214"/>
      <c r="L1" s="214"/>
    </row>
    <row r="2" spans="1:346" s="94" customFormat="1" ht="14" thickBot="1">
      <c r="A2" s="215" t="s">
        <v>38</v>
      </c>
      <c r="C2" s="215"/>
      <c r="D2" s="215"/>
      <c r="J2" s="214"/>
      <c r="K2" s="214"/>
      <c r="L2" s="214"/>
    </row>
    <row r="3" spans="1:346" ht="14" thickBot="1">
      <c r="A3" s="214" t="str">
        <f ca="1">"Sheet: "&amp;MID(CELL("filename",A3),FIND("]",CELL("filename",A3))+1,99)</f>
        <v>Sheet: Direct costs Uruguay</v>
      </c>
      <c r="B3" s="94"/>
      <c r="C3" s="214"/>
      <c r="D3" s="214"/>
      <c r="E3" s="94"/>
      <c r="F3" s="94"/>
      <c r="G3" s="94"/>
      <c r="H3" s="94"/>
      <c r="I3" s="94"/>
      <c r="J3" s="214" t="s">
        <v>11</v>
      </c>
      <c r="K3" s="214" t="s">
        <v>18</v>
      </c>
      <c r="L3" s="214" t="s">
        <v>12</v>
      </c>
      <c r="M3" s="786" t="s">
        <v>1</v>
      </c>
      <c r="N3" s="787">
        <v>2016</v>
      </c>
      <c r="O3" s="787">
        <v>2017</v>
      </c>
      <c r="P3" s="787">
        <v>2018</v>
      </c>
      <c r="Q3" s="788">
        <v>2019</v>
      </c>
      <c r="R3" s="788">
        <v>2020</v>
      </c>
      <c r="S3" s="788">
        <v>2021</v>
      </c>
      <c r="T3" s="135">
        <v>2022</v>
      </c>
      <c r="U3" s="94"/>
    </row>
    <row r="4" spans="1:346" s="238" customFormat="1" ht="18" thickBot="1">
      <c r="A4" s="218" t="s">
        <v>2</v>
      </c>
      <c r="B4" s="95"/>
      <c r="C4" s="95"/>
      <c r="D4" s="95"/>
      <c r="E4" s="219"/>
      <c r="F4" s="95"/>
      <c r="G4" s="95"/>
      <c r="H4" s="95"/>
      <c r="I4" s="95"/>
      <c r="J4" s="95"/>
      <c r="K4" s="95"/>
      <c r="L4" s="95"/>
      <c r="M4" s="95"/>
      <c r="N4" s="95"/>
      <c r="O4" s="95"/>
      <c r="P4" s="95"/>
      <c r="Q4" s="95"/>
      <c r="R4" s="95"/>
      <c r="S4" s="95"/>
      <c r="T4" s="96"/>
      <c r="U4" s="183"/>
      <c r="V4" s="196"/>
      <c r="W4" s="196"/>
      <c r="X4" s="196"/>
      <c r="Y4" s="196"/>
      <c r="Z4" s="196"/>
      <c r="AA4" s="196"/>
      <c r="AB4" s="196"/>
      <c r="AC4" s="196"/>
      <c r="AD4" s="196"/>
      <c r="AE4" s="196"/>
      <c r="AF4" s="196"/>
      <c r="AG4" s="196"/>
      <c r="AH4" s="196"/>
      <c r="AI4" s="196"/>
      <c r="AJ4" s="196"/>
      <c r="AK4" s="196"/>
      <c r="AL4" s="196"/>
      <c r="AM4" s="196"/>
      <c r="AN4" s="196"/>
      <c r="AO4" s="196"/>
      <c r="AP4" s="196"/>
      <c r="AQ4" s="196"/>
      <c r="AR4" s="196"/>
      <c r="AS4" s="196"/>
      <c r="AT4" s="196"/>
      <c r="AU4" s="196"/>
      <c r="AV4" s="196"/>
      <c r="AW4" s="196"/>
      <c r="AX4" s="196"/>
      <c r="AY4" s="196"/>
      <c r="AZ4" s="196"/>
      <c r="BA4" s="196"/>
      <c r="BB4" s="196"/>
      <c r="BC4" s="196"/>
      <c r="BD4" s="196"/>
      <c r="BE4" s="196"/>
      <c r="BF4" s="196"/>
      <c r="BG4" s="196"/>
      <c r="BH4" s="196"/>
      <c r="BI4" s="196"/>
      <c r="BJ4" s="196"/>
      <c r="BK4" s="196"/>
      <c r="BL4" s="196"/>
      <c r="BM4" s="196"/>
      <c r="BN4" s="196"/>
      <c r="BO4" s="196"/>
      <c r="BP4" s="196"/>
      <c r="BQ4" s="196"/>
      <c r="BR4" s="196"/>
      <c r="BS4" s="196"/>
      <c r="BT4" s="196"/>
      <c r="BU4" s="196"/>
      <c r="BV4" s="196"/>
      <c r="BW4" s="196"/>
      <c r="BX4" s="196"/>
      <c r="BY4" s="196"/>
      <c r="BZ4" s="196"/>
      <c r="CA4" s="196"/>
      <c r="CB4" s="196"/>
      <c r="CC4" s="196"/>
      <c r="CD4" s="196"/>
      <c r="CE4" s="196"/>
      <c r="CF4" s="196"/>
      <c r="CG4" s="196"/>
      <c r="CH4" s="196"/>
      <c r="CI4" s="196"/>
      <c r="CJ4" s="196"/>
      <c r="CK4" s="196"/>
      <c r="CL4" s="196"/>
      <c r="CM4" s="196"/>
      <c r="CN4" s="196"/>
      <c r="CO4" s="196"/>
      <c r="CP4" s="196"/>
      <c r="CQ4" s="196"/>
      <c r="CR4" s="196"/>
      <c r="CS4" s="196"/>
      <c r="CT4" s="196"/>
      <c r="CU4" s="196"/>
      <c r="CV4" s="196"/>
      <c r="CW4" s="196"/>
      <c r="CX4" s="196"/>
      <c r="CY4" s="196"/>
      <c r="CZ4" s="196"/>
      <c r="DA4" s="196"/>
      <c r="DB4" s="196"/>
      <c r="DC4" s="196"/>
      <c r="DD4" s="196"/>
      <c r="DE4" s="196"/>
      <c r="DF4" s="196"/>
      <c r="DG4" s="196"/>
      <c r="DH4" s="196"/>
      <c r="DI4" s="196"/>
      <c r="DJ4" s="196"/>
      <c r="DK4" s="196"/>
      <c r="DL4" s="196"/>
      <c r="DM4" s="196"/>
      <c r="DN4" s="196"/>
      <c r="DO4" s="196"/>
      <c r="DP4" s="196"/>
      <c r="DQ4" s="196"/>
      <c r="DR4" s="196"/>
      <c r="DS4" s="196"/>
      <c r="DT4" s="196"/>
      <c r="DU4" s="196"/>
      <c r="DV4" s="196"/>
      <c r="DW4" s="196"/>
      <c r="DX4" s="196"/>
      <c r="DY4" s="196"/>
      <c r="DZ4" s="196"/>
      <c r="EA4" s="196"/>
      <c r="EB4" s="196"/>
      <c r="EC4" s="196"/>
      <c r="ED4" s="196"/>
      <c r="EE4" s="196"/>
      <c r="EF4" s="196"/>
      <c r="EG4" s="196"/>
      <c r="EH4" s="196"/>
      <c r="EI4" s="196"/>
      <c r="EJ4" s="196"/>
      <c r="EK4" s="196"/>
      <c r="EL4" s="196"/>
      <c r="EM4" s="196"/>
      <c r="EN4" s="196"/>
      <c r="EO4" s="196"/>
      <c r="EP4" s="196"/>
      <c r="EQ4" s="196"/>
      <c r="ER4" s="196"/>
      <c r="ES4" s="196"/>
      <c r="ET4" s="196"/>
      <c r="EU4" s="196"/>
      <c r="EV4" s="196"/>
      <c r="EW4" s="196"/>
      <c r="EX4" s="196"/>
      <c r="EY4" s="196"/>
      <c r="EZ4" s="196"/>
      <c r="FA4" s="196"/>
      <c r="FB4" s="196"/>
      <c r="FC4" s="196"/>
      <c r="FD4" s="196"/>
      <c r="FE4" s="196"/>
      <c r="FF4" s="196"/>
      <c r="FG4" s="196"/>
      <c r="FH4" s="196"/>
      <c r="FI4" s="196"/>
      <c r="FJ4" s="196"/>
      <c r="FK4" s="196"/>
      <c r="FL4" s="196"/>
      <c r="FM4" s="196"/>
      <c r="FN4" s="196"/>
      <c r="FO4" s="196"/>
      <c r="FP4" s="196"/>
      <c r="FQ4" s="196"/>
      <c r="FR4" s="196"/>
      <c r="FS4" s="196"/>
      <c r="FT4" s="196"/>
      <c r="FU4" s="196"/>
      <c r="FV4" s="196"/>
      <c r="FW4" s="196"/>
      <c r="FX4" s="196"/>
      <c r="FY4" s="196"/>
      <c r="FZ4" s="196"/>
      <c r="GA4" s="196"/>
      <c r="GB4" s="196"/>
      <c r="GC4" s="196"/>
      <c r="GD4" s="196"/>
      <c r="GE4" s="196"/>
      <c r="GF4" s="196"/>
      <c r="GG4" s="196"/>
      <c r="GH4" s="196"/>
      <c r="GI4" s="196"/>
      <c r="GJ4" s="196"/>
      <c r="GK4" s="196"/>
      <c r="GL4" s="196"/>
      <c r="GM4" s="196"/>
      <c r="GN4" s="196"/>
      <c r="GO4" s="196"/>
      <c r="GP4" s="196"/>
      <c r="GQ4" s="196"/>
      <c r="GR4" s="196"/>
      <c r="GS4" s="196"/>
      <c r="GT4" s="196"/>
      <c r="GU4" s="196"/>
      <c r="GV4" s="196"/>
      <c r="GW4" s="196"/>
      <c r="GX4" s="196"/>
      <c r="GY4" s="196"/>
      <c r="GZ4" s="196"/>
      <c r="HA4" s="196"/>
      <c r="HB4" s="196"/>
      <c r="HC4" s="196"/>
      <c r="HD4" s="196"/>
      <c r="HE4" s="196"/>
      <c r="HF4" s="196"/>
      <c r="HG4" s="196"/>
      <c r="HH4" s="196"/>
      <c r="HI4" s="196"/>
      <c r="HJ4" s="196"/>
      <c r="HK4" s="196"/>
      <c r="HL4" s="196"/>
      <c r="HM4" s="196"/>
      <c r="HN4" s="196"/>
      <c r="HO4" s="196"/>
      <c r="HP4" s="196"/>
      <c r="HQ4" s="196"/>
      <c r="HR4" s="196"/>
      <c r="HS4" s="196"/>
      <c r="HT4" s="196"/>
      <c r="HU4" s="196"/>
      <c r="HV4" s="196"/>
      <c r="HW4" s="196"/>
      <c r="HX4" s="196"/>
      <c r="HY4" s="196"/>
      <c r="HZ4" s="196"/>
      <c r="IA4" s="196"/>
      <c r="IB4" s="196"/>
      <c r="IC4" s="196"/>
      <c r="ID4" s="196"/>
      <c r="IE4" s="196"/>
      <c r="IF4" s="196"/>
      <c r="IG4" s="196"/>
      <c r="IH4" s="196"/>
      <c r="II4" s="196"/>
      <c r="IJ4" s="196"/>
      <c r="IK4" s="196"/>
      <c r="IL4" s="196"/>
      <c r="IM4" s="196"/>
      <c r="IN4" s="196"/>
      <c r="IO4" s="196"/>
      <c r="IP4" s="196"/>
      <c r="IQ4" s="196"/>
      <c r="IR4" s="196"/>
      <c r="IS4" s="196"/>
      <c r="IT4" s="196"/>
      <c r="IU4" s="196"/>
      <c r="IV4" s="196"/>
      <c r="IW4" s="196"/>
      <c r="IX4" s="196"/>
      <c r="IY4" s="196"/>
      <c r="IZ4" s="196"/>
      <c r="JA4" s="196"/>
      <c r="JB4" s="196"/>
      <c r="JC4" s="196"/>
      <c r="JD4" s="196"/>
      <c r="JE4" s="196"/>
      <c r="JF4" s="196"/>
      <c r="JG4" s="196"/>
      <c r="JH4" s="196"/>
      <c r="JI4" s="196"/>
      <c r="JJ4" s="196"/>
      <c r="JK4" s="196"/>
      <c r="JL4" s="196"/>
      <c r="JM4" s="196"/>
      <c r="JN4" s="196"/>
      <c r="JO4" s="196"/>
      <c r="JP4" s="196"/>
      <c r="JQ4" s="196"/>
      <c r="JR4" s="196"/>
      <c r="JS4" s="196"/>
      <c r="JT4" s="196"/>
      <c r="JU4" s="196"/>
      <c r="JV4" s="196"/>
      <c r="JW4" s="196"/>
      <c r="JX4" s="196"/>
      <c r="JY4" s="196"/>
      <c r="JZ4" s="196"/>
      <c r="KA4" s="196"/>
      <c r="KB4" s="196"/>
      <c r="KC4" s="196"/>
      <c r="KD4" s="196"/>
      <c r="KE4" s="196"/>
      <c r="KF4" s="196"/>
      <c r="KG4" s="196"/>
      <c r="KH4" s="196"/>
      <c r="KI4" s="196"/>
      <c r="KJ4" s="196"/>
      <c r="KK4" s="196"/>
      <c r="KL4" s="196"/>
      <c r="KM4" s="196"/>
      <c r="KN4" s="196"/>
      <c r="KO4" s="196"/>
      <c r="KP4" s="196"/>
      <c r="KQ4" s="196"/>
      <c r="KR4" s="196"/>
      <c r="KS4" s="196"/>
      <c r="KT4" s="196"/>
      <c r="KU4" s="196"/>
      <c r="KV4" s="196"/>
      <c r="KW4" s="196"/>
      <c r="KX4" s="196"/>
      <c r="KY4" s="196"/>
      <c r="KZ4" s="196"/>
      <c r="LA4" s="196"/>
      <c r="LB4" s="196"/>
      <c r="LC4" s="196"/>
      <c r="LD4" s="196"/>
      <c r="LE4" s="196"/>
      <c r="LF4" s="196"/>
      <c r="LG4" s="196"/>
      <c r="LH4" s="196"/>
      <c r="LI4" s="196"/>
      <c r="LJ4" s="196"/>
      <c r="LK4" s="196"/>
      <c r="LL4" s="196"/>
      <c r="LM4" s="196"/>
      <c r="LN4" s="196"/>
      <c r="LO4" s="196"/>
      <c r="LP4" s="196"/>
      <c r="LQ4" s="196"/>
      <c r="LR4" s="196"/>
      <c r="LS4" s="196"/>
      <c r="LT4" s="196"/>
      <c r="LU4" s="196"/>
      <c r="LV4" s="196"/>
      <c r="LW4" s="196"/>
      <c r="LX4" s="196"/>
      <c r="LY4" s="196"/>
      <c r="LZ4" s="196"/>
      <c r="MA4" s="196"/>
      <c r="MB4" s="196"/>
      <c r="MC4" s="196"/>
      <c r="MD4" s="196"/>
      <c r="ME4" s="196"/>
      <c r="MF4" s="196"/>
      <c r="MG4" s="196"/>
      <c r="MH4" s="196"/>
    </row>
    <row r="5" spans="1:346" s="222" customFormat="1" ht="18" thickTop="1">
      <c r="A5" s="97"/>
      <c r="B5" s="97"/>
      <c r="C5" s="97"/>
      <c r="D5" s="97"/>
      <c r="F5" s="97"/>
      <c r="G5" s="97"/>
      <c r="H5" s="97"/>
      <c r="I5" s="97"/>
      <c r="J5" s="239"/>
      <c r="K5" s="239"/>
      <c r="L5" s="239"/>
      <c r="M5" s="97"/>
      <c r="N5" s="97"/>
      <c r="O5" s="97"/>
      <c r="P5" s="97"/>
      <c r="Q5" s="97"/>
      <c r="R5" s="97"/>
      <c r="S5" s="97"/>
      <c r="T5" s="98"/>
      <c r="U5" s="224"/>
      <c r="V5" s="97"/>
      <c r="W5" s="97"/>
      <c r="X5" s="97"/>
      <c r="Y5" s="97"/>
      <c r="Z5" s="97"/>
      <c r="AA5" s="97"/>
      <c r="AB5" s="97"/>
      <c r="AC5" s="97"/>
      <c r="AD5" s="97"/>
      <c r="AE5" s="97"/>
      <c r="AF5" s="97"/>
      <c r="AG5" s="97"/>
      <c r="AH5" s="97"/>
      <c r="AI5" s="97"/>
      <c r="AJ5" s="97"/>
      <c r="AK5" s="97"/>
      <c r="AL5" s="97"/>
      <c r="AM5" s="97"/>
      <c r="AN5" s="97"/>
      <c r="AO5" s="97"/>
      <c r="AP5" s="97"/>
      <c r="AQ5" s="97"/>
      <c r="AR5" s="97"/>
      <c r="AS5" s="97"/>
      <c r="AT5" s="97"/>
      <c r="AU5" s="97"/>
      <c r="AV5" s="97"/>
      <c r="AW5" s="97"/>
      <c r="AX5" s="97"/>
      <c r="AY5" s="97"/>
      <c r="AZ5" s="97"/>
      <c r="BA5" s="97"/>
      <c r="BB5" s="97"/>
      <c r="BC5" s="97"/>
      <c r="BD5" s="97"/>
      <c r="BE5" s="97"/>
      <c r="BF5" s="97"/>
      <c r="BG5" s="97"/>
      <c r="BH5" s="97"/>
      <c r="BI5" s="97"/>
      <c r="BJ5" s="97"/>
      <c r="BK5" s="97"/>
      <c r="BL5" s="97"/>
      <c r="BM5" s="97"/>
      <c r="BN5" s="97"/>
      <c r="BO5" s="97"/>
      <c r="BP5" s="97"/>
      <c r="BQ5" s="97"/>
      <c r="BR5" s="97"/>
      <c r="BS5" s="97"/>
      <c r="BT5" s="97"/>
      <c r="BU5" s="97"/>
      <c r="BV5" s="97"/>
      <c r="BW5" s="97"/>
      <c r="BX5" s="97"/>
      <c r="BY5" s="97"/>
      <c r="BZ5" s="97"/>
      <c r="CA5" s="97"/>
      <c r="CB5" s="97"/>
      <c r="CC5" s="97"/>
      <c r="CD5" s="97"/>
      <c r="CE5" s="97"/>
      <c r="CF5" s="97"/>
      <c r="CG5" s="97"/>
      <c r="CH5" s="97"/>
      <c r="CI5" s="97"/>
      <c r="CJ5" s="97"/>
      <c r="CK5" s="97"/>
      <c r="CL5" s="97"/>
      <c r="CM5" s="97"/>
      <c r="CN5" s="97"/>
      <c r="CO5" s="97"/>
      <c r="CP5" s="97"/>
      <c r="CQ5" s="97"/>
      <c r="CR5" s="97"/>
      <c r="CS5" s="97"/>
      <c r="CT5" s="97"/>
      <c r="CU5" s="97"/>
      <c r="CV5" s="97"/>
      <c r="CW5" s="97"/>
      <c r="CX5" s="97"/>
      <c r="CY5" s="97"/>
      <c r="CZ5" s="97"/>
      <c r="DA5" s="97"/>
      <c r="DB5" s="97"/>
      <c r="DC5" s="97"/>
      <c r="DD5" s="97"/>
      <c r="DE5" s="97"/>
      <c r="DF5" s="97"/>
      <c r="DG5" s="97"/>
      <c r="DH5" s="97"/>
      <c r="DI5" s="97"/>
      <c r="DJ5" s="97"/>
      <c r="DK5" s="97"/>
      <c r="DL5" s="97"/>
      <c r="DM5" s="97"/>
      <c r="DN5" s="97"/>
      <c r="DO5" s="97"/>
      <c r="DP5" s="97"/>
      <c r="DQ5" s="97"/>
      <c r="DR5" s="97"/>
      <c r="DS5" s="97"/>
      <c r="DT5" s="97"/>
      <c r="DU5" s="97"/>
      <c r="DV5" s="97"/>
      <c r="DW5" s="97"/>
      <c r="DX5" s="97"/>
      <c r="DY5" s="97"/>
      <c r="DZ5" s="97"/>
      <c r="EA5" s="97"/>
      <c r="EB5" s="97"/>
      <c r="EC5" s="97"/>
      <c r="ED5" s="97"/>
      <c r="EE5" s="97"/>
      <c r="EF5" s="97"/>
      <c r="EG5" s="97"/>
      <c r="EH5" s="97"/>
      <c r="EI5" s="97"/>
      <c r="EJ5" s="97"/>
      <c r="EK5" s="97"/>
      <c r="EL5" s="97"/>
      <c r="EM5" s="97"/>
      <c r="EN5" s="97"/>
      <c r="EO5" s="97"/>
      <c r="EP5" s="97"/>
      <c r="EQ5" s="97"/>
      <c r="ER5" s="97"/>
      <c r="ES5" s="97"/>
      <c r="ET5" s="97"/>
      <c r="EU5" s="97"/>
      <c r="EV5" s="97"/>
      <c r="EW5" s="97"/>
      <c r="EX5" s="97"/>
      <c r="EY5" s="97"/>
      <c r="EZ5" s="97"/>
      <c r="FA5" s="97"/>
      <c r="FB5" s="97"/>
      <c r="FC5" s="97"/>
      <c r="FD5" s="97"/>
      <c r="FE5" s="97"/>
      <c r="FF5" s="97"/>
      <c r="FG5" s="97"/>
      <c r="FH5" s="97"/>
      <c r="FI5" s="97"/>
      <c r="FJ5" s="97"/>
      <c r="FK5" s="97"/>
      <c r="FL5" s="97"/>
      <c r="FM5" s="97"/>
      <c r="FN5" s="97"/>
      <c r="FO5" s="97"/>
      <c r="FP5" s="97"/>
      <c r="FQ5" s="97"/>
      <c r="FR5" s="97"/>
      <c r="FS5" s="97"/>
      <c r="FT5" s="97"/>
      <c r="FU5" s="97"/>
      <c r="FV5" s="97"/>
      <c r="FW5" s="97"/>
      <c r="FX5" s="97"/>
      <c r="FY5" s="97"/>
      <c r="FZ5" s="97"/>
      <c r="GA5" s="97"/>
      <c r="GB5" s="97"/>
      <c r="GC5" s="97"/>
      <c r="GD5" s="97"/>
      <c r="GE5" s="97"/>
      <c r="GF5" s="97"/>
      <c r="GG5" s="97"/>
      <c r="GH5" s="97"/>
      <c r="GI5" s="97"/>
      <c r="GJ5" s="97"/>
      <c r="GK5" s="97"/>
      <c r="GL5" s="97"/>
      <c r="GM5" s="97"/>
      <c r="GN5" s="97"/>
      <c r="GO5" s="97"/>
      <c r="GP5" s="97"/>
      <c r="GQ5" s="97"/>
      <c r="GR5" s="97"/>
      <c r="GS5" s="97"/>
      <c r="GT5" s="97"/>
      <c r="GU5" s="97"/>
      <c r="GV5" s="97"/>
      <c r="GW5" s="97"/>
      <c r="GX5" s="97"/>
      <c r="GY5" s="97"/>
      <c r="GZ5" s="97"/>
      <c r="HA5" s="97"/>
      <c r="HB5" s="97"/>
      <c r="HC5" s="97"/>
      <c r="HD5" s="97"/>
      <c r="HE5" s="97"/>
      <c r="HF5" s="97"/>
      <c r="HG5" s="97"/>
      <c r="HH5" s="97"/>
      <c r="HI5" s="97"/>
      <c r="HJ5" s="97"/>
      <c r="HK5" s="97"/>
      <c r="HL5" s="97"/>
      <c r="HM5" s="97"/>
      <c r="HN5" s="97"/>
      <c r="HO5" s="97"/>
      <c r="HP5" s="97"/>
      <c r="HQ5" s="97"/>
      <c r="HR5" s="97"/>
      <c r="HS5" s="97"/>
      <c r="HT5" s="97"/>
      <c r="HU5" s="97"/>
      <c r="HV5" s="97"/>
      <c r="HW5" s="97"/>
      <c r="HX5" s="97"/>
      <c r="HY5" s="97"/>
      <c r="HZ5" s="97"/>
      <c r="IA5" s="97"/>
      <c r="IB5" s="97"/>
      <c r="IC5" s="97"/>
      <c r="ID5" s="97"/>
      <c r="IE5" s="97"/>
      <c r="IF5" s="97"/>
      <c r="IG5" s="97"/>
      <c r="IH5" s="97"/>
      <c r="II5" s="97"/>
      <c r="IJ5" s="97"/>
      <c r="IK5" s="97"/>
      <c r="IL5" s="97"/>
      <c r="IM5" s="97"/>
      <c r="IN5" s="97"/>
      <c r="IO5" s="97"/>
      <c r="IP5" s="97"/>
      <c r="IQ5" s="97"/>
      <c r="IR5" s="97"/>
      <c r="IS5" s="97"/>
      <c r="IT5" s="97"/>
      <c r="IU5" s="97"/>
      <c r="IV5" s="97"/>
      <c r="IW5" s="97"/>
      <c r="IX5" s="97"/>
      <c r="IY5" s="97"/>
      <c r="IZ5" s="97"/>
      <c r="JA5" s="97"/>
      <c r="JB5" s="97"/>
      <c r="JC5" s="97"/>
      <c r="JD5" s="97"/>
      <c r="JE5" s="97"/>
      <c r="JF5" s="97"/>
      <c r="JG5" s="97"/>
      <c r="JH5" s="97"/>
      <c r="JI5" s="97"/>
      <c r="JJ5" s="97"/>
      <c r="JK5" s="97"/>
      <c r="JL5" s="97"/>
      <c r="JM5" s="97"/>
      <c r="JN5" s="97"/>
      <c r="JO5" s="97"/>
      <c r="JP5" s="97"/>
      <c r="JQ5" s="97"/>
      <c r="JR5" s="97"/>
      <c r="JS5" s="97"/>
      <c r="JT5" s="97"/>
      <c r="JU5" s="97"/>
      <c r="JV5" s="97"/>
      <c r="JW5" s="97"/>
      <c r="JX5" s="97"/>
      <c r="JY5" s="97"/>
      <c r="JZ5" s="97"/>
      <c r="KA5" s="97"/>
      <c r="KB5" s="97"/>
      <c r="KC5" s="97"/>
      <c r="KD5" s="97"/>
      <c r="KE5" s="97"/>
      <c r="KF5" s="97"/>
      <c r="KG5" s="97"/>
      <c r="KH5" s="97"/>
      <c r="KI5" s="97"/>
      <c r="KJ5" s="97"/>
      <c r="KK5" s="97"/>
      <c r="KL5" s="97"/>
      <c r="KM5" s="97"/>
      <c r="KN5" s="97"/>
      <c r="KO5" s="97"/>
      <c r="KP5" s="97"/>
      <c r="KQ5" s="97"/>
      <c r="KR5" s="97"/>
      <c r="KS5" s="97"/>
      <c r="KT5" s="97"/>
      <c r="KU5" s="97"/>
      <c r="KV5" s="97"/>
      <c r="KW5" s="97"/>
      <c r="KX5" s="97"/>
      <c r="KY5" s="97"/>
      <c r="KZ5" s="97"/>
      <c r="LA5" s="97"/>
      <c r="LB5" s="97"/>
      <c r="LC5" s="97"/>
      <c r="LD5" s="97"/>
      <c r="LE5" s="97"/>
      <c r="LF5" s="97"/>
      <c r="LG5" s="97"/>
      <c r="LH5" s="97"/>
      <c r="LI5" s="97"/>
      <c r="LJ5" s="97"/>
      <c r="LK5" s="97"/>
      <c r="LL5" s="97"/>
      <c r="LM5" s="97"/>
      <c r="LN5" s="97"/>
      <c r="LO5" s="97"/>
      <c r="LP5" s="97"/>
      <c r="LQ5" s="97"/>
      <c r="LR5" s="97"/>
      <c r="LS5" s="97"/>
      <c r="LT5" s="97"/>
      <c r="LU5" s="97"/>
      <c r="LV5" s="97"/>
      <c r="LW5" s="97"/>
      <c r="LX5" s="97"/>
      <c r="LY5" s="97"/>
      <c r="LZ5" s="97"/>
      <c r="MA5" s="97"/>
      <c r="MB5" s="97"/>
      <c r="MC5" s="97"/>
      <c r="MD5" s="97"/>
      <c r="ME5" s="97"/>
      <c r="MF5" s="97"/>
      <c r="MG5" s="97"/>
      <c r="MH5" s="97"/>
    </row>
    <row r="6" spans="1:346" s="222" customFormat="1" ht="17">
      <c r="A6" s="97"/>
      <c r="B6" s="97"/>
      <c r="C6" s="97"/>
      <c r="D6" s="97"/>
      <c r="F6" s="97"/>
      <c r="G6" s="97"/>
      <c r="H6" s="97"/>
      <c r="I6" s="97"/>
      <c r="J6" s="239"/>
      <c r="K6" s="239"/>
      <c r="L6" s="239"/>
      <c r="M6" s="97"/>
      <c r="N6" s="97"/>
      <c r="O6" s="97"/>
      <c r="P6" s="97"/>
      <c r="Q6" s="97"/>
      <c r="R6" s="97"/>
      <c r="S6" s="97"/>
      <c r="T6" s="98"/>
      <c r="U6" s="224"/>
      <c r="V6" s="97"/>
      <c r="W6" s="97"/>
      <c r="X6" s="97"/>
      <c r="Y6" s="97"/>
      <c r="Z6" s="97"/>
      <c r="AA6" s="97"/>
      <c r="AB6" s="97"/>
      <c r="AC6" s="97"/>
      <c r="AD6" s="97"/>
      <c r="AE6" s="97"/>
      <c r="AF6" s="97"/>
      <c r="AG6" s="97"/>
      <c r="AH6" s="97"/>
      <c r="AI6" s="97"/>
      <c r="AJ6" s="97"/>
      <c r="AK6" s="97"/>
      <c r="AL6" s="97"/>
      <c r="AM6" s="97"/>
      <c r="AN6" s="97"/>
      <c r="AO6" s="97"/>
      <c r="AP6" s="97"/>
      <c r="AQ6" s="97"/>
      <c r="AR6" s="97"/>
      <c r="AS6" s="97"/>
      <c r="AT6" s="97"/>
      <c r="AU6" s="97"/>
      <c r="AV6" s="97"/>
      <c r="AW6" s="97"/>
      <c r="AX6" s="97"/>
      <c r="AY6" s="97"/>
      <c r="AZ6" s="97"/>
      <c r="BA6" s="97"/>
      <c r="BB6" s="97"/>
      <c r="BC6" s="97"/>
      <c r="BD6" s="97"/>
      <c r="BE6" s="97"/>
      <c r="BF6" s="97"/>
      <c r="BG6" s="97"/>
      <c r="BH6" s="97"/>
      <c r="BI6" s="97"/>
      <c r="BJ6" s="97"/>
      <c r="BK6" s="97"/>
      <c r="BL6" s="97"/>
      <c r="BM6" s="97"/>
      <c r="BN6" s="97"/>
      <c r="BO6" s="97"/>
      <c r="BP6" s="97"/>
      <c r="BQ6" s="97"/>
      <c r="BR6" s="97"/>
      <c r="BS6" s="97"/>
      <c r="BT6" s="97"/>
      <c r="BU6" s="97"/>
      <c r="BV6" s="97"/>
      <c r="BW6" s="97"/>
      <c r="BX6" s="97"/>
      <c r="BY6" s="97"/>
      <c r="BZ6" s="97"/>
      <c r="CA6" s="97"/>
      <c r="CB6" s="97"/>
      <c r="CC6" s="97"/>
      <c r="CD6" s="97"/>
      <c r="CE6" s="97"/>
      <c r="CF6" s="97"/>
      <c r="CG6" s="97"/>
      <c r="CH6" s="97"/>
      <c r="CI6" s="97"/>
      <c r="CJ6" s="97"/>
      <c r="CK6" s="97"/>
      <c r="CL6" s="97"/>
      <c r="CM6" s="97"/>
      <c r="CN6" s="97"/>
      <c r="CO6" s="97"/>
      <c r="CP6" s="97"/>
      <c r="CQ6" s="97"/>
      <c r="CR6" s="97"/>
      <c r="CS6" s="97"/>
      <c r="CT6" s="97"/>
      <c r="CU6" s="97"/>
      <c r="CV6" s="97"/>
      <c r="CW6" s="97"/>
      <c r="CX6" s="97"/>
      <c r="CY6" s="97"/>
      <c r="CZ6" s="97"/>
      <c r="DA6" s="97"/>
      <c r="DB6" s="97"/>
      <c r="DC6" s="97"/>
      <c r="DD6" s="97"/>
      <c r="DE6" s="97"/>
      <c r="DF6" s="97"/>
      <c r="DG6" s="97"/>
      <c r="DH6" s="97"/>
      <c r="DI6" s="97"/>
      <c r="DJ6" s="97"/>
      <c r="DK6" s="97"/>
      <c r="DL6" s="97"/>
      <c r="DM6" s="97"/>
      <c r="DN6" s="97"/>
      <c r="DO6" s="97"/>
      <c r="DP6" s="97"/>
      <c r="DQ6" s="97"/>
      <c r="DR6" s="97"/>
      <c r="DS6" s="97"/>
      <c r="DT6" s="97"/>
      <c r="DU6" s="97"/>
      <c r="DV6" s="97"/>
      <c r="DW6" s="97"/>
      <c r="DX6" s="97"/>
      <c r="DY6" s="97"/>
      <c r="DZ6" s="97"/>
      <c r="EA6" s="97"/>
      <c r="EB6" s="97"/>
      <c r="EC6" s="97"/>
      <c r="ED6" s="97"/>
      <c r="EE6" s="97"/>
      <c r="EF6" s="97"/>
      <c r="EG6" s="97"/>
      <c r="EH6" s="97"/>
      <c r="EI6" s="97"/>
      <c r="EJ6" s="97"/>
      <c r="EK6" s="97"/>
      <c r="EL6" s="97"/>
      <c r="EM6" s="97"/>
      <c r="EN6" s="97"/>
      <c r="EO6" s="97"/>
      <c r="EP6" s="97"/>
      <c r="EQ6" s="97"/>
      <c r="ER6" s="97"/>
      <c r="ES6" s="97"/>
      <c r="ET6" s="97"/>
      <c r="EU6" s="97"/>
      <c r="EV6" s="97"/>
      <c r="EW6" s="97"/>
      <c r="EX6" s="97"/>
      <c r="EY6" s="97"/>
      <c r="EZ6" s="97"/>
      <c r="FA6" s="97"/>
      <c r="FB6" s="97"/>
      <c r="FC6" s="97"/>
      <c r="FD6" s="97"/>
      <c r="FE6" s="97"/>
      <c r="FF6" s="97"/>
      <c r="FG6" s="97"/>
      <c r="FH6" s="97"/>
      <c r="FI6" s="97"/>
      <c r="FJ6" s="97"/>
      <c r="FK6" s="97"/>
      <c r="FL6" s="97"/>
      <c r="FM6" s="97"/>
      <c r="FN6" s="97"/>
      <c r="FO6" s="97"/>
      <c r="FP6" s="97"/>
      <c r="FQ6" s="97"/>
      <c r="FR6" s="97"/>
      <c r="FS6" s="97"/>
      <c r="FT6" s="97"/>
      <c r="FU6" s="97"/>
      <c r="FV6" s="97"/>
      <c r="FW6" s="97"/>
      <c r="FX6" s="97"/>
      <c r="FY6" s="97"/>
      <c r="FZ6" s="97"/>
      <c r="GA6" s="97"/>
      <c r="GB6" s="97"/>
      <c r="GC6" s="97"/>
      <c r="GD6" s="97"/>
      <c r="GE6" s="97"/>
      <c r="GF6" s="97"/>
      <c r="GG6" s="97"/>
      <c r="GH6" s="97"/>
      <c r="GI6" s="97"/>
      <c r="GJ6" s="97"/>
      <c r="GK6" s="97"/>
      <c r="GL6" s="97"/>
      <c r="GM6" s="97"/>
      <c r="GN6" s="97"/>
      <c r="GO6" s="97"/>
      <c r="GP6" s="97"/>
      <c r="GQ6" s="97"/>
      <c r="GR6" s="97"/>
      <c r="GS6" s="97"/>
      <c r="GT6" s="97"/>
      <c r="GU6" s="97"/>
      <c r="GV6" s="97"/>
      <c r="GW6" s="97"/>
      <c r="GX6" s="97"/>
      <c r="GY6" s="97"/>
      <c r="GZ6" s="97"/>
      <c r="HA6" s="97"/>
      <c r="HB6" s="97"/>
      <c r="HC6" s="97"/>
      <c r="HD6" s="97"/>
      <c r="HE6" s="97"/>
      <c r="HF6" s="97"/>
      <c r="HG6" s="97"/>
      <c r="HH6" s="97"/>
      <c r="HI6" s="97"/>
      <c r="HJ6" s="97"/>
      <c r="HK6" s="97"/>
      <c r="HL6" s="97"/>
      <c r="HM6" s="97"/>
      <c r="HN6" s="97"/>
      <c r="HO6" s="97"/>
      <c r="HP6" s="97"/>
      <c r="HQ6" s="97"/>
      <c r="HR6" s="97"/>
      <c r="HS6" s="97"/>
      <c r="HT6" s="97"/>
      <c r="HU6" s="97"/>
      <c r="HV6" s="97"/>
      <c r="HW6" s="97"/>
      <c r="HX6" s="97"/>
      <c r="HY6" s="97"/>
      <c r="HZ6" s="97"/>
      <c r="IA6" s="97"/>
      <c r="IB6" s="97"/>
      <c r="IC6" s="97"/>
      <c r="ID6" s="97"/>
      <c r="IE6" s="97"/>
      <c r="IF6" s="97"/>
      <c r="IG6" s="97"/>
      <c r="IH6" s="97"/>
      <c r="II6" s="97"/>
      <c r="IJ6" s="97"/>
      <c r="IK6" s="97"/>
      <c r="IL6" s="97"/>
      <c r="IM6" s="97"/>
      <c r="IN6" s="97"/>
      <c r="IO6" s="97"/>
      <c r="IP6" s="97"/>
      <c r="IQ6" s="97"/>
      <c r="IR6" s="97"/>
      <c r="IS6" s="97"/>
      <c r="IT6" s="97"/>
      <c r="IU6" s="97"/>
      <c r="IV6" s="97"/>
      <c r="IW6" s="97"/>
      <c r="IX6" s="97"/>
      <c r="IY6" s="97"/>
      <c r="IZ6" s="97"/>
      <c r="JA6" s="97"/>
      <c r="JB6" s="97"/>
      <c r="JC6" s="97"/>
      <c r="JD6" s="97"/>
      <c r="JE6" s="97"/>
      <c r="JF6" s="97"/>
      <c r="JG6" s="97"/>
      <c r="JH6" s="97"/>
      <c r="JI6" s="97"/>
      <c r="JJ6" s="97"/>
      <c r="JK6" s="97"/>
      <c r="JL6" s="97"/>
      <c r="JM6" s="97"/>
      <c r="JN6" s="97"/>
      <c r="JO6" s="97"/>
      <c r="JP6" s="97"/>
      <c r="JQ6" s="97"/>
      <c r="JR6" s="97"/>
      <c r="JS6" s="97"/>
      <c r="JT6" s="97"/>
      <c r="JU6" s="97"/>
      <c r="JV6" s="97"/>
      <c r="JW6" s="97"/>
      <c r="JX6" s="97"/>
      <c r="JY6" s="97"/>
      <c r="JZ6" s="97"/>
      <c r="KA6" s="97"/>
      <c r="KB6" s="97"/>
      <c r="KC6" s="97"/>
      <c r="KD6" s="97"/>
      <c r="KE6" s="97"/>
      <c r="KF6" s="97"/>
      <c r="KG6" s="97"/>
      <c r="KH6" s="97"/>
      <c r="KI6" s="97"/>
      <c r="KJ6" s="97"/>
      <c r="KK6" s="97"/>
      <c r="KL6" s="97"/>
      <c r="KM6" s="97"/>
      <c r="KN6" s="97"/>
      <c r="KO6" s="97"/>
      <c r="KP6" s="97"/>
      <c r="KQ6" s="97"/>
      <c r="KR6" s="97"/>
      <c r="KS6" s="97"/>
      <c r="KT6" s="97"/>
      <c r="KU6" s="97"/>
      <c r="KV6" s="97"/>
      <c r="KW6" s="97"/>
      <c r="KX6" s="97"/>
      <c r="KY6" s="97"/>
      <c r="KZ6" s="97"/>
      <c r="LA6" s="97"/>
      <c r="LB6" s="97"/>
      <c r="LC6" s="97"/>
      <c r="LD6" s="97"/>
      <c r="LE6" s="97"/>
      <c r="LF6" s="97"/>
      <c r="LG6" s="97"/>
      <c r="LH6" s="97"/>
      <c r="LI6" s="97"/>
      <c r="LJ6" s="97"/>
      <c r="LK6" s="97"/>
      <c r="LL6" s="97"/>
      <c r="LM6" s="97"/>
      <c r="LN6" s="97"/>
      <c r="LO6" s="97"/>
      <c r="LP6" s="97"/>
      <c r="LQ6" s="97"/>
      <c r="LR6" s="97"/>
      <c r="LS6" s="97"/>
      <c r="LT6" s="97"/>
      <c r="LU6" s="97"/>
      <c r="LV6" s="97"/>
      <c r="LW6" s="97"/>
      <c r="LX6" s="97"/>
      <c r="LY6" s="97"/>
      <c r="LZ6" s="97"/>
      <c r="MA6" s="97"/>
      <c r="MB6" s="97"/>
      <c r="MC6" s="97"/>
      <c r="MD6" s="97"/>
      <c r="ME6" s="97"/>
      <c r="MF6" s="97"/>
      <c r="MG6" s="97"/>
      <c r="MH6" s="97"/>
    </row>
    <row r="7" spans="1:346" s="99" customFormat="1" ht="17">
      <c r="B7" s="227" t="s">
        <v>16</v>
      </c>
      <c r="F7" s="227"/>
      <c r="G7" s="227"/>
      <c r="H7" s="227"/>
      <c r="I7" s="227"/>
      <c r="J7" s="239"/>
      <c r="K7" s="239"/>
      <c r="L7" s="239"/>
      <c r="T7" s="100"/>
      <c r="U7" s="70"/>
    </row>
    <row r="8" spans="1:346" s="99" customFormat="1" ht="17">
      <c r="B8" s="227"/>
      <c r="F8" s="227"/>
      <c r="G8" s="227"/>
      <c r="H8" s="227"/>
      <c r="I8" s="227"/>
      <c r="J8" s="239"/>
      <c r="K8" s="239"/>
      <c r="L8" s="239"/>
      <c r="T8" s="100"/>
      <c r="U8" s="70"/>
    </row>
    <row r="9" spans="1:346" s="99" customFormat="1" ht="17">
      <c r="B9" s="227"/>
      <c r="C9" s="121" t="s">
        <v>17</v>
      </c>
      <c r="J9" s="223" t="s">
        <v>21</v>
      </c>
      <c r="K9" s="223" t="s">
        <v>19</v>
      </c>
      <c r="L9" s="239" t="s">
        <v>67</v>
      </c>
      <c r="M9" s="136"/>
      <c r="N9" s="365">
        <v>3444006</v>
      </c>
      <c r="O9" s="365">
        <v>3457000</v>
      </c>
      <c r="P9" s="365">
        <v>3470000</v>
      </c>
      <c r="Q9" s="5">
        <v>3482000</v>
      </c>
      <c r="R9" s="5">
        <v>3494000</v>
      </c>
      <c r="S9" s="5">
        <v>3506000</v>
      </c>
      <c r="T9" s="6">
        <v>3517000</v>
      </c>
      <c r="U9" s="70"/>
    </row>
    <row r="10" spans="1:346" s="99" customFormat="1" ht="17">
      <c r="B10" s="227"/>
      <c r="C10" s="121"/>
      <c r="J10" s="223"/>
      <c r="K10" s="223"/>
      <c r="L10" s="239"/>
      <c r="M10" s="136"/>
      <c r="N10" s="30"/>
      <c r="O10" s="30"/>
      <c r="P10" s="30"/>
      <c r="Q10" s="7"/>
      <c r="R10" s="7"/>
      <c r="S10" s="7"/>
      <c r="T10" s="8"/>
      <c r="U10" s="70"/>
    </row>
    <row r="11" spans="1:346" s="99" customFormat="1" ht="17">
      <c r="B11" s="227"/>
      <c r="C11" s="121" t="s">
        <v>22</v>
      </c>
      <c r="J11" s="223" t="s">
        <v>21</v>
      </c>
      <c r="K11" s="223" t="s">
        <v>19</v>
      </c>
      <c r="L11" s="239" t="s">
        <v>67</v>
      </c>
      <c r="M11" s="136"/>
      <c r="N11" s="33">
        <v>501032</v>
      </c>
      <c r="O11" s="33">
        <v>507000</v>
      </c>
      <c r="P11" s="33">
        <v>512000</v>
      </c>
      <c r="Q11" s="5">
        <v>518000</v>
      </c>
      <c r="R11" s="5">
        <v>525000</v>
      </c>
      <c r="S11" s="5">
        <v>533000</v>
      </c>
      <c r="T11" s="6">
        <v>541000</v>
      </c>
      <c r="U11" s="70"/>
    </row>
    <row r="12" spans="1:346" s="99" customFormat="1" ht="17">
      <c r="B12" s="227"/>
      <c r="C12" s="121" t="s">
        <v>51</v>
      </c>
      <c r="J12" s="223" t="s">
        <v>14</v>
      </c>
      <c r="K12" s="223" t="s">
        <v>77</v>
      </c>
      <c r="L12" s="239" t="s">
        <v>56</v>
      </c>
      <c r="M12" s="605">
        <v>0.01</v>
      </c>
      <c r="N12" s="30"/>
      <c r="O12" s="30"/>
      <c r="P12" s="30"/>
      <c r="Q12" s="7"/>
      <c r="R12" s="7"/>
      <c r="S12" s="7"/>
      <c r="T12" s="8"/>
      <c r="U12" s="70"/>
    </row>
    <row r="13" spans="1:346" s="99" customFormat="1" ht="17">
      <c r="B13" s="227"/>
      <c r="C13" s="121"/>
      <c r="J13" s="223"/>
      <c r="K13" s="223"/>
      <c r="L13" s="239"/>
      <c r="M13" s="137"/>
      <c r="N13" s="30"/>
      <c r="O13" s="30"/>
      <c r="P13" s="30"/>
      <c r="Q13" s="7"/>
      <c r="R13" s="7"/>
      <c r="S13" s="7"/>
      <c r="T13" s="8"/>
      <c r="U13" s="70"/>
    </row>
    <row r="14" spans="1:346" s="99" customFormat="1" ht="17">
      <c r="B14" s="227"/>
      <c r="C14" s="121" t="s">
        <v>76</v>
      </c>
      <c r="J14" s="223" t="s">
        <v>15</v>
      </c>
      <c r="K14" s="223" t="s">
        <v>19</v>
      </c>
      <c r="L14" s="239" t="s">
        <v>64</v>
      </c>
      <c r="M14" s="84"/>
      <c r="N14" s="599">
        <v>1644.69</v>
      </c>
      <c r="O14" s="31">
        <f>(N14*(1+$M$12))</f>
        <v>1661.1369</v>
      </c>
      <c r="P14" s="31">
        <f t="shared" ref="P14" si="0">(O14*(1+$M$12))</f>
        <v>1677.7482689999999</v>
      </c>
      <c r="Q14" s="31">
        <f>(P14*(1+$M$12))</f>
        <v>1694.5257516899999</v>
      </c>
      <c r="R14" s="31">
        <f t="shared" ref="R14" si="1">(Q14*(1+$M$12))</f>
        <v>1711.4710092068999</v>
      </c>
      <c r="S14" s="31">
        <f t="shared" ref="S14" si="2">(R14*(1+$M$12))</f>
        <v>1728.585719298969</v>
      </c>
      <c r="T14" s="32">
        <f t="shared" ref="T14" si="3">(S14*(1+$M$12))</f>
        <v>1745.8715764919586</v>
      </c>
      <c r="U14" s="70"/>
    </row>
    <row r="15" spans="1:346" s="99" customFormat="1" ht="17">
      <c r="B15" s="227"/>
      <c r="C15" s="121" t="s">
        <v>27</v>
      </c>
      <c r="J15" s="223" t="s">
        <v>15</v>
      </c>
      <c r="K15" s="223" t="s">
        <v>19</v>
      </c>
      <c r="L15" s="239" t="s">
        <v>64</v>
      </c>
      <c r="M15" s="84"/>
      <c r="N15" s="599">
        <v>1449.35</v>
      </c>
      <c r="O15" s="31">
        <f>N15*(1+$M$12)</f>
        <v>1463.8434999999999</v>
      </c>
      <c r="P15" s="31">
        <f t="shared" ref="P15" si="4">O15*(1+$M$12)</f>
        <v>1478.481935</v>
      </c>
      <c r="Q15" s="31">
        <f t="shared" ref="Q15" si="5">P15*(1+$M$12)</f>
        <v>1493.2667543499999</v>
      </c>
      <c r="R15" s="31">
        <f t="shared" ref="R15" si="6">Q15*(1+$M$12)</f>
        <v>1508.1994218934999</v>
      </c>
      <c r="S15" s="31">
        <f t="shared" ref="S15" si="7">R15*(1+$M$12)</f>
        <v>1523.281416112435</v>
      </c>
      <c r="T15" s="32">
        <f t="shared" ref="T15" si="8">S15*(1+$M$12)</f>
        <v>1538.5142302735594</v>
      </c>
      <c r="U15" s="70"/>
    </row>
    <row r="16" spans="1:346" s="99" customFormat="1" ht="17">
      <c r="B16" s="227"/>
      <c r="C16" s="84"/>
      <c r="D16" s="84"/>
      <c r="E16" s="84"/>
      <c r="F16" s="84"/>
      <c r="G16" s="84"/>
      <c r="H16" s="84"/>
      <c r="I16" s="84"/>
      <c r="J16" s="84"/>
      <c r="K16" s="84"/>
      <c r="L16" s="84"/>
      <c r="M16" s="84"/>
      <c r="N16" s="30"/>
      <c r="O16" s="30"/>
      <c r="P16" s="30"/>
      <c r="Q16" s="7"/>
      <c r="R16" s="7"/>
      <c r="S16" s="7"/>
      <c r="T16" s="8"/>
      <c r="U16" s="70"/>
    </row>
    <row r="17" spans="1:346" s="99" customFormat="1" ht="17">
      <c r="B17" s="227"/>
      <c r="C17" s="283"/>
      <c r="J17" s="223"/>
      <c r="K17" s="223"/>
      <c r="L17" s="239"/>
      <c r="M17" s="84"/>
      <c r="N17" s="30"/>
      <c r="O17" s="30"/>
      <c r="P17" s="30"/>
      <c r="Q17" s="7"/>
      <c r="R17" s="7"/>
      <c r="S17" s="7"/>
      <c r="T17" s="8"/>
      <c r="U17" s="70"/>
    </row>
    <row r="18" spans="1:346" s="99" customFormat="1" ht="17">
      <c r="B18" s="227" t="s">
        <v>3</v>
      </c>
      <c r="C18" s="228"/>
      <c r="J18" s="223"/>
      <c r="K18" s="223"/>
      <c r="L18" s="239"/>
      <c r="M18" s="7"/>
      <c r="N18" s="30"/>
      <c r="O18" s="30"/>
      <c r="P18" s="30"/>
      <c r="Q18" s="7"/>
      <c r="R18" s="7"/>
      <c r="S18" s="7"/>
      <c r="T18" s="8"/>
      <c r="U18" s="70"/>
    </row>
    <row r="19" spans="1:346" s="99" customFormat="1" ht="17">
      <c r="B19" s="227" t="s">
        <v>4</v>
      </c>
      <c r="C19" s="121" t="s">
        <v>5</v>
      </c>
      <c r="J19" s="223" t="s">
        <v>14</v>
      </c>
      <c r="K19" s="240" t="s">
        <v>77</v>
      </c>
      <c r="L19" s="239" t="s">
        <v>31</v>
      </c>
      <c r="M19" s="525">
        <v>0.15</v>
      </c>
      <c r="N19" s="33">
        <f>N14*$M$19</f>
        <v>246.70349999999999</v>
      </c>
      <c r="O19" s="33">
        <f t="shared" ref="O19:T19" si="9">O14*$M$25</f>
        <v>1627.914162</v>
      </c>
      <c r="P19" s="33">
        <f t="shared" si="9"/>
        <v>1644.1933036199998</v>
      </c>
      <c r="Q19" s="33">
        <f t="shared" si="9"/>
        <v>1660.6352366561998</v>
      </c>
      <c r="R19" s="33">
        <f t="shared" si="9"/>
        <v>1677.2415890227619</v>
      </c>
      <c r="S19" s="33">
        <f t="shared" si="9"/>
        <v>1694.0140049129895</v>
      </c>
      <c r="T19" s="34">
        <f t="shared" si="9"/>
        <v>1710.9541449621195</v>
      </c>
      <c r="U19" s="70"/>
    </row>
    <row r="20" spans="1:346" s="99" customFormat="1" ht="17">
      <c r="B20" s="227"/>
      <c r="C20" s="121" t="s">
        <v>6</v>
      </c>
      <c r="J20" s="223" t="s">
        <v>14</v>
      </c>
      <c r="K20" s="240" t="s">
        <v>77</v>
      </c>
      <c r="L20" s="239" t="s">
        <v>30</v>
      </c>
      <c r="M20" s="525">
        <v>0.39</v>
      </c>
      <c r="N20" s="33">
        <f t="shared" ref="N20:T20" si="10">N14*$M$20</f>
        <v>641.42910000000006</v>
      </c>
      <c r="O20" s="33">
        <f t="shared" si="10"/>
        <v>647.843391</v>
      </c>
      <c r="P20" s="33">
        <f t="shared" si="10"/>
        <v>654.32182491000003</v>
      </c>
      <c r="Q20" s="33">
        <f t="shared" si="10"/>
        <v>660.86504315909997</v>
      </c>
      <c r="R20" s="33">
        <f t="shared" si="10"/>
        <v>667.47369359069103</v>
      </c>
      <c r="S20" s="33">
        <f t="shared" si="10"/>
        <v>674.14843052659796</v>
      </c>
      <c r="T20" s="34">
        <f t="shared" si="10"/>
        <v>680.88991483186385</v>
      </c>
      <c r="U20" s="70"/>
    </row>
    <row r="21" spans="1:346" s="99" customFormat="1" ht="17">
      <c r="B21" s="227"/>
      <c r="C21" s="121" t="s">
        <v>7</v>
      </c>
      <c r="J21" s="223" t="s">
        <v>14</v>
      </c>
      <c r="K21" s="240" t="s">
        <v>77</v>
      </c>
      <c r="L21" s="239" t="s">
        <v>31</v>
      </c>
      <c r="M21" s="525">
        <v>0.46</v>
      </c>
      <c r="N21" s="33">
        <f t="shared" ref="N21:T21" si="11">N14*$M$21</f>
        <v>756.55740000000003</v>
      </c>
      <c r="O21" s="33">
        <f t="shared" si="11"/>
        <v>764.122974</v>
      </c>
      <c r="P21" s="33">
        <f t="shared" si="11"/>
        <v>771.76420373999997</v>
      </c>
      <c r="Q21" s="33">
        <f t="shared" si="11"/>
        <v>779.48184577739994</v>
      </c>
      <c r="R21" s="33">
        <f t="shared" si="11"/>
        <v>787.27666423517394</v>
      </c>
      <c r="S21" s="33">
        <f t="shared" si="11"/>
        <v>795.14943087752579</v>
      </c>
      <c r="T21" s="34">
        <f t="shared" si="11"/>
        <v>803.10092518630097</v>
      </c>
      <c r="U21" s="70"/>
    </row>
    <row r="22" spans="1:346" s="99" customFormat="1" ht="17">
      <c r="B22" s="227"/>
      <c r="F22" s="228"/>
      <c r="J22" s="223"/>
      <c r="K22" s="223"/>
      <c r="L22" s="239"/>
      <c r="M22" s="7"/>
      <c r="N22" s="30"/>
      <c r="O22" s="30"/>
      <c r="P22" s="30"/>
      <c r="Q22" s="7"/>
      <c r="R22" s="7"/>
      <c r="S22" s="7"/>
      <c r="T22" s="8"/>
      <c r="U22" s="70"/>
    </row>
    <row r="23" spans="1:346" s="99" customFormat="1" ht="17">
      <c r="B23" s="227" t="s">
        <v>8</v>
      </c>
      <c r="J23" s="223"/>
      <c r="K23" s="223"/>
      <c r="L23" s="239"/>
      <c r="M23" s="7"/>
      <c r="N23" s="30"/>
      <c r="O23" s="30"/>
      <c r="P23" s="30"/>
      <c r="Q23" s="7"/>
      <c r="R23" s="7"/>
      <c r="S23" s="7"/>
      <c r="T23" s="8"/>
      <c r="U23" s="70"/>
    </row>
    <row r="24" spans="1:346" s="99" customFormat="1" ht="17">
      <c r="B24" s="227"/>
      <c r="J24" s="223"/>
      <c r="K24" s="223"/>
      <c r="L24" s="239"/>
      <c r="M24" s="7"/>
      <c r="N24" s="30"/>
      <c r="O24" s="30"/>
      <c r="P24" s="30"/>
      <c r="Q24" s="7"/>
      <c r="R24" s="7"/>
      <c r="S24" s="7"/>
      <c r="T24" s="8"/>
      <c r="U24" s="70"/>
    </row>
    <row r="25" spans="1:346" s="99" customFormat="1" ht="18">
      <c r="B25" s="229"/>
      <c r="C25" s="121" t="s">
        <v>9</v>
      </c>
      <c r="J25" s="223" t="s">
        <v>14</v>
      </c>
      <c r="K25" s="223" t="s">
        <v>77</v>
      </c>
      <c r="L25" s="239" t="s">
        <v>36</v>
      </c>
      <c r="M25" s="257">
        <v>0.98</v>
      </c>
      <c r="N25" s="33">
        <f t="shared" ref="N25:T25" si="12">N14*$M$25</f>
        <v>1611.7962</v>
      </c>
      <c r="O25" s="33">
        <f t="shared" si="12"/>
        <v>1627.914162</v>
      </c>
      <c r="P25" s="33">
        <f t="shared" si="12"/>
        <v>1644.1933036199998</v>
      </c>
      <c r="Q25" s="33">
        <f t="shared" si="12"/>
        <v>1660.6352366561998</v>
      </c>
      <c r="R25" s="33">
        <f t="shared" si="12"/>
        <v>1677.2415890227619</v>
      </c>
      <c r="S25" s="33">
        <f t="shared" si="12"/>
        <v>1694.0140049129895</v>
      </c>
      <c r="T25" s="34">
        <f t="shared" si="12"/>
        <v>1710.9541449621195</v>
      </c>
      <c r="U25" s="70"/>
    </row>
    <row r="26" spans="1:346" s="99" customFormat="1" ht="18">
      <c r="B26" s="229"/>
      <c r="C26" s="121"/>
      <c r="J26" s="223"/>
      <c r="K26" s="223"/>
      <c r="L26" s="239"/>
      <c r="M26" s="106"/>
      <c r="N26" s="30"/>
      <c r="O26" s="30"/>
      <c r="P26" s="30"/>
      <c r="Q26" s="7"/>
      <c r="R26" s="7"/>
      <c r="S26" s="7"/>
      <c r="T26" s="8"/>
      <c r="U26" s="70"/>
    </row>
    <row r="27" spans="1:346" s="99" customFormat="1" ht="14" thickBot="1">
      <c r="A27" s="123"/>
      <c r="B27" s="123"/>
      <c r="C27" s="244" t="s">
        <v>10</v>
      </c>
      <c r="D27" s="123"/>
      <c r="E27" s="123"/>
      <c r="F27" s="123"/>
      <c r="G27" s="123"/>
      <c r="H27" s="123"/>
      <c r="I27" s="123"/>
      <c r="J27" s="223" t="s">
        <v>14</v>
      </c>
      <c r="K27" s="223" t="s">
        <v>77</v>
      </c>
      <c r="L27" s="245" t="s">
        <v>36</v>
      </c>
      <c r="M27" s="258">
        <v>1.7999999999999999E-2</v>
      </c>
      <c r="N27" s="35">
        <f t="shared" ref="N27:T27" si="13">N14*$M$27</f>
        <v>29.604419999999998</v>
      </c>
      <c r="O27" s="35">
        <f t="shared" si="13"/>
        <v>29.900464199999998</v>
      </c>
      <c r="P27" s="35">
        <f t="shared" si="13"/>
        <v>30.199468841999998</v>
      </c>
      <c r="Q27" s="35">
        <f t="shared" si="13"/>
        <v>30.501463530419997</v>
      </c>
      <c r="R27" s="35">
        <f t="shared" si="13"/>
        <v>30.806478165724197</v>
      </c>
      <c r="S27" s="35">
        <f t="shared" si="13"/>
        <v>31.114542947381441</v>
      </c>
      <c r="T27" s="36">
        <f t="shared" si="13"/>
        <v>31.425688376855252</v>
      </c>
      <c r="U27" s="70"/>
    </row>
    <row r="28" spans="1:346" s="220" customFormat="1" ht="18" hidden="1" thickBot="1">
      <c r="A28" s="218" t="s">
        <v>75</v>
      </c>
      <c r="B28" s="95"/>
      <c r="C28" s="95"/>
      <c r="D28" s="95"/>
      <c r="E28" s="219"/>
      <c r="F28" s="95"/>
      <c r="G28" s="95"/>
      <c r="H28" s="95"/>
      <c r="I28" s="95"/>
      <c r="J28" s="95"/>
      <c r="K28" s="95"/>
      <c r="L28" s="95"/>
      <c r="M28" s="138"/>
      <c r="N28" s="95"/>
      <c r="O28" s="95"/>
      <c r="P28" s="95"/>
      <c r="Q28" s="95"/>
      <c r="R28" s="95"/>
      <c r="S28" s="95"/>
      <c r="T28" s="96"/>
      <c r="U28" s="183"/>
      <c r="V28" s="183"/>
      <c r="W28" s="183"/>
      <c r="X28" s="183"/>
      <c r="Y28" s="183"/>
      <c r="Z28" s="183"/>
      <c r="AA28" s="183"/>
      <c r="AB28" s="183"/>
      <c r="AC28" s="183"/>
      <c r="AD28" s="183"/>
      <c r="AE28" s="183"/>
      <c r="AF28" s="183"/>
      <c r="AG28" s="183"/>
      <c r="AH28" s="183"/>
      <c r="AI28" s="183"/>
      <c r="AJ28" s="183"/>
      <c r="AK28" s="183"/>
      <c r="AL28" s="183"/>
      <c r="AM28" s="183"/>
      <c r="AN28" s="183"/>
      <c r="AO28" s="183"/>
      <c r="AP28" s="183"/>
      <c r="AQ28" s="183"/>
      <c r="AR28" s="183"/>
      <c r="AS28" s="183"/>
      <c r="AT28" s="183"/>
      <c r="AU28" s="183"/>
      <c r="AV28" s="183"/>
      <c r="AW28" s="183"/>
      <c r="AX28" s="183"/>
      <c r="AY28" s="183"/>
      <c r="AZ28" s="183"/>
      <c r="BA28" s="183"/>
      <c r="BB28" s="183"/>
      <c r="BC28" s="183"/>
      <c r="BD28" s="183"/>
      <c r="BE28" s="183"/>
      <c r="BF28" s="183"/>
      <c r="BG28" s="183"/>
      <c r="BH28" s="183"/>
      <c r="BI28" s="183"/>
      <c r="BJ28" s="183"/>
      <c r="BK28" s="183"/>
      <c r="BL28" s="183"/>
      <c r="BM28" s="183"/>
      <c r="BN28" s="183"/>
      <c r="BO28" s="183"/>
      <c r="BP28" s="183"/>
      <c r="BQ28" s="183"/>
      <c r="BR28" s="183"/>
      <c r="BS28" s="183"/>
      <c r="BT28" s="183"/>
      <c r="BU28" s="183"/>
      <c r="BV28" s="183"/>
      <c r="BW28" s="183"/>
      <c r="BX28" s="183"/>
      <c r="BY28" s="183"/>
      <c r="BZ28" s="183"/>
      <c r="CA28" s="183"/>
      <c r="CB28" s="183"/>
      <c r="CC28" s="183"/>
      <c r="CD28" s="183"/>
      <c r="CE28" s="183"/>
      <c r="CF28" s="183"/>
      <c r="CG28" s="183"/>
      <c r="CH28" s="183"/>
      <c r="CI28" s="183"/>
      <c r="CJ28" s="183"/>
      <c r="CK28" s="183"/>
      <c r="CL28" s="183"/>
      <c r="CM28" s="183"/>
      <c r="CN28" s="183"/>
      <c r="CO28" s="183"/>
      <c r="CP28" s="183"/>
      <c r="CQ28" s="183"/>
      <c r="CR28" s="183"/>
      <c r="CS28" s="183"/>
      <c r="CT28" s="183"/>
      <c r="CU28" s="183"/>
      <c r="CV28" s="183"/>
      <c r="CW28" s="183"/>
      <c r="CX28" s="183"/>
      <c r="CY28" s="183"/>
      <c r="CZ28" s="183"/>
      <c r="DA28" s="183"/>
      <c r="DB28" s="183"/>
      <c r="DC28" s="183"/>
      <c r="DD28" s="183"/>
      <c r="DE28" s="183"/>
      <c r="DF28" s="183"/>
      <c r="DG28" s="183"/>
      <c r="DH28" s="183"/>
      <c r="DI28" s="183"/>
      <c r="DJ28" s="183"/>
      <c r="DK28" s="183"/>
      <c r="DL28" s="183"/>
      <c r="DM28" s="183"/>
      <c r="DN28" s="183"/>
      <c r="DO28" s="183"/>
      <c r="DP28" s="183"/>
      <c r="DQ28" s="183"/>
      <c r="DR28" s="183"/>
      <c r="DS28" s="183"/>
      <c r="DT28" s="183"/>
      <c r="DU28" s="183"/>
      <c r="DV28" s="183"/>
      <c r="DW28" s="183"/>
      <c r="DX28" s="183"/>
      <c r="DY28" s="183"/>
      <c r="DZ28" s="183"/>
      <c r="EA28" s="183"/>
      <c r="EB28" s="183"/>
      <c r="EC28" s="183"/>
      <c r="ED28" s="183"/>
      <c r="EE28" s="183"/>
      <c r="EF28" s="183"/>
      <c r="EG28" s="183"/>
      <c r="EH28" s="183"/>
      <c r="EI28" s="183"/>
      <c r="EJ28" s="183"/>
      <c r="EK28" s="183"/>
      <c r="EL28" s="183"/>
      <c r="EM28" s="183"/>
      <c r="EN28" s="183"/>
      <c r="EO28" s="183"/>
      <c r="EP28" s="183"/>
      <c r="EQ28" s="183"/>
      <c r="ER28" s="183"/>
      <c r="ES28" s="183"/>
      <c r="ET28" s="183"/>
      <c r="EU28" s="183"/>
      <c r="EV28" s="183"/>
      <c r="EW28" s="183"/>
      <c r="EX28" s="183"/>
      <c r="EY28" s="183"/>
      <c r="EZ28" s="183"/>
      <c r="FA28" s="183"/>
      <c r="FB28" s="183"/>
      <c r="FC28" s="183"/>
      <c r="FD28" s="183"/>
      <c r="FE28" s="183"/>
      <c r="FF28" s="183"/>
      <c r="FG28" s="183"/>
      <c r="FH28" s="183"/>
      <c r="FI28" s="183"/>
      <c r="FJ28" s="183"/>
      <c r="FK28" s="183"/>
      <c r="FL28" s="183"/>
      <c r="FM28" s="183"/>
      <c r="FN28" s="183"/>
      <c r="FO28" s="183"/>
      <c r="FP28" s="183"/>
      <c r="FQ28" s="183"/>
      <c r="FR28" s="183"/>
      <c r="FS28" s="183"/>
      <c r="FT28" s="183"/>
      <c r="FU28" s="183"/>
      <c r="FV28" s="183"/>
      <c r="FW28" s="183"/>
      <c r="FX28" s="183"/>
      <c r="FY28" s="183"/>
      <c r="FZ28" s="183"/>
      <c r="GA28" s="183"/>
      <c r="GB28" s="183"/>
      <c r="GC28" s="183"/>
      <c r="GD28" s="183"/>
      <c r="GE28" s="183"/>
      <c r="GF28" s="183"/>
      <c r="GG28" s="183"/>
      <c r="GH28" s="183"/>
      <c r="GI28" s="183"/>
      <c r="GJ28" s="183"/>
      <c r="GK28" s="183"/>
      <c r="GL28" s="183"/>
      <c r="GM28" s="183"/>
      <c r="GN28" s="183"/>
      <c r="GO28" s="183"/>
      <c r="GP28" s="183"/>
      <c r="GQ28" s="183"/>
      <c r="GR28" s="183"/>
      <c r="GS28" s="183"/>
      <c r="GT28" s="183"/>
      <c r="GU28" s="183"/>
      <c r="GV28" s="183"/>
      <c r="GW28" s="183"/>
      <c r="GX28" s="183"/>
      <c r="GY28" s="183"/>
      <c r="GZ28" s="183"/>
      <c r="HA28" s="183"/>
      <c r="HB28" s="183"/>
      <c r="HC28" s="183"/>
      <c r="HD28" s="183"/>
      <c r="HE28" s="183"/>
      <c r="HF28" s="183"/>
      <c r="HG28" s="183"/>
      <c r="HH28" s="183"/>
      <c r="HI28" s="183"/>
      <c r="HJ28" s="183"/>
      <c r="HK28" s="183"/>
      <c r="HL28" s="183"/>
      <c r="HM28" s="183"/>
      <c r="HN28" s="183"/>
      <c r="HO28" s="183"/>
      <c r="HP28" s="183"/>
      <c r="HQ28" s="183"/>
      <c r="HR28" s="183"/>
      <c r="HS28" s="183"/>
      <c r="HT28" s="183"/>
      <c r="HU28" s="183"/>
      <c r="HV28" s="183"/>
      <c r="HW28" s="183"/>
      <c r="HX28" s="183"/>
      <c r="HY28" s="183"/>
      <c r="HZ28" s="183"/>
      <c r="IA28" s="183"/>
      <c r="IB28" s="183"/>
      <c r="IC28" s="183"/>
      <c r="ID28" s="183"/>
      <c r="IE28" s="183"/>
      <c r="IF28" s="183"/>
      <c r="IG28" s="183"/>
      <c r="IH28" s="183"/>
      <c r="II28" s="183"/>
      <c r="IJ28" s="183"/>
      <c r="IK28" s="183"/>
      <c r="IL28" s="183"/>
      <c r="IM28" s="183"/>
      <c r="IN28" s="183"/>
      <c r="IO28" s="183"/>
      <c r="IP28" s="183"/>
      <c r="IQ28" s="183"/>
      <c r="IR28" s="183"/>
      <c r="IS28" s="183"/>
      <c r="IT28" s="183"/>
      <c r="IU28" s="183"/>
      <c r="IV28" s="183"/>
      <c r="IW28" s="183"/>
      <c r="IX28" s="183"/>
      <c r="IY28" s="183"/>
      <c r="IZ28" s="183"/>
      <c r="JA28" s="183"/>
      <c r="JB28" s="183"/>
      <c r="JC28" s="183"/>
      <c r="JD28" s="183"/>
      <c r="JE28" s="183"/>
      <c r="JF28" s="183"/>
      <c r="JG28" s="183"/>
      <c r="JH28" s="183"/>
      <c r="JI28" s="183"/>
      <c r="JJ28" s="183"/>
      <c r="JK28" s="183"/>
      <c r="JL28" s="183"/>
      <c r="JM28" s="183"/>
      <c r="JN28" s="183"/>
      <c r="JO28" s="183"/>
      <c r="JP28" s="183"/>
      <c r="JQ28" s="183"/>
      <c r="JR28" s="183"/>
      <c r="JS28" s="183"/>
      <c r="JT28" s="183"/>
      <c r="JU28" s="183"/>
      <c r="JV28" s="183"/>
      <c r="JW28" s="183"/>
      <c r="JX28" s="183"/>
      <c r="JY28" s="183"/>
      <c r="JZ28" s="183"/>
      <c r="KA28" s="183"/>
      <c r="KB28" s="183"/>
      <c r="KC28" s="183"/>
      <c r="KD28" s="183"/>
      <c r="KE28" s="183"/>
      <c r="KF28" s="183"/>
      <c r="KG28" s="183"/>
      <c r="KH28" s="183"/>
      <c r="KI28" s="183"/>
      <c r="KJ28" s="183"/>
      <c r="KK28" s="183"/>
      <c r="KL28" s="183"/>
      <c r="KM28" s="183"/>
      <c r="KN28" s="183"/>
      <c r="KO28" s="183"/>
      <c r="KP28" s="183"/>
      <c r="KQ28" s="183"/>
      <c r="KR28" s="183"/>
      <c r="KS28" s="183"/>
      <c r="KT28" s="183"/>
      <c r="KU28" s="183"/>
      <c r="KV28" s="183"/>
      <c r="KW28" s="183"/>
      <c r="KX28" s="183"/>
      <c r="KY28" s="183"/>
      <c r="KZ28" s="183"/>
      <c r="LA28" s="183"/>
      <c r="LB28" s="183"/>
      <c r="LC28" s="183"/>
      <c r="LD28" s="183"/>
      <c r="LE28" s="183"/>
      <c r="LF28" s="183"/>
      <c r="LG28" s="183"/>
      <c r="LH28" s="183"/>
      <c r="LI28" s="183"/>
      <c r="LJ28" s="183"/>
      <c r="LK28" s="183"/>
      <c r="LL28" s="183"/>
      <c r="LM28" s="183"/>
      <c r="LN28" s="183"/>
      <c r="LO28" s="183"/>
      <c r="LP28" s="183"/>
      <c r="LQ28" s="183"/>
      <c r="LR28" s="183"/>
      <c r="LS28" s="183"/>
      <c r="LT28" s="183"/>
      <c r="LU28" s="183"/>
      <c r="LV28" s="183"/>
      <c r="LW28" s="183"/>
      <c r="LX28" s="183"/>
      <c r="LY28" s="183"/>
      <c r="LZ28" s="183"/>
      <c r="MA28" s="183"/>
      <c r="MB28" s="183"/>
      <c r="MC28" s="183"/>
      <c r="MD28" s="183"/>
      <c r="ME28" s="183"/>
      <c r="MF28" s="183"/>
      <c r="MG28" s="183"/>
      <c r="MH28" s="183"/>
    </row>
    <row r="29" spans="1:346" s="220" customFormat="1" ht="18" hidden="1" thickTop="1">
      <c r="A29" s="227"/>
      <c r="B29" s="227"/>
      <c r="C29" s="227"/>
      <c r="D29" s="227"/>
      <c r="E29" s="227"/>
      <c r="F29" s="227"/>
      <c r="G29" s="139"/>
      <c r="H29" s="139"/>
      <c r="I29" s="139"/>
      <c r="J29" s="223"/>
      <c r="K29" s="223"/>
      <c r="L29" s="239"/>
      <c r="M29" s="139"/>
      <c r="N29" s="139"/>
      <c r="O29" s="139"/>
      <c r="P29" s="139"/>
      <c r="Q29" s="139"/>
      <c r="R29" s="139"/>
      <c r="S29" s="139"/>
      <c r="T29" s="98"/>
      <c r="U29" s="183"/>
      <c r="V29" s="183"/>
      <c r="W29" s="183"/>
      <c r="X29" s="183"/>
      <c r="Y29" s="183"/>
      <c r="Z29" s="183"/>
      <c r="AA29" s="183"/>
      <c r="AB29" s="183"/>
      <c r="AC29" s="183"/>
      <c r="AD29" s="183"/>
      <c r="AE29" s="183"/>
      <c r="AF29" s="183"/>
      <c r="AG29" s="183"/>
      <c r="AH29" s="183"/>
      <c r="AI29" s="183"/>
      <c r="AJ29" s="183"/>
      <c r="AK29" s="183"/>
      <c r="AL29" s="183"/>
      <c r="AM29" s="183"/>
      <c r="AN29" s="183"/>
      <c r="AO29" s="183"/>
      <c r="AP29" s="183"/>
      <c r="AQ29" s="183"/>
      <c r="AR29" s="183"/>
      <c r="AS29" s="183"/>
      <c r="AT29" s="183"/>
      <c r="AU29" s="183"/>
      <c r="AV29" s="183"/>
      <c r="AW29" s="183"/>
      <c r="AX29" s="183"/>
      <c r="AY29" s="183"/>
      <c r="AZ29" s="183"/>
      <c r="BA29" s="183"/>
      <c r="BB29" s="183"/>
      <c r="BC29" s="183"/>
      <c r="BD29" s="183"/>
      <c r="BE29" s="183"/>
      <c r="BF29" s="183"/>
      <c r="BG29" s="183"/>
      <c r="BH29" s="183"/>
      <c r="BI29" s="183"/>
      <c r="BJ29" s="183"/>
      <c r="BK29" s="183"/>
      <c r="BL29" s="183"/>
      <c r="BM29" s="183"/>
      <c r="BN29" s="183"/>
      <c r="BO29" s="183"/>
      <c r="BP29" s="183"/>
      <c r="BQ29" s="183"/>
      <c r="BR29" s="183"/>
      <c r="BS29" s="183"/>
      <c r="BT29" s="183"/>
      <c r="BU29" s="183"/>
      <c r="BV29" s="183"/>
      <c r="BW29" s="183"/>
      <c r="BX29" s="183"/>
      <c r="BY29" s="183"/>
      <c r="BZ29" s="183"/>
      <c r="CA29" s="183"/>
      <c r="CB29" s="183"/>
      <c r="CC29" s="183"/>
      <c r="CD29" s="183"/>
      <c r="CE29" s="183"/>
      <c r="CF29" s="183"/>
      <c r="CG29" s="183"/>
      <c r="CH29" s="183"/>
      <c r="CI29" s="183"/>
      <c r="CJ29" s="183"/>
      <c r="CK29" s="183"/>
      <c r="CL29" s="183"/>
      <c r="CM29" s="183"/>
      <c r="CN29" s="183"/>
      <c r="CO29" s="183"/>
      <c r="CP29" s="183"/>
      <c r="CQ29" s="183"/>
      <c r="CR29" s="183"/>
      <c r="CS29" s="183"/>
      <c r="CT29" s="183"/>
      <c r="CU29" s="183"/>
      <c r="CV29" s="183"/>
      <c r="CW29" s="183"/>
      <c r="CX29" s="183"/>
      <c r="CY29" s="183"/>
      <c r="CZ29" s="183"/>
      <c r="DA29" s="183"/>
      <c r="DB29" s="183"/>
      <c r="DC29" s="183"/>
      <c r="DD29" s="183"/>
      <c r="DE29" s="183"/>
      <c r="DF29" s="183"/>
      <c r="DG29" s="183"/>
      <c r="DH29" s="183"/>
      <c r="DI29" s="183"/>
      <c r="DJ29" s="183"/>
      <c r="DK29" s="183"/>
      <c r="DL29" s="183"/>
      <c r="DM29" s="183"/>
      <c r="DN29" s="183"/>
      <c r="DO29" s="183"/>
      <c r="DP29" s="183"/>
      <c r="DQ29" s="183"/>
      <c r="DR29" s="183"/>
      <c r="DS29" s="183"/>
      <c r="DT29" s="183"/>
      <c r="DU29" s="183"/>
      <c r="DV29" s="183"/>
      <c r="DW29" s="183"/>
      <c r="DX29" s="183"/>
      <c r="DY29" s="183"/>
      <c r="DZ29" s="183"/>
      <c r="EA29" s="183"/>
      <c r="EB29" s="183"/>
      <c r="EC29" s="183"/>
      <c r="ED29" s="183"/>
      <c r="EE29" s="183"/>
      <c r="EF29" s="183"/>
      <c r="EG29" s="183"/>
      <c r="EH29" s="183"/>
      <c r="EI29" s="183"/>
      <c r="EJ29" s="183"/>
      <c r="EK29" s="183"/>
      <c r="EL29" s="183"/>
      <c r="EM29" s="183"/>
      <c r="EN29" s="183"/>
      <c r="EO29" s="183"/>
      <c r="EP29" s="183"/>
      <c r="EQ29" s="183"/>
      <c r="ER29" s="183"/>
      <c r="ES29" s="183"/>
      <c r="ET29" s="183"/>
      <c r="EU29" s="183"/>
      <c r="EV29" s="183"/>
      <c r="EW29" s="183"/>
      <c r="EX29" s="183"/>
      <c r="EY29" s="183"/>
      <c r="EZ29" s="183"/>
      <c r="FA29" s="183"/>
      <c r="FB29" s="183"/>
      <c r="FC29" s="183"/>
      <c r="FD29" s="183"/>
      <c r="FE29" s="183"/>
      <c r="FF29" s="183"/>
      <c r="FG29" s="183"/>
      <c r="FH29" s="183"/>
      <c r="FI29" s="183"/>
      <c r="FJ29" s="183"/>
      <c r="FK29" s="183"/>
      <c r="FL29" s="183"/>
      <c r="FM29" s="183"/>
      <c r="FN29" s="183"/>
      <c r="FO29" s="183"/>
      <c r="FP29" s="183"/>
      <c r="FQ29" s="183"/>
      <c r="FR29" s="183"/>
      <c r="FS29" s="183"/>
      <c r="FT29" s="183"/>
      <c r="FU29" s="183"/>
      <c r="FV29" s="183"/>
      <c r="FW29" s="183"/>
      <c r="FX29" s="183"/>
      <c r="FY29" s="183"/>
      <c r="FZ29" s="183"/>
      <c r="GA29" s="183"/>
      <c r="GB29" s="183"/>
      <c r="GC29" s="183"/>
      <c r="GD29" s="183"/>
      <c r="GE29" s="183"/>
      <c r="GF29" s="183"/>
      <c r="GG29" s="183"/>
      <c r="GH29" s="183"/>
      <c r="GI29" s="183"/>
      <c r="GJ29" s="183"/>
      <c r="GK29" s="183"/>
      <c r="GL29" s="183"/>
      <c r="GM29" s="183"/>
      <c r="GN29" s="183"/>
      <c r="GO29" s="183"/>
      <c r="GP29" s="183"/>
      <c r="GQ29" s="183"/>
      <c r="GR29" s="183"/>
      <c r="GS29" s="183"/>
      <c r="GT29" s="183"/>
      <c r="GU29" s="183"/>
      <c r="GV29" s="183"/>
      <c r="GW29" s="183"/>
      <c r="GX29" s="183"/>
      <c r="GY29" s="183"/>
      <c r="GZ29" s="183"/>
      <c r="HA29" s="183"/>
      <c r="HB29" s="183"/>
      <c r="HC29" s="183"/>
      <c r="HD29" s="183"/>
      <c r="HE29" s="183"/>
      <c r="HF29" s="183"/>
      <c r="HG29" s="183"/>
      <c r="HH29" s="183"/>
      <c r="HI29" s="183"/>
      <c r="HJ29" s="183"/>
      <c r="HK29" s="183"/>
      <c r="HL29" s="183"/>
      <c r="HM29" s="183"/>
      <c r="HN29" s="183"/>
      <c r="HO29" s="183"/>
      <c r="HP29" s="183"/>
      <c r="HQ29" s="183"/>
      <c r="HR29" s="183"/>
      <c r="HS29" s="183"/>
      <c r="HT29" s="183"/>
      <c r="HU29" s="183"/>
      <c r="HV29" s="183"/>
      <c r="HW29" s="183"/>
      <c r="HX29" s="183"/>
      <c r="HY29" s="183"/>
      <c r="HZ29" s="183"/>
      <c r="IA29" s="183"/>
      <c r="IB29" s="183"/>
      <c r="IC29" s="183"/>
      <c r="ID29" s="183"/>
      <c r="IE29" s="183"/>
      <c r="IF29" s="183"/>
      <c r="IG29" s="183"/>
      <c r="IH29" s="183"/>
      <c r="II29" s="183"/>
      <c r="IJ29" s="183"/>
      <c r="IK29" s="183"/>
      <c r="IL29" s="183"/>
      <c r="IM29" s="183"/>
      <c r="IN29" s="183"/>
      <c r="IO29" s="183"/>
      <c r="IP29" s="183"/>
      <c r="IQ29" s="183"/>
      <c r="IR29" s="183"/>
      <c r="IS29" s="183"/>
      <c r="IT29" s="183"/>
      <c r="IU29" s="183"/>
      <c r="IV29" s="183"/>
      <c r="IW29" s="183"/>
      <c r="IX29" s="183"/>
      <c r="IY29" s="183"/>
      <c r="IZ29" s="183"/>
      <c r="JA29" s="183"/>
      <c r="JB29" s="183"/>
      <c r="JC29" s="183"/>
      <c r="JD29" s="183"/>
      <c r="JE29" s="183"/>
      <c r="JF29" s="183"/>
      <c r="JG29" s="183"/>
      <c r="JH29" s="183"/>
      <c r="JI29" s="183"/>
      <c r="JJ29" s="183"/>
      <c r="JK29" s="183"/>
      <c r="JL29" s="183"/>
      <c r="JM29" s="183"/>
      <c r="JN29" s="183"/>
      <c r="JO29" s="183"/>
      <c r="JP29" s="183"/>
      <c r="JQ29" s="183"/>
      <c r="JR29" s="183"/>
      <c r="JS29" s="183"/>
      <c r="JT29" s="183"/>
      <c r="JU29" s="183"/>
      <c r="JV29" s="183"/>
      <c r="JW29" s="183"/>
      <c r="JX29" s="183"/>
      <c r="JY29" s="183"/>
      <c r="JZ29" s="183"/>
      <c r="KA29" s="183"/>
      <c r="KB29" s="183"/>
      <c r="KC29" s="183"/>
      <c r="KD29" s="183"/>
      <c r="KE29" s="183"/>
      <c r="KF29" s="183"/>
      <c r="KG29" s="183"/>
      <c r="KH29" s="183"/>
      <c r="KI29" s="183"/>
      <c r="KJ29" s="183"/>
      <c r="KK29" s="183"/>
      <c r="KL29" s="183"/>
      <c r="KM29" s="183"/>
      <c r="KN29" s="183"/>
      <c r="KO29" s="183"/>
      <c r="KP29" s="183"/>
      <c r="KQ29" s="183"/>
      <c r="KR29" s="183"/>
      <c r="KS29" s="183"/>
      <c r="KT29" s="183"/>
      <c r="KU29" s="183"/>
      <c r="KV29" s="183"/>
      <c r="KW29" s="183"/>
      <c r="KX29" s="183"/>
      <c r="KY29" s="183"/>
      <c r="KZ29" s="183"/>
      <c r="LA29" s="183"/>
      <c r="LB29" s="183"/>
      <c r="LC29" s="183"/>
      <c r="LD29" s="183"/>
      <c r="LE29" s="183"/>
      <c r="LF29" s="183"/>
      <c r="LG29" s="183"/>
      <c r="LH29" s="183"/>
      <c r="LI29" s="183"/>
      <c r="LJ29" s="183"/>
      <c r="LK29" s="183"/>
      <c r="LL29" s="183"/>
      <c r="LM29" s="183"/>
      <c r="LN29" s="183"/>
      <c r="LO29" s="183"/>
      <c r="LP29" s="183"/>
      <c r="LQ29" s="183"/>
      <c r="LR29" s="183"/>
      <c r="LS29" s="183"/>
      <c r="LT29" s="183"/>
      <c r="LU29" s="183"/>
      <c r="LV29" s="183"/>
      <c r="LW29" s="183"/>
      <c r="LX29" s="183"/>
      <c r="LY29" s="183"/>
      <c r="LZ29" s="183"/>
      <c r="MA29" s="183"/>
      <c r="MB29" s="183"/>
      <c r="MC29" s="183"/>
      <c r="MD29" s="183"/>
      <c r="ME29" s="183"/>
      <c r="MF29" s="183"/>
      <c r="MG29" s="183"/>
      <c r="MH29" s="183"/>
    </row>
    <row r="30" spans="1:346" s="220" customFormat="1" ht="17" hidden="1">
      <c r="A30" s="227"/>
      <c r="B30" s="227" t="s">
        <v>13</v>
      </c>
      <c r="C30" s="227"/>
      <c r="D30" s="227"/>
      <c r="E30" s="227"/>
      <c r="F30" s="227"/>
      <c r="G30" s="139"/>
      <c r="H30" s="139"/>
      <c r="I30" s="139"/>
      <c r="J30" s="223"/>
      <c r="K30" s="223"/>
      <c r="L30" s="239"/>
      <c r="M30" s="789"/>
      <c r="N30" s="789"/>
      <c r="O30" s="789"/>
      <c r="P30" s="789"/>
      <c r="Q30" s="139"/>
      <c r="R30" s="139"/>
      <c r="S30" s="139"/>
      <c r="T30" s="98"/>
      <c r="U30" s="183"/>
      <c r="V30" s="183"/>
      <c r="W30" s="183"/>
      <c r="X30" s="183"/>
      <c r="Y30" s="183"/>
      <c r="Z30" s="183"/>
      <c r="AA30" s="183"/>
      <c r="AB30" s="183"/>
      <c r="AC30" s="183"/>
      <c r="AD30" s="183"/>
      <c r="AE30" s="183"/>
      <c r="AF30" s="183"/>
      <c r="AG30" s="183"/>
      <c r="AH30" s="183"/>
      <c r="AI30" s="183"/>
      <c r="AJ30" s="183"/>
      <c r="AK30" s="183"/>
      <c r="AL30" s="183"/>
      <c r="AM30" s="183"/>
      <c r="AN30" s="183"/>
      <c r="AO30" s="183"/>
      <c r="AP30" s="183"/>
      <c r="AQ30" s="183"/>
      <c r="AR30" s="183"/>
      <c r="AS30" s="183"/>
      <c r="AT30" s="183"/>
      <c r="AU30" s="183"/>
      <c r="AV30" s="183"/>
      <c r="AW30" s="183"/>
      <c r="AX30" s="183"/>
      <c r="AY30" s="183"/>
      <c r="AZ30" s="183"/>
      <c r="BA30" s="183"/>
      <c r="BB30" s="183"/>
      <c r="BC30" s="183"/>
      <c r="BD30" s="183"/>
      <c r="BE30" s="183"/>
      <c r="BF30" s="183"/>
      <c r="BG30" s="183"/>
      <c r="BH30" s="183"/>
      <c r="BI30" s="183"/>
      <c r="BJ30" s="183"/>
      <c r="BK30" s="183"/>
      <c r="BL30" s="183"/>
      <c r="BM30" s="183"/>
      <c r="BN30" s="183"/>
      <c r="BO30" s="183"/>
      <c r="BP30" s="183"/>
      <c r="BQ30" s="183"/>
      <c r="BR30" s="183"/>
      <c r="BS30" s="183"/>
      <c r="BT30" s="183"/>
      <c r="BU30" s="183"/>
      <c r="BV30" s="183"/>
      <c r="BW30" s="183"/>
      <c r="BX30" s="183"/>
      <c r="BY30" s="183"/>
      <c r="BZ30" s="183"/>
      <c r="CA30" s="183"/>
      <c r="CB30" s="183"/>
      <c r="CC30" s="183"/>
      <c r="CD30" s="183"/>
      <c r="CE30" s="183"/>
      <c r="CF30" s="183"/>
      <c r="CG30" s="183"/>
      <c r="CH30" s="183"/>
      <c r="CI30" s="183"/>
      <c r="CJ30" s="183"/>
      <c r="CK30" s="183"/>
      <c r="CL30" s="183"/>
      <c r="CM30" s="183"/>
      <c r="CN30" s="183"/>
      <c r="CO30" s="183"/>
      <c r="CP30" s="183"/>
      <c r="CQ30" s="183"/>
      <c r="CR30" s="183"/>
      <c r="CS30" s="183"/>
      <c r="CT30" s="183"/>
      <c r="CU30" s="183"/>
      <c r="CV30" s="183"/>
      <c r="CW30" s="183"/>
      <c r="CX30" s="183"/>
      <c r="CY30" s="183"/>
      <c r="CZ30" s="183"/>
      <c r="DA30" s="183"/>
      <c r="DB30" s="183"/>
      <c r="DC30" s="183"/>
      <c r="DD30" s="183"/>
      <c r="DE30" s="183"/>
      <c r="DF30" s="183"/>
      <c r="DG30" s="183"/>
      <c r="DH30" s="183"/>
      <c r="DI30" s="183"/>
      <c r="DJ30" s="183"/>
      <c r="DK30" s="183"/>
      <c r="DL30" s="183"/>
      <c r="DM30" s="183"/>
      <c r="DN30" s="183"/>
      <c r="DO30" s="183"/>
      <c r="DP30" s="183"/>
      <c r="DQ30" s="183"/>
      <c r="DR30" s="183"/>
      <c r="DS30" s="183"/>
      <c r="DT30" s="183"/>
      <c r="DU30" s="183"/>
      <c r="DV30" s="183"/>
      <c r="DW30" s="183"/>
      <c r="DX30" s="183"/>
      <c r="DY30" s="183"/>
      <c r="DZ30" s="183"/>
      <c r="EA30" s="183"/>
      <c r="EB30" s="183"/>
      <c r="EC30" s="183"/>
      <c r="ED30" s="183"/>
      <c r="EE30" s="183"/>
      <c r="EF30" s="183"/>
      <c r="EG30" s="183"/>
      <c r="EH30" s="183"/>
      <c r="EI30" s="183"/>
      <c r="EJ30" s="183"/>
      <c r="EK30" s="183"/>
      <c r="EL30" s="183"/>
      <c r="EM30" s="183"/>
      <c r="EN30" s="183"/>
      <c r="EO30" s="183"/>
      <c r="EP30" s="183"/>
      <c r="EQ30" s="183"/>
      <c r="ER30" s="183"/>
      <c r="ES30" s="183"/>
      <c r="ET30" s="183"/>
      <c r="EU30" s="183"/>
      <c r="EV30" s="183"/>
      <c r="EW30" s="183"/>
      <c r="EX30" s="183"/>
      <c r="EY30" s="183"/>
      <c r="EZ30" s="183"/>
      <c r="FA30" s="183"/>
      <c r="FB30" s="183"/>
      <c r="FC30" s="183"/>
      <c r="FD30" s="183"/>
      <c r="FE30" s="183"/>
      <c r="FF30" s="183"/>
      <c r="FG30" s="183"/>
      <c r="FH30" s="183"/>
      <c r="FI30" s="183"/>
      <c r="FJ30" s="183"/>
      <c r="FK30" s="183"/>
      <c r="FL30" s="183"/>
      <c r="FM30" s="183"/>
      <c r="FN30" s="183"/>
      <c r="FO30" s="183"/>
      <c r="FP30" s="183"/>
      <c r="FQ30" s="183"/>
      <c r="FR30" s="183"/>
      <c r="FS30" s="183"/>
      <c r="FT30" s="183"/>
      <c r="FU30" s="183"/>
      <c r="FV30" s="183"/>
      <c r="FW30" s="183"/>
      <c r="FX30" s="183"/>
      <c r="FY30" s="183"/>
      <c r="FZ30" s="183"/>
      <c r="GA30" s="183"/>
      <c r="GB30" s="183"/>
      <c r="GC30" s="183"/>
      <c r="GD30" s="183"/>
      <c r="GE30" s="183"/>
      <c r="GF30" s="183"/>
      <c r="GG30" s="183"/>
      <c r="GH30" s="183"/>
      <c r="GI30" s="183"/>
      <c r="GJ30" s="183"/>
      <c r="GK30" s="183"/>
      <c r="GL30" s="183"/>
      <c r="GM30" s="183"/>
      <c r="GN30" s="183"/>
      <c r="GO30" s="183"/>
      <c r="GP30" s="183"/>
      <c r="GQ30" s="183"/>
      <c r="GR30" s="183"/>
      <c r="GS30" s="183"/>
      <c r="GT30" s="183"/>
      <c r="GU30" s="183"/>
      <c r="GV30" s="183"/>
      <c r="GW30" s="183"/>
      <c r="GX30" s="183"/>
      <c r="GY30" s="183"/>
      <c r="GZ30" s="183"/>
      <c r="HA30" s="183"/>
      <c r="HB30" s="183"/>
      <c r="HC30" s="183"/>
      <c r="HD30" s="183"/>
      <c r="HE30" s="183"/>
      <c r="HF30" s="183"/>
      <c r="HG30" s="183"/>
      <c r="HH30" s="183"/>
      <c r="HI30" s="183"/>
      <c r="HJ30" s="183"/>
      <c r="HK30" s="183"/>
      <c r="HL30" s="183"/>
      <c r="HM30" s="183"/>
      <c r="HN30" s="183"/>
      <c r="HO30" s="183"/>
      <c r="HP30" s="183"/>
      <c r="HQ30" s="183"/>
      <c r="HR30" s="183"/>
      <c r="HS30" s="183"/>
      <c r="HT30" s="183"/>
      <c r="HU30" s="183"/>
      <c r="HV30" s="183"/>
      <c r="HW30" s="183"/>
      <c r="HX30" s="183"/>
      <c r="HY30" s="183"/>
      <c r="HZ30" s="183"/>
      <c r="IA30" s="183"/>
      <c r="IB30" s="183"/>
      <c r="IC30" s="183"/>
      <c r="ID30" s="183"/>
      <c r="IE30" s="183"/>
      <c r="IF30" s="183"/>
      <c r="IG30" s="183"/>
      <c r="IH30" s="183"/>
      <c r="II30" s="183"/>
      <c r="IJ30" s="183"/>
      <c r="IK30" s="183"/>
      <c r="IL30" s="183"/>
      <c r="IM30" s="183"/>
      <c r="IN30" s="183"/>
      <c r="IO30" s="183"/>
      <c r="IP30" s="183"/>
      <c r="IQ30" s="183"/>
      <c r="IR30" s="183"/>
      <c r="IS30" s="183"/>
      <c r="IT30" s="183"/>
      <c r="IU30" s="183"/>
      <c r="IV30" s="183"/>
      <c r="IW30" s="183"/>
      <c r="IX30" s="183"/>
      <c r="IY30" s="183"/>
      <c r="IZ30" s="183"/>
      <c r="JA30" s="183"/>
      <c r="JB30" s="183"/>
      <c r="JC30" s="183"/>
      <c r="JD30" s="183"/>
      <c r="JE30" s="183"/>
      <c r="JF30" s="183"/>
      <c r="JG30" s="183"/>
      <c r="JH30" s="183"/>
      <c r="JI30" s="183"/>
      <c r="JJ30" s="183"/>
      <c r="JK30" s="183"/>
      <c r="JL30" s="183"/>
      <c r="JM30" s="183"/>
      <c r="JN30" s="183"/>
      <c r="JO30" s="183"/>
      <c r="JP30" s="183"/>
      <c r="JQ30" s="183"/>
      <c r="JR30" s="183"/>
      <c r="JS30" s="183"/>
      <c r="JT30" s="183"/>
      <c r="JU30" s="183"/>
      <c r="JV30" s="183"/>
      <c r="JW30" s="183"/>
      <c r="JX30" s="183"/>
      <c r="JY30" s="183"/>
      <c r="JZ30" s="183"/>
      <c r="KA30" s="183"/>
      <c r="KB30" s="183"/>
      <c r="KC30" s="183"/>
      <c r="KD30" s="183"/>
      <c r="KE30" s="183"/>
      <c r="KF30" s="183"/>
      <c r="KG30" s="183"/>
      <c r="KH30" s="183"/>
      <c r="KI30" s="183"/>
      <c r="KJ30" s="183"/>
      <c r="KK30" s="183"/>
      <c r="KL30" s="183"/>
      <c r="KM30" s="183"/>
      <c r="KN30" s="183"/>
      <c r="KO30" s="183"/>
      <c r="KP30" s="183"/>
      <c r="KQ30" s="183"/>
      <c r="KR30" s="183"/>
      <c r="KS30" s="183"/>
      <c r="KT30" s="183"/>
      <c r="KU30" s="183"/>
      <c r="KV30" s="183"/>
      <c r="KW30" s="183"/>
      <c r="KX30" s="183"/>
      <c r="KY30" s="183"/>
      <c r="KZ30" s="183"/>
      <c r="LA30" s="183"/>
      <c r="LB30" s="183"/>
      <c r="LC30" s="183"/>
      <c r="LD30" s="183"/>
      <c r="LE30" s="183"/>
      <c r="LF30" s="183"/>
      <c r="LG30" s="183"/>
      <c r="LH30" s="183"/>
      <c r="LI30" s="183"/>
      <c r="LJ30" s="183"/>
      <c r="LK30" s="183"/>
      <c r="LL30" s="183"/>
      <c r="LM30" s="183"/>
      <c r="LN30" s="183"/>
      <c r="LO30" s="183"/>
      <c r="LP30" s="183"/>
      <c r="LQ30" s="183"/>
      <c r="LR30" s="183"/>
      <c r="LS30" s="183"/>
      <c r="LT30" s="183"/>
      <c r="LU30" s="183"/>
      <c r="LV30" s="183"/>
      <c r="LW30" s="183"/>
      <c r="LX30" s="183"/>
      <c r="LY30" s="183"/>
      <c r="LZ30" s="183"/>
      <c r="MA30" s="183"/>
      <c r="MB30" s="183"/>
      <c r="MC30" s="183"/>
      <c r="MD30" s="183"/>
      <c r="ME30" s="183"/>
      <c r="MF30" s="183"/>
      <c r="MG30" s="183"/>
      <c r="MH30" s="183"/>
    </row>
    <row r="31" spans="1:346" s="220" customFormat="1" ht="17" hidden="1">
      <c r="A31" s="227"/>
      <c r="B31" s="227"/>
      <c r="C31" s="227"/>
      <c r="D31" s="227"/>
      <c r="E31" s="227"/>
      <c r="F31" s="227"/>
      <c r="G31" s="139"/>
      <c r="H31" s="139"/>
      <c r="I31" s="139"/>
      <c r="J31" s="223"/>
      <c r="K31" s="223"/>
      <c r="L31" s="239"/>
      <c r="M31" s="789"/>
      <c r="N31" s="789"/>
      <c r="O31" s="789"/>
      <c r="P31" s="789"/>
      <c r="Q31" s="139"/>
      <c r="R31" s="139"/>
      <c r="S31" s="139"/>
      <c r="T31" s="98"/>
      <c r="U31" s="183"/>
      <c r="V31" s="183"/>
      <c r="W31" s="183"/>
      <c r="X31" s="183"/>
      <c r="Y31" s="183"/>
      <c r="Z31" s="183"/>
      <c r="AA31" s="183"/>
      <c r="AB31" s="183"/>
      <c r="AC31" s="183"/>
      <c r="AD31" s="183"/>
      <c r="AE31" s="183"/>
      <c r="AF31" s="183"/>
      <c r="AG31" s="183"/>
      <c r="AH31" s="183"/>
      <c r="AI31" s="183"/>
      <c r="AJ31" s="183"/>
      <c r="AK31" s="183"/>
      <c r="AL31" s="183"/>
      <c r="AM31" s="183"/>
      <c r="AN31" s="183"/>
      <c r="AO31" s="183"/>
      <c r="AP31" s="183"/>
      <c r="AQ31" s="183"/>
      <c r="AR31" s="183"/>
      <c r="AS31" s="183"/>
      <c r="AT31" s="183"/>
      <c r="AU31" s="183"/>
      <c r="AV31" s="183"/>
      <c r="AW31" s="183"/>
      <c r="AX31" s="183"/>
      <c r="AY31" s="183"/>
      <c r="AZ31" s="183"/>
      <c r="BA31" s="183"/>
      <c r="BB31" s="183"/>
      <c r="BC31" s="183"/>
      <c r="BD31" s="183"/>
      <c r="BE31" s="183"/>
      <c r="BF31" s="183"/>
      <c r="BG31" s="183"/>
      <c r="BH31" s="183"/>
      <c r="BI31" s="183"/>
      <c r="BJ31" s="183"/>
      <c r="BK31" s="183"/>
      <c r="BL31" s="183"/>
      <c r="BM31" s="183"/>
      <c r="BN31" s="183"/>
      <c r="BO31" s="183"/>
      <c r="BP31" s="183"/>
      <c r="BQ31" s="183"/>
      <c r="BR31" s="183"/>
      <c r="BS31" s="183"/>
      <c r="BT31" s="183"/>
      <c r="BU31" s="183"/>
      <c r="BV31" s="183"/>
      <c r="BW31" s="183"/>
      <c r="BX31" s="183"/>
      <c r="BY31" s="183"/>
      <c r="BZ31" s="183"/>
      <c r="CA31" s="183"/>
      <c r="CB31" s="183"/>
      <c r="CC31" s="183"/>
      <c r="CD31" s="183"/>
      <c r="CE31" s="183"/>
      <c r="CF31" s="183"/>
      <c r="CG31" s="183"/>
      <c r="CH31" s="183"/>
      <c r="CI31" s="183"/>
      <c r="CJ31" s="183"/>
      <c r="CK31" s="183"/>
      <c r="CL31" s="183"/>
      <c r="CM31" s="183"/>
      <c r="CN31" s="183"/>
      <c r="CO31" s="183"/>
      <c r="CP31" s="183"/>
      <c r="CQ31" s="183"/>
      <c r="CR31" s="183"/>
      <c r="CS31" s="183"/>
      <c r="CT31" s="183"/>
      <c r="CU31" s="183"/>
      <c r="CV31" s="183"/>
      <c r="CW31" s="183"/>
      <c r="CX31" s="183"/>
      <c r="CY31" s="183"/>
      <c r="CZ31" s="183"/>
      <c r="DA31" s="183"/>
      <c r="DB31" s="183"/>
      <c r="DC31" s="183"/>
      <c r="DD31" s="183"/>
      <c r="DE31" s="183"/>
      <c r="DF31" s="183"/>
      <c r="DG31" s="183"/>
      <c r="DH31" s="183"/>
      <c r="DI31" s="183"/>
      <c r="DJ31" s="183"/>
      <c r="DK31" s="183"/>
      <c r="DL31" s="183"/>
      <c r="DM31" s="183"/>
      <c r="DN31" s="183"/>
      <c r="DO31" s="183"/>
      <c r="DP31" s="183"/>
      <c r="DQ31" s="183"/>
      <c r="DR31" s="183"/>
      <c r="DS31" s="183"/>
      <c r="DT31" s="183"/>
      <c r="DU31" s="183"/>
      <c r="DV31" s="183"/>
      <c r="DW31" s="183"/>
      <c r="DX31" s="183"/>
      <c r="DY31" s="183"/>
      <c r="DZ31" s="183"/>
      <c r="EA31" s="183"/>
      <c r="EB31" s="183"/>
      <c r="EC31" s="183"/>
      <c r="ED31" s="183"/>
      <c r="EE31" s="183"/>
      <c r="EF31" s="183"/>
      <c r="EG31" s="183"/>
      <c r="EH31" s="183"/>
      <c r="EI31" s="183"/>
      <c r="EJ31" s="183"/>
      <c r="EK31" s="183"/>
      <c r="EL31" s="183"/>
      <c r="EM31" s="183"/>
      <c r="EN31" s="183"/>
      <c r="EO31" s="183"/>
      <c r="EP31" s="183"/>
      <c r="EQ31" s="183"/>
      <c r="ER31" s="183"/>
      <c r="ES31" s="183"/>
      <c r="ET31" s="183"/>
      <c r="EU31" s="183"/>
      <c r="EV31" s="183"/>
      <c r="EW31" s="183"/>
      <c r="EX31" s="183"/>
      <c r="EY31" s="183"/>
      <c r="EZ31" s="183"/>
      <c r="FA31" s="183"/>
      <c r="FB31" s="183"/>
      <c r="FC31" s="183"/>
      <c r="FD31" s="183"/>
      <c r="FE31" s="183"/>
      <c r="FF31" s="183"/>
      <c r="FG31" s="183"/>
      <c r="FH31" s="183"/>
      <c r="FI31" s="183"/>
      <c r="FJ31" s="183"/>
      <c r="FK31" s="183"/>
      <c r="FL31" s="183"/>
      <c r="FM31" s="183"/>
      <c r="FN31" s="183"/>
      <c r="FO31" s="183"/>
      <c r="FP31" s="183"/>
      <c r="FQ31" s="183"/>
      <c r="FR31" s="183"/>
      <c r="FS31" s="183"/>
      <c r="FT31" s="183"/>
      <c r="FU31" s="183"/>
      <c r="FV31" s="183"/>
      <c r="FW31" s="183"/>
      <c r="FX31" s="183"/>
      <c r="FY31" s="183"/>
      <c r="FZ31" s="183"/>
      <c r="GA31" s="183"/>
      <c r="GB31" s="183"/>
      <c r="GC31" s="183"/>
      <c r="GD31" s="183"/>
      <c r="GE31" s="183"/>
      <c r="GF31" s="183"/>
      <c r="GG31" s="183"/>
      <c r="GH31" s="183"/>
      <c r="GI31" s="183"/>
      <c r="GJ31" s="183"/>
      <c r="GK31" s="183"/>
      <c r="GL31" s="183"/>
      <c r="GM31" s="183"/>
      <c r="GN31" s="183"/>
      <c r="GO31" s="183"/>
      <c r="GP31" s="183"/>
      <c r="GQ31" s="183"/>
      <c r="GR31" s="183"/>
      <c r="GS31" s="183"/>
      <c r="GT31" s="183"/>
      <c r="GU31" s="183"/>
      <c r="GV31" s="183"/>
      <c r="GW31" s="183"/>
      <c r="GX31" s="183"/>
      <c r="GY31" s="183"/>
      <c r="GZ31" s="183"/>
      <c r="HA31" s="183"/>
      <c r="HB31" s="183"/>
      <c r="HC31" s="183"/>
      <c r="HD31" s="183"/>
      <c r="HE31" s="183"/>
      <c r="HF31" s="183"/>
      <c r="HG31" s="183"/>
      <c r="HH31" s="183"/>
      <c r="HI31" s="183"/>
      <c r="HJ31" s="183"/>
      <c r="HK31" s="183"/>
      <c r="HL31" s="183"/>
      <c r="HM31" s="183"/>
      <c r="HN31" s="183"/>
      <c r="HO31" s="183"/>
      <c r="HP31" s="183"/>
      <c r="HQ31" s="183"/>
      <c r="HR31" s="183"/>
      <c r="HS31" s="183"/>
      <c r="HT31" s="183"/>
      <c r="HU31" s="183"/>
      <c r="HV31" s="183"/>
      <c r="HW31" s="183"/>
      <c r="HX31" s="183"/>
      <c r="HY31" s="183"/>
      <c r="HZ31" s="183"/>
      <c r="IA31" s="183"/>
      <c r="IB31" s="183"/>
      <c r="IC31" s="183"/>
      <c r="ID31" s="183"/>
      <c r="IE31" s="183"/>
      <c r="IF31" s="183"/>
      <c r="IG31" s="183"/>
      <c r="IH31" s="183"/>
      <c r="II31" s="183"/>
      <c r="IJ31" s="183"/>
      <c r="IK31" s="183"/>
      <c r="IL31" s="183"/>
      <c r="IM31" s="183"/>
      <c r="IN31" s="183"/>
      <c r="IO31" s="183"/>
      <c r="IP31" s="183"/>
      <c r="IQ31" s="183"/>
      <c r="IR31" s="183"/>
      <c r="IS31" s="183"/>
      <c r="IT31" s="183"/>
      <c r="IU31" s="183"/>
      <c r="IV31" s="183"/>
      <c r="IW31" s="183"/>
      <c r="IX31" s="183"/>
      <c r="IY31" s="183"/>
      <c r="IZ31" s="183"/>
      <c r="JA31" s="183"/>
      <c r="JB31" s="183"/>
      <c r="JC31" s="183"/>
      <c r="JD31" s="183"/>
      <c r="JE31" s="183"/>
      <c r="JF31" s="183"/>
      <c r="JG31" s="183"/>
      <c r="JH31" s="183"/>
      <c r="JI31" s="183"/>
      <c r="JJ31" s="183"/>
      <c r="JK31" s="183"/>
      <c r="JL31" s="183"/>
      <c r="JM31" s="183"/>
      <c r="JN31" s="183"/>
      <c r="JO31" s="183"/>
      <c r="JP31" s="183"/>
      <c r="JQ31" s="183"/>
      <c r="JR31" s="183"/>
      <c r="JS31" s="183"/>
      <c r="JT31" s="183"/>
      <c r="JU31" s="183"/>
      <c r="JV31" s="183"/>
      <c r="JW31" s="183"/>
      <c r="JX31" s="183"/>
      <c r="JY31" s="183"/>
      <c r="JZ31" s="183"/>
      <c r="KA31" s="183"/>
      <c r="KB31" s="183"/>
      <c r="KC31" s="183"/>
      <c r="KD31" s="183"/>
      <c r="KE31" s="183"/>
      <c r="KF31" s="183"/>
      <c r="KG31" s="183"/>
      <c r="KH31" s="183"/>
      <c r="KI31" s="183"/>
      <c r="KJ31" s="183"/>
      <c r="KK31" s="183"/>
      <c r="KL31" s="183"/>
      <c r="KM31" s="183"/>
      <c r="KN31" s="183"/>
      <c r="KO31" s="183"/>
      <c r="KP31" s="183"/>
      <c r="KQ31" s="183"/>
      <c r="KR31" s="183"/>
      <c r="KS31" s="183"/>
      <c r="KT31" s="183"/>
      <c r="KU31" s="183"/>
      <c r="KV31" s="183"/>
      <c r="KW31" s="183"/>
      <c r="KX31" s="183"/>
      <c r="KY31" s="183"/>
      <c r="KZ31" s="183"/>
      <c r="LA31" s="183"/>
      <c r="LB31" s="183"/>
      <c r="LC31" s="183"/>
      <c r="LD31" s="183"/>
      <c r="LE31" s="183"/>
      <c r="LF31" s="183"/>
      <c r="LG31" s="183"/>
      <c r="LH31" s="183"/>
      <c r="LI31" s="183"/>
      <c r="LJ31" s="183"/>
      <c r="LK31" s="183"/>
      <c r="LL31" s="183"/>
      <c r="LM31" s="183"/>
      <c r="LN31" s="183"/>
      <c r="LO31" s="183"/>
      <c r="LP31" s="183"/>
      <c r="LQ31" s="183"/>
      <c r="LR31" s="183"/>
      <c r="LS31" s="183"/>
      <c r="LT31" s="183"/>
      <c r="LU31" s="183"/>
      <c r="LV31" s="183"/>
      <c r="LW31" s="183"/>
      <c r="LX31" s="183"/>
      <c r="LY31" s="183"/>
      <c r="LZ31" s="183"/>
      <c r="MA31" s="183"/>
      <c r="MB31" s="183"/>
      <c r="MC31" s="183"/>
      <c r="MD31" s="183"/>
      <c r="ME31" s="183"/>
      <c r="MF31" s="183"/>
      <c r="MG31" s="183"/>
      <c r="MH31" s="183"/>
    </row>
    <row r="32" spans="1:346" s="220" customFormat="1" ht="17" hidden="1">
      <c r="A32" s="227"/>
      <c r="B32" s="227" t="s">
        <v>54</v>
      </c>
      <c r="C32" s="227"/>
      <c r="D32" s="227"/>
      <c r="E32" s="227"/>
      <c r="F32" s="227"/>
      <c r="G32" s="139"/>
      <c r="H32" s="139"/>
      <c r="I32" s="139"/>
      <c r="J32" s="223" t="s">
        <v>15</v>
      </c>
      <c r="K32" s="223" t="s">
        <v>19</v>
      </c>
      <c r="L32" s="239" t="s">
        <v>20</v>
      </c>
      <c r="M32" s="84"/>
      <c r="N32" s="111">
        <v>1442.5117147640101</v>
      </c>
      <c r="O32" s="111">
        <v>1442.6293466560201</v>
      </c>
      <c r="P32" s="111">
        <v>1442.74697854802</v>
      </c>
      <c r="Q32" s="112">
        <v>1442.86461044003</v>
      </c>
      <c r="R32" s="112">
        <f>(Q32*(1+$M$33))</f>
        <v>1546.7508623917122</v>
      </c>
      <c r="S32" s="112">
        <f t="shared" ref="S32:T32" si="14">(R32*(1+$M$33))</f>
        <v>1658.1169244839155</v>
      </c>
      <c r="T32" s="113">
        <f t="shared" si="14"/>
        <v>1777.5013430467575</v>
      </c>
      <c r="U32" s="183"/>
      <c r="V32" s="183"/>
      <c r="W32" s="183"/>
      <c r="X32" s="183"/>
      <c r="Y32" s="183"/>
      <c r="Z32" s="183"/>
      <c r="AA32" s="183"/>
      <c r="AB32" s="183"/>
      <c r="AC32" s="183"/>
      <c r="AD32" s="183"/>
      <c r="AE32" s="183"/>
      <c r="AF32" s="183"/>
      <c r="AG32" s="183"/>
      <c r="AH32" s="183"/>
      <c r="AI32" s="183"/>
      <c r="AJ32" s="183"/>
      <c r="AK32" s="183"/>
      <c r="AL32" s="183"/>
      <c r="AM32" s="183"/>
      <c r="AN32" s="183"/>
      <c r="AO32" s="183"/>
      <c r="AP32" s="183"/>
      <c r="AQ32" s="183"/>
      <c r="AR32" s="183"/>
      <c r="AS32" s="183"/>
      <c r="AT32" s="183"/>
      <c r="AU32" s="183"/>
      <c r="AV32" s="183"/>
      <c r="AW32" s="183"/>
      <c r="AX32" s="183"/>
      <c r="AY32" s="183"/>
      <c r="AZ32" s="183"/>
      <c r="BA32" s="183"/>
      <c r="BB32" s="183"/>
      <c r="BC32" s="183"/>
      <c r="BD32" s="183"/>
      <c r="BE32" s="183"/>
      <c r="BF32" s="183"/>
      <c r="BG32" s="183"/>
      <c r="BH32" s="183"/>
      <c r="BI32" s="183"/>
      <c r="BJ32" s="183"/>
      <c r="BK32" s="183"/>
      <c r="BL32" s="183"/>
      <c r="BM32" s="183"/>
      <c r="BN32" s="183"/>
      <c r="BO32" s="183"/>
      <c r="BP32" s="183"/>
      <c r="BQ32" s="183"/>
      <c r="BR32" s="183"/>
      <c r="BS32" s="183"/>
      <c r="BT32" s="183"/>
      <c r="BU32" s="183"/>
      <c r="BV32" s="183"/>
      <c r="BW32" s="183"/>
      <c r="BX32" s="183"/>
      <c r="BY32" s="183"/>
      <c r="BZ32" s="183"/>
      <c r="CA32" s="183"/>
      <c r="CB32" s="183"/>
      <c r="CC32" s="183"/>
      <c r="CD32" s="183"/>
      <c r="CE32" s="183"/>
      <c r="CF32" s="183"/>
      <c r="CG32" s="183"/>
      <c r="CH32" s="183"/>
      <c r="CI32" s="183"/>
      <c r="CJ32" s="183"/>
      <c r="CK32" s="183"/>
      <c r="CL32" s="183"/>
      <c r="CM32" s="183"/>
      <c r="CN32" s="183"/>
      <c r="CO32" s="183"/>
      <c r="CP32" s="183"/>
      <c r="CQ32" s="183"/>
      <c r="CR32" s="183"/>
      <c r="CS32" s="183"/>
      <c r="CT32" s="183"/>
      <c r="CU32" s="183"/>
      <c r="CV32" s="183"/>
      <c r="CW32" s="183"/>
      <c r="CX32" s="183"/>
      <c r="CY32" s="183"/>
      <c r="CZ32" s="183"/>
      <c r="DA32" s="183"/>
      <c r="DB32" s="183"/>
      <c r="DC32" s="183"/>
      <c r="DD32" s="183"/>
      <c r="DE32" s="183"/>
      <c r="DF32" s="183"/>
      <c r="DG32" s="183"/>
      <c r="DH32" s="183"/>
      <c r="DI32" s="183"/>
      <c r="DJ32" s="183"/>
      <c r="DK32" s="183"/>
      <c r="DL32" s="183"/>
      <c r="DM32" s="183"/>
      <c r="DN32" s="183"/>
      <c r="DO32" s="183"/>
      <c r="DP32" s="183"/>
      <c r="DQ32" s="183"/>
      <c r="DR32" s="183"/>
      <c r="DS32" s="183"/>
      <c r="DT32" s="183"/>
      <c r="DU32" s="183"/>
      <c r="DV32" s="183"/>
      <c r="DW32" s="183"/>
      <c r="DX32" s="183"/>
      <c r="DY32" s="183"/>
      <c r="DZ32" s="183"/>
      <c r="EA32" s="183"/>
      <c r="EB32" s="183"/>
      <c r="EC32" s="183"/>
      <c r="ED32" s="183"/>
      <c r="EE32" s="183"/>
      <c r="EF32" s="183"/>
      <c r="EG32" s="183"/>
      <c r="EH32" s="183"/>
      <c r="EI32" s="183"/>
      <c r="EJ32" s="183"/>
      <c r="EK32" s="183"/>
      <c r="EL32" s="183"/>
      <c r="EM32" s="183"/>
      <c r="EN32" s="183"/>
      <c r="EO32" s="183"/>
      <c r="EP32" s="183"/>
      <c r="EQ32" s="183"/>
      <c r="ER32" s="183"/>
      <c r="ES32" s="183"/>
      <c r="ET32" s="183"/>
      <c r="EU32" s="183"/>
      <c r="EV32" s="183"/>
      <c r="EW32" s="183"/>
      <c r="EX32" s="183"/>
      <c r="EY32" s="183"/>
      <c r="EZ32" s="183"/>
      <c r="FA32" s="183"/>
      <c r="FB32" s="183"/>
      <c r="FC32" s="183"/>
      <c r="FD32" s="183"/>
      <c r="FE32" s="183"/>
      <c r="FF32" s="183"/>
      <c r="FG32" s="183"/>
      <c r="FH32" s="183"/>
      <c r="FI32" s="183"/>
      <c r="FJ32" s="183"/>
      <c r="FK32" s="183"/>
      <c r="FL32" s="183"/>
      <c r="FM32" s="183"/>
      <c r="FN32" s="183"/>
      <c r="FO32" s="183"/>
      <c r="FP32" s="183"/>
      <c r="FQ32" s="183"/>
      <c r="FR32" s="183"/>
      <c r="FS32" s="183"/>
      <c r="FT32" s="183"/>
      <c r="FU32" s="183"/>
      <c r="FV32" s="183"/>
      <c r="FW32" s="183"/>
      <c r="FX32" s="183"/>
      <c r="FY32" s="183"/>
      <c r="FZ32" s="183"/>
      <c r="GA32" s="183"/>
      <c r="GB32" s="183"/>
      <c r="GC32" s="183"/>
      <c r="GD32" s="183"/>
      <c r="GE32" s="183"/>
      <c r="GF32" s="183"/>
      <c r="GG32" s="183"/>
      <c r="GH32" s="183"/>
      <c r="GI32" s="183"/>
      <c r="GJ32" s="183"/>
      <c r="GK32" s="183"/>
      <c r="GL32" s="183"/>
      <c r="GM32" s="183"/>
      <c r="GN32" s="183"/>
      <c r="GO32" s="183"/>
      <c r="GP32" s="183"/>
      <c r="GQ32" s="183"/>
      <c r="GR32" s="183"/>
      <c r="GS32" s="183"/>
      <c r="GT32" s="183"/>
      <c r="GU32" s="183"/>
      <c r="GV32" s="183"/>
      <c r="GW32" s="183"/>
      <c r="GX32" s="183"/>
      <c r="GY32" s="183"/>
      <c r="GZ32" s="183"/>
      <c r="HA32" s="183"/>
      <c r="HB32" s="183"/>
      <c r="HC32" s="183"/>
      <c r="HD32" s="183"/>
      <c r="HE32" s="183"/>
      <c r="HF32" s="183"/>
      <c r="HG32" s="183"/>
      <c r="HH32" s="183"/>
      <c r="HI32" s="183"/>
      <c r="HJ32" s="183"/>
      <c r="HK32" s="183"/>
      <c r="HL32" s="183"/>
      <c r="HM32" s="183"/>
      <c r="HN32" s="183"/>
      <c r="HO32" s="183"/>
      <c r="HP32" s="183"/>
      <c r="HQ32" s="183"/>
      <c r="HR32" s="183"/>
      <c r="HS32" s="183"/>
      <c r="HT32" s="183"/>
      <c r="HU32" s="183"/>
      <c r="HV32" s="183"/>
      <c r="HW32" s="183"/>
      <c r="HX32" s="183"/>
      <c r="HY32" s="183"/>
      <c r="HZ32" s="183"/>
      <c r="IA32" s="183"/>
      <c r="IB32" s="183"/>
      <c r="IC32" s="183"/>
      <c r="ID32" s="183"/>
      <c r="IE32" s="183"/>
      <c r="IF32" s="183"/>
      <c r="IG32" s="183"/>
      <c r="IH32" s="183"/>
      <c r="II32" s="183"/>
      <c r="IJ32" s="183"/>
      <c r="IK32" s="183"/>
      <c r="IL32" s="183"/>
      <c r="IM32" s="183"/>
      <c r="IN32" s="183"/>
      <c r="IO32" s="183"/>
      <c r="IP32" s="183"/>
      <c r="IQ32" s="183"/>
      <c r="IR32" s="183"/>
      <c r="IS32" s="183"/>
      <c r="IT32" s="183"/>
      <c r="IU32" s="183"/>
      <c r="IV32" s="183"/>
      <c r="IW32" s="183"/>
      <c r="IX32" s="183"/>
      <c r="IY32" s="183"/>
      <c r="IZ32" s="183"/>
      <c r="JA32" s="183"/>
      <c r="JB32" s="183"/>
      <c r="JC32" s="183"/>
      <c r="JD32" s="183"/>
      <c r="JE32" s="183"/>
      <c r="JF32" s="183"/>
      <c r="JG32" s="183"/>
      <c r="JH32" s="183"/>
      <c r="JI32" s="183"/>
      <c r="JJ32" s="183"/>
      <c r="JK32" s="183"/>
      <c r="JL32" s="183"/>
      <c r="JM32" s="183"/>
      <c r="JN32" s="183"/>
      <c r="JO32" s="183"/>
      <c r="JP32" s="183"/>
      <c r="JQ32" s="183"/>
      <c r="JR32" s="183"/>
      <c r="JS32" s="183"/>
      <c r="JT32" s="183"/>
      <c r="JU32" s="183"/>
      <c r="JV32" s="183"/>
      <c r="JW32" s="183"/>
      <c r="JX32" s="183"/>
      <c r="JY32" s="183"/>
      <c r="JZ32" s="183"/>
      <c r="KA32" s="183"/>
      <c r="KB32" s="183"/>
      <c r="KC32" s="183"/>
      <c r="KD32" s="183"/>
      <c r="KE32" s="183"/>
      <c r="KF32" s="183"/>
      <c r="KG32" s="183"/>
      <c r="KH32" s="183"/>
      <c r="KI32" s="183"/>
      <c r="KJ32" s="183"/>
      <c r="KK32" s="183"/>
      <c r="KL32" s="183"/>
      <c r="KM32" s="183"/>
      <c r="KN32" s="183"/>
      <c r="KO32" s="183"/>
      <c r="KP32" s="183"/>
      <c r="KQ32" s="183"/>
      <c r="KR32" s="183"/>
      <c r="KS32" s="183"/>
      <c r="KT32" s="183"/>
      <c r="KU32" s="183"/>
      <c r="KV32" s="183"/>
      <c r="KW32" s="183"/>
      <c r="KX32" s="183"/>
      <c r="KY32" s="183"/>
      <c r="KZ32" s="183"/>
      <c r="LA32" s="183"/>
      <c r="LB32" s="183"/>
      <c r="LC32" s="183"/>
      <c r="LD32" s="183"/>
      <c r="LE32" s="183"/>
      <c r="LF32" s="183"/>
      <c r="LG32" s="183"/>
      <c r="LH32" s="183"/>
      <c r="LI32" s="183"/>
      <c r="LJ32" s="183"/>
      <c r="LK32" s="183"/>
      <c r="LL32" s="183"/>
      <c r="LM32" s="183"/>
      <c r="LN32" s="183"/>
      <c r="LO32" s="183"/>
      <c r="LP32" s="183"/>
      <c r="LQ32" s="183"/>
      <c r="LR32" s="183"/>
      <c r="LS32" s="183"/>
      <c r="LT32" s="183"/>
      <c r="LU32" s="183"/>
      <c r="LV32" s="183"/>
      <c r="LW32" s="183"/>
      <c r="LX32" s="183"/>
      <c r="LY32" s="183"/>
      <c r="LZ32" s="183"/>
      <c r="MA32" s="183"/>
      <c r="MB32" s="183"/>
      <c r="MC32" s="183"/>
      <c r="MD32" s="183"/>
      <c r="ME32" s="183"/>
      <c r="MF32" s="183"/>
      <c r="MG32" s="183"/>
      <c r="MH32" s="183"/>
    </row>
    <row r="33" spans="1:349" s="220" customFormat="1" ht="17" hidden="1">
      <c r="A33" s="139"/>
      <c r="B33" s="231" t="s">
        <v>72</v>
      </c>
      <c r="C33" s="139"/>
      <c r="D33" s="239"/>
      <c r="E33" s="239"/>
      <c r="F33" s="239"/>
      <c r="G33" s="139"/>
      <c r="H33" s="139"/>
      <c r="I33" s="139"/>
      <c r="J33" s="223" t="s">
        <v>14</v>
      </c>
      <c r="K33" s="223" t="s">
        <v>77</v>
      </c>
      <c r="L33" s="239" t="s">
        <v>56</v>
      </c>
      <c r="M33" s="140">
        <v>7.1999999999999995E-2</v>
      </c>
      <c r="N33" s="141"/>
      <c r="O33" s="141"/>
      <c r="P33" s="141"/>
      <c r="Q33" s="141"/>
      <c r="R33" s="141"/>
      <c r="S33" s="141"/>
      <c r="T33" s="110"/>
      <c r="U33" s="183"/>
      <c r="V33" s="183"/>
      <c r="W33" s="183"/>
      <c r="X33" s="183"/>
      <c r="Y33" s="183"/>
      <c r="Z33" s="183"/>
      <c r="AA33" s="183"/>
      <c r="AB33" s="183"/>
      <c r="AC33" s="183"/>
      <c r="AD33" s="183"/>
      <c r="AE33" s="183"/>
      <c r="AF33" s="183"/>
      <c r="AG33" s="183"/>
      <c r="AH33" s="183"/>
      <c r="AI33" s="183"/>
      <c r="AJ33" s="183"/>
      <c r="AK33" s="183"/>
      <c r="AL33" s="183"/>
      <c r="AM33" s="183"/>
      <c r="AN33" s="183"/>
      <c r="AO33" s="183"/>
      <c r="AP33" s="183"/>
      <c r="AQ33" s="183"/>
      <c r="AR33" s="183"/>
      <c r="AS33" s="183"/>
      <c r="AT33" s="183"/>
      <c r="AU33" s="183"/>
      <c r="AV33" s="183"/>
      <c r="AW33" s="183"/>
      <c r="AX33" s="183"/>
      <c r="AY33" s="183"/>
      <c r="AZ33" s="183"/>
      <c r="BA33" s="183"/>
      <c r="BB33" s="183"/>
      <c r="BC33" s="183"/>
      <c r="BD33" s="183"/>
      <c r="BE33" s="183"/>
      <c r="BF33" s="183"/>
      <c r="BG33" s="183"/>
      <c r="BH33" s="183"/>
      <c r="BI33" s="183"/>
      <c r="BJ33" s="183"/>
      <c r="BK33" s="183"/>
      <c r="BL33" s="183"/>
      <c r="BM33" s="183"/>
      <c r="BN33" s="183"/>
      <c r="BO33" s="183"/>
      <c r="BP33" s="183"/>
      <c r="BQ33" s="183"/>
      <c r="BR33" s="183"/>
      <c r="BS33" s="183"/>
      <c r="BT33" s="183"/>
      <c r="BU33" s="183"/>
      <c r="BV33" s="183"/>
      <c r="BW33" s="183"/>
      <c r="BX33" s="183"/>
      <c r="BY33" s="183"/>
      <c r="BZ33" s="183"/>
      <c r="CA33" s="183"/>
      <c r="CB33" s="183"/>
      <c r="CC33" s="183"/>
      <c r="CD33" s="183"/>
      <c r="CE33" s="183"/>
      <c r="CF33" s="183"/>
      <c r="CG33" s="183"/>
      <c r="CH33" s="183"/>
      <c r="CI33" s="183"/>
      <c r="CJ33" s="183"/>
      <c r="CK33" s="183"/>
      <c r="CL33" s="183"/>
      <c r="CM33" s="183"/>
      <c r="CN33" s="183"/>
      <c r="CO33" s="183"/>
      <c r="CP33" s="183"/>
      <c r="CQ33" s="183"/>
      <c r="CR33" s="183"/>
      <c r="CS33" s="183"/>
      <c r="CT33" s="183"/>
      <c r="CU33" s="183"/>
      <c r="CV33" s="183"/>
      <c r="CW33" s="183"/>
      <c r="CX33" s="183"/>
      <c r="CY33" s="183"/>
      <c r="CZ33" s="183"/>
      <c r="DA33" s="183"/>
      <c r="DB33" s="183"/>
      <c r="DC33" s="183"/>
      <c r="DD33" s="183"/>
      <c r="DE33" s="183"/>
      <c r="DF33" s="183"/>
      <c r="DG33" s="183"/>
      <c r="DH33" s="183"/>
      <c r="DI33" s="183"/>
      <c r="DJ33" s="183"/>
      <c r="DK33" s="183"/>
      <c r="DL33" s="183"/>
      <c r="DM33" s="183"/>
      <c r="DN33" s="183"/>
      <c r="DO33" s="183"/>
      <c r="DP33" s="183"/>
      <c r="DQ33" s="183"/>
      <c r="DR33" s="183"/>
      <c r="DS33" s="183"/>
      <c r="DT33" s="183"/>
      <c r="DU33" s="183"/>
      <c r="DV33" s="183"/>
      <c r="DW33" s="183"/>
      <c r="DX33" s="183"/>
      <c r="DY33" s="183"/>
      <c r="DZ33" s="183"/>
      <c r="EA33" s="183"/>
      <c r="EB33" s="183"/>
      <c r="EC33" s="183"/>
      <c r="ED33" s="183"/>
      <c r="EE33" s="183"/>
      <c r="EF33" s="183"/>
      <c r="EG33" s="183"/>
      <c r="EH33" s="183"/>
      <c r="EI33" s="183"/>
      <c r="EJ33" s="183"/>
      <c r="EK33" s="183"/>
      <c r="EL33" s="183"/>
      <c r="EM33" s="183"/>
      <c r="EN33" s="183"/>
      <c r="EO33" s="183"/>
      <c r="EP33" s="183"/>
      <c r="EQ33" s="183"/>
      <c r="ER33" s="183"/>
      <c r="ES33" s="183"/>
      <c r="ET33" s="183"/>
      <c r="EU33" s="183"/>
      <c r="EV33" s="183"/>
      <c r="EW33" s="183"/>
      <c r="EX33" s="183"/>
      <c r="EY33" s="183"/>
      <c r="EZ33" s="183"/>
      <c r="FA33" s="183"/>
      <c r="FB33" s="183"/>
      <c r="FC33" s="183"/>
      <c r="FD33" s="183"/>
      <c r="FE33" s="183"/>
      <c r="FF33" s="183"/>
      <c r="FG33" s="183"/>
      <c r="FH33" s="183"/>
      <c r="FI33" s="183"/>
      <c r="FJ33" s="183"/>
      <c r="FK33" s="183"/>
      <c r="FL33" s="183"/>
      <c r="FM33" s="183"/>
      <c r="FN33" s="183"/>
      <c r="FO33" s="183"/>
      <c r="FP33" s="183"/>
      <c r="FQ33" s="183"/>
      <c r="FR33" s="183"/>
      <c r="FS33" s="183"/>
      <c r="FT33" s="183"/>
      <c r="FU33" s="183"/>
      <c r="FV33" s="183"/>
      <c r="FW33" s="183"/>
      <c r="FX33" s="183"/>
      <c r="FY33" s="183"/>
      <c r="FZ33" s="183"/>
      <c r="GA33" s="183"/>
      <c r="GB33" s="183"/>
      <c r="GC33" s="183"/>
      <c r="GD33" s="183"/>
      <c r="GE33" s="183"/>
      <c r="GF33" s="183"/>
      <c r="GG33" s="183"/>
      <c r="GH33" s="183"/>
      <c r="GI33" s="183"/>
      <c r="GJ33" s="183"/>
      <c r="GK33" s="183"/>
      <c r="GL33" s="183"/>
      <c r="GM33" s="183"/>
      <c r="GN33" s="183"/>
      <c r="GO33" s="183"/>
      <c r="GP33" s="183"/>
      <c r="GQ33" s="183"/>
      <c r="GR33" s="183"/>
      <c r="GS33" s="183"/>
      <c r="GT33" s="183"/>
      <c r="GU33" s="183"/>
      <c r="GV33" s="183"/>
      <c r="GW33" s="183"/>
      <c r="GX33" s="183"/>
      <c r="GY33" s="183"/>
      <c r="GZ33" s="183"/>
      <c r="HA33" s="183"/>
      <c r="HB33" s="183"/>
      <c r="HC33" s="183"/>
      <c r="HD33" s="183"/>
      <c r="HE33" s="183"/>
      <c r="HF33" s="183"/>
      <c r="HG33" s="183"/>
      <c r="HH33" s="183"/>
      <c r="HI33" s="183"/>
      <c r="HJ33" s="183"/>
      <c r="HK33" s="183"/>
      <c r="HL33" s="183"/>
      <c r="HM33" s="183"/>
      <c r="HN33" s="183"/>
      <c r="HO33" s="183"/>
      <c r="HP33" s="183"/>
      <c r="HQ33" s="183"/>
      <c r="HR33" s="183"/>
      <c r="HS33" s="183"/>
      <c r="HT33" s="183"/>
      <c r="HU33" s="183"/>
      <c r="HV33" s="183"/>
      <c r="HW33" s="183"/>
      <c r="HX33" s="183"/>
      <c r="HY33" s="183"/>
      <c r="HZ33" s="183"/>
      <c r="IA33" s="183"/>
      <c r="IB33" s="183"/>
      <c r="IC33" s="183"/>
      <c r="ID33" s="183"/>
      <c r="IE33" s="183"/>
      <c r="IF33" s="183"/>
      <c r="IG33" s="183"/>
      <c r="IH33" s="183"/>
      <c r="II33" s="183"/>
      <c r="IJ33" s="183"/>
      <c r="IK33" s="183"/>
      <c r="IL33" s="183"/>
      <c r="IM33" s="183"/>
      <c r="IN33" s="183"/>
      <c r="IO33" s="183"/>
      <c r="IP33" s="183"/>
      <c r="IQ33" s="183"/>
      <c r="IR33" s="183"/>
      <c r="IS33" s="183"/>
      <c r="IT33" s="183"/>
      <c r="IU33" s="183"/>
      <c r="IV33" s="183"/>
      <c r="IW33" s="183"/>
      <c r="IX33" s="183"/>
      <c r="IY33" s="183"/>
      <c r="IZ33" s="183"/>
      <c r="JA33" s="183"/>
      <c r="JB33" s="183"/>
      <c r="JC33" s="183"/>
      <c r="JD33" s="183"/>
      <c r="JE33" s="183"/>
      <c r="JF33" s="183"/>
      <c r="JG33" s="183"/>
      <c r="JH33" s="183"/>
      <c r="JI33" s="183"/>
      <c r="JJ33" s="183"/>
      <c r="JK33" s="183"/>
      <c r="JL33" s="183"/>
      <c r="JM33" s="183"/>
      <c r="JN33" s="183"/>
      <c r="JO33" s="183"/>
      <c r="JP33" s="183"/>
      <c r="JQ33" s="183"/>
      <c r="JR33" s="183"/>
      <c r="JS33" s="183"/>
      <c r="JT33" s="183"/>
      <c r="JU33" s="183"/>
      <c r="JV33" s="183"/>
      <c r="JW33" s="183"/>
      <c r="JX33" s="183"/>
      <c r="JY33" s="183"/>
      <c r="JZ33" s="183"/>
      <c r="KA33" s="183"/>
      <c r="KB33" s="183"/>
      <c r="KC33" s="183"/>
      <c r="KD33" s="183"/>
      <c r="KE33" s="183"/>
      <c r="KF33" s="183"/>
      <c r="KG33" s="183"/>
      <c r="KH33" s="183"/>
      <c r="KI33" s="183"/>
      <c r="KJ33" s="183"/>
      <c r="KK33" s="183"/>
      <c r="KL33" s="183"/>
      <c r="KM33" s="183"/>
      <c r="KN33" s="183"/>
      <c r="KO33" s="183"/>
      <c r="KP33" s="183"/>
      <c r="KQ33" s="183"/>
      <c r="KR33" s="183"/>
      <c r="KS33" s="183"/>
      <c r="KT33" s="183"/>
      <c r="KU33" s="183"/>
      <c r="KV33" s="183"/>
      <c r="KW33" s="183"/>
      <c r="KX33" s="183"/>
      <c r="KY33" s="183"/>
      <c r="KZ33" s="183"/>
      <c r="LA33" s="183"/>
      <c r="LB33" s="183"/>
      <c r="LC33" s="183"/>
      <c r="LD33" s="183"/>
      <c r="LE33" s="183"/>
      <c r="LF33" s="183"/>
      <c r="LG33" s="183"/>
      <c r="LH33" s="183"/>
      <c r="LI33" s="183"/>
      <c r="LJ33" s="183"/>
      <c r="LK33" s="183"/>
      <c r="LL33" s="183"/>
      <c r="LM33" s="183"/>
      <c r="LN33" s="183"/>
      <c r="LO33" s="183"/>
      <c r="LP33" s="183"/>
      <c r="LQ33" s="183"/>
      <c r="LR33" s="183"/>
      <c r="LS33" s="183"/>
      <c r="LT33" s="183"/>
      <c r="LU33" s="183"/>
      <c r="LV33" s="183"/>
      <c r="LW33" s="183"/>
      <c r="LX33" s="183"/>
      <c r="LY33" s="183"/>
      <c r="LZ33" s="183"/>
      <c r="MA33" s="183"/>
      <c r="MB33" s="183"/>
      <c r="MC33" s="183"/>
      <c r="MD33" s="183"/>
      <c r="ME33" s="183"/>
      <c r="MF33" s="183"/>
      <c r="MG33" s="183"/>
      <c r="MH33" s="183"/>
    </row>
    <row r="34" spans="1:349" s="220" customFormat="1" ht="17" hidden="1" outlineLevel="1">
      <c r="A34" s="139"/>
      <c r="B34" s="253"/>
      <c r="C34" s="139"/>
      <c r="D34" s="139"/>
      <c r="E34" s="254"/>
      <c r="F34" s="139"/>
      <c r="G34" s="139"/>
      <c r="H34" s="139"/>
      <c r="I34" s="139"/>
      <c r="J34" s="223"/>
      <c r="K34" s="223"/>
      <c r="L34" s="239"/>
      <c r="M34" s="84"/>
      <c r="N34" s="139"/>
      <c r="O34" s="139"/>
      <c r="P34" s="139"/>
      <c r="Q34" s="139"/>
      <c r="R34" s="139"/>
      <c r="S34" s="139"/>
      <c r="T34" s="98"/>
      <c r="U34" s="183"/>
      <c r="V34" s="183"/>
      <c r="W34" s="183"/>
      <c r="X34" s="183"/>
      <c r="Y34" s="183"/>
      <c r="Z34" s="183"/>
      <c r="AA34" s="183"/>
      <c r="AB34" s="183"/>
      <c r="AC34" s="183"/>
      <c r="AD34" s="183"/>
      <c r="AE34" s="183"/>
      <c r="AF34" s="183"/>
      <c r="AG34" s="183"/>
      <c r="AH34" s="183"/>
      <c r="AI34" s="183"/>
      <c r="AJ34" s="183"/>
      <c r="AK34" s="183"/>
      <c r="AL34" s="183"/>
      <c r="AM34" s="183"/>
      <c r="AN34" s="183"/>
      <c r="AO34" s="183"/>
      <c r="AP34" s="183"/>
      <c r="AQ34" s="183"/>
      <c r="AR34" s="183"/>
      <c r="AS34" s="183"/>
      <c r="AT34" s="183"/>
      <c r="AU34" s="183"/>
      <c r="AV34" s="183"/>
      <c r="AW34" s="183"/>
      <c r="AX34" s="183"/>
      <c r="AY34" s="183"/>
      <c r="AZ34" s="183"/>
      <c r="BA34" s="183"/>
      <c r="BB34" s="183"/>
      <c r="BC34" s="183"/>
      <c r="BD34" s="183"/>
      <c r="BE34" s="183"/>
      <c r="BF34" s="183"/>
      <c r="BG34" s="183"/>
      <c r="BH34" s="183"/>
      <c r="BI34" s="183"/>
      <c r="BJ34" s="183"/>
      <c r="BK34" s="183"/>
      <c r="BL34" s="183"/>
      <c r="BM34" s="183"/>
      <c r="BN34" s="183"/>
      <c r="BO34" s="183"/>
      <c r="BP34" s="183"/>
      <c r="BQ34" s="183"/>
      <c r="BR34" s="183"/>
      <c r="BS34" s="183"/>
      <c r="BT34" s="183"/>
      <c r="BU34" s="183"/>
      <c r="BV34" s="183"/>
      <c r="BW34" s="183"/>
      <c r="BX34" s="183"/>
      <c r="BY34" s="183"/>
      <c r="BZ34" s="183"/>
      <c r="CA34" s="183"/>
      <c r="CB34" s="183"/>
      <c r="CC34" s="183"/>
      <c r="CD34" s="183"/>
      <c r="CE34" s="183"/>
      <c r="CF34" s="183"/>
      <c r="CG34" s="183"/>
      <c r="CH34" s="183"/>
      <c r="CI34" s="183"/>
      <c r="CJ34" s="183"/>
      <c r="CK34" s="183"/>
      <c r="CL34" s="183"/>
      <c r="CM34" s="183"/>
      <c r="CN34" s="183"/>
      <c r="CO34" s="183"/>
      <c r="CP34" s="183"/>
      <c r="CQ34" s="183"/>
      <c r="CR34" s="183"/>
      <c r="CS34" s="183"/>
      <c r="CT34" s="183"/>
      <c r="CU34" s="183"/>
      <c r="CV34" s="183"/>
      <c r="CW34" s="183"/>
      <c r="CX34" s="183"/>
      <c r="CY34" s="183"/>
      <c r="CZ34" s="183"/>
      <c r="DA34" s="183"/>
      <c r="DB34" s="183"/>
      <c r="DC34" s="183"/>
      <c r="DD34" s="183"/>
      <c r="DE34" s="183"/>
      <c r="DF34" s="183"/>
      <c r="DG34" s="183"/>
      <c r="DH34" s="183"/>
      <c r="DI34" s="183"/>
      <c r="DJ34" s="183"/>
      <c r="DK34" s="183"/>
      <c r="DL34" s="183"/>
      <c r="DM34" s="183"/>
      <c r="DN34" s="183"/>
      <c r="DO34" s="183"/>
      <c r="DP34" s="183"/>
      <c r="DQ34" s="183"/>
      <c r="DR34" s="183"/>
      <c r="DS34" s="183"/>
      <c r="DT34" s="183"/>
      <c r="DU34" s="183"/>
      <c r="DV34" s="183"/>
      <c r="DW34" s="183"/>
      <c r="DX34" s="183"/>
      <c r="DY34" s="183"/>
      <c r="DZ34" s="183"/>
      <c r="EA34" s="183"/>
      <c r="EB34" s="183"/>
      <c r="EC34" s="183"/>
      <c r="ED34" s="183"/>
      <c r="EE34" s="183"/>
      <c r="EF34" s="183"/>
      <c r="EG34" s="183"/>
      <c r="EH34" s="183"/>
      <c r="EI34" s="183"/>
      <c r="EJ34" s="183"/>
      <c r="EK34" s="183"/>
      <c r="EL34" s="183"/>
      <c r="EM34" s="183"/>
      <c r="EN34" s="183"/>
      <c r="EO34" s="183"/>
      <c r="EP34" s="183"/>
      <c r="EQ34" s="183"/>
      <c r="ER34" s="183"/>
      <c r="ES34" s="183"/>
      <c r="ET34" s="183"/>
      <c r="EU34" s="183"/>
      <c r="EV34" s="183"/>
      <c r="EW34" s="183"/>
      <c r="EX34" s="183"/>
      <c r="EY34" s="183"/>
      <c r="EZ34" s="183"/>
      <c r="FA34" s="183"/>
      <c r="FB34" s="183"/>
      <c r="FC34" s="183"/>
      <c r="FD34" s="183"/>
      <c r="FE34" s="183"/>
      <c r="FF34" s="183"/>
      <c r="FG34" s="183"/>
      <c r="FH34" s="183"/>
      <c r="FI34" s="183"/>
      <c r="FJ34" s="183"/>
      <c r="FK34" s="183"/>
      <c r="FL34" s="183"/>
      <c r="FM34" s="183"/>
      <c r="FN34" s="183"/>
      <c r="FO34" s="183"/>
      <c r="FP34" s="183"/>
      <c r="FQ34" s="183"/>
      <c r="FR34" s="183"/>
      <c r="FS34" s="183"/>
      <c r="FT34" s="183"/>
      <c r="FU34" s="183"/>
      <c r="FV34" s="183"/>
      <c r="FW34" s="183"/>
      <c r="FX34" s="183"/>
      <c r="FY34" s="183"/>
      <c r="FZ34" s="183"/>
      <c r="GA34" s="183"/>
      <c r="GB34" s="183"/>
      <c r="GC34" s="183"/>
      <c r="GD34" s="183"/>
      <c r="GE34" s="183"/>
      <c r="GF34" s="183"/>
      <c r="GG34" s="183"/>
      <c r="GH34" s="183"/>
      <c r="GI34" s="183"/>
      <c r="GJ34" s="183"/>
      <c r="GK34" s="183"/>
      <c r="GL34" s="183"/>
      <c r="GM34" s="183"/>
      <c r="GN34" s="183"/>
      <c r="GO34" s="183"/>
      <c r="GP34" s="183"/>
      <c r="GQ34" s="183"/>
      <c r="GR34" s="183"/>
      <c r="GS34" s="183"/>
      <c r="GT34" s="183"/>
      <c r="GU34" s="183"/>
      <c r="GV34" s="183"/>
      <c r="GW34" s="183"/>
      <c r="GX34" s="183"/>
      <c r="GY34" s="183"/>
      <c r="GZ34" s="183"/>
      <c r="HA34" s="183"/>
      <c r="HB34" s="183"/>
      <c r="HC34" s="183"/>
      <c r="HD34" s="183"/>
      <c r="HE34" s="183"/>
      <c r="HF34" s="183"/>
      <c r="HG34" s="183"/>
      <c r="HH34" s="183"/>
      <c r="HI34" s="183"/>
      <c r="HJ34" s="183"/>
      <c r="HK34" s="183"/>
      <c r="HL34" s="183"/>
      <c r="HM34" s="183"/>
      <c r="HN34" s="183"/>
      <c r="HO34" s="183"/>
      <c r="HP34" s="183"/>
      <c r="HQ34" s="183"/>
      <c r="HR34" s="183"/>
      <c r="HS34" s="183"/>
      <c r="HT34" s="183"/>
      <c r="HU34" s="183"/>
      <c r="HV34" s="183"/>
      <c r="HW34" s="183"/>
      <c r="HX34" s="183"/>
      <c r="HY34" s="183"/>
      <c r="HZ34" s="183"/>
      <c r="IA34" s="183"/>
      <c r="IB34" s="183"/>
      <c r="IC34" s="183"/>
      <c r="ID34" s="183"/>
      <c r="IE34" s="183"/>
      <c r="IF34" s="183"/>
      <c r="IG34" s="183"/>
      <c r="IH34" s="183"/>
      <c r="II34" s="183"/>
      <c r="IJ34" s="183"/>
      <c r="IK34" s="183"/>
      <c r="IL34" s="183"/>
      <c r="IM34" s="183"/>
      <c r="IN34" s="183"/>
      <c r="IO34" s="183"/>
      <c r="IP34" s="183"/>
      <c r="IQ34" s="183"/>
      <c r="IR34" s="183"/>
      <c r="IS34" s="183"/>
      <c r="IT34" s="183"/>
      <c r="IU34" s="183"/>
      <c r="IV34" s="183"/>
      <c r="IW34" s="183"/>
      <c r="IX34" s="183"/>
      <c r="IY34" s="183"/>
      <c r="IZ34" s="183"/>
      <c r="JA34" s="183"/>
      <c r="JB34" s="183"/>
      <c r="JC34" s="183"/>
      <c r="JD34" s="183"/>
      <c r="JE34" s="183"/>
      <c r="JF34" s="183"/>
      <c r="JG34" s="183"/>
      <c r="JH34" s="183"/>
      <c r="JI34" s="183"/>
      <c r="JJ34" s="183"/>
      <c r="JK34" s="183"/>
      <c r="JL34" s="183"/>
      <c r="JM34" s="183"/>
      <c r="JN34" s="183"/>
      <c r="JO34" s="183"/>
      <c r="JP34" s="183"/>
      <c r="JQ34" s="183"/>
      <c r="JR34" s="183"/>
      <c r="JS34" s="183"/>
      <c r="JT34" s="183"/>
      <c r="JU34" s="183"/>
      <c r="JV34" s="183"/>
      <c r="JW34" s="183"/>
      <c r="JX34" s="183"/>
      <c r="JY34" s="183"/>
      <c r="JZ34" s="183"/>
      <c r="KA34" s="183"/>
      <c r="KB34" s="183"/>
      <c r="KC34" s="183"/>
      <c r="KD34" s="183"/>
      <c r="KE34" s="183"/>
      <c r="KF34" s="183"/>
      <c r="KG34" s="183"/>
      <c r="KH34" s="183"/>
      <c r="KI34" s="183"/>
      <c r="KJ34" s="183"/>
      <c r="KK34" s="183"/>
      <c r="KL34" s="183"/>
      <c r="KM34" s="183"/>
      <c r="KN34" s="183"/>
      <c r="KO34" s="183"/>
      <c r="KP34" s="183"/>
      <c r="KQ34" s="183"/>
      <c r="KR34" s="183"/>
      <c r="KS34" s="183"/>
      <c r="KT34" s="183"/>
      <c r="KU34" s="183"/>
      <c r="KV34" s="183"/>
      <c r="KW34" s="183"/>
      <c r="KX34" s="183"/>
      <c r="KY34" s="183"/>
      <c r="KZ34" s="183"/>
      <c r="LA34" s="183"/>
      <c r="LB34" s="183"/>
      <c r="LC34" s="183"/>
      <c r="LD34" s="183"/>
      <c r="LE34" s="183"/>
      <c r="LF34" s="183"/>
      <c r="LG34" s="183"/>
      <c r="LH34" s="183"/>
      <c r="LI34" s="183"/>
      <c r="LJ34" s="183"/>
      <c r="LK34" s="183"/>
      <c r="LL34" s="183"/>
      <c r="LM34" s="183"/>
      <c r="LN34" s="183"/>
      <c r="LO34" s="183"/>
      <c r="LP34" s="183"/>
      <c r="LQ34" s="183"/>
      <c r="LR34" s="183"/>
      <c r="LS34" s="183"/>
      <c r="LT34" s="183"/>
      <c r="LU34" s="183"/>
      <c r="LV34" s="183"/>
      <c r="LW34" s="183"/>
      <c r="LX34" s="183"/>
      <c r="LY34" s="183"/>
      <c r="LZ34" s="183"/>
      <c r="MA34" s="183"/>
      <c r="MB34" s="183"/>
      <c r="MC34" s="183"/>
      <c r="MD34" s="183"/>
      <c r="ME34" s="183"/>
      <c r="MF34" s="183"/>
      <c r="MG34" s="183"/>
      <c r="MH34" s="183"/>
    </row>
    <row r="35" spans="1:349" s="220" customFormat="1" ht="17" hidden="1" outlineLevel="1">
      <c r="A35" s="227"/>
      <c r="B35" s="227" t="s">
        <v>52</v>
      </c>
      <c r="C35" s="227"/>
      <c r="D35" s="227"/>
      <c r="E35" s="227"/>
      <c r="F35" s="227"/>
      <c r="G35" s="227"/>
      <c r="H35" s="227"/>
      <c r="I35" s="227"/>
      <c r="J35" s="223"/>
      <c r="K35" s="223"/>
      <c r="L35" s="239"/>
      <c r="M35" s="139"/>
      <c r="N35" s="139"/>
      <c r="O35" s="139"/>
      <c r="P35" s="139"/>
      <c r="Q35" s="139"/>
      <c r="R35" s="139"/>
      <c r="S35" s="139"/>
      <c r="T35" s="98"/>
      <c r="U35" s="183"/>
      <c r="V35" s="183"/>
      <c r="W35" s="183"/>
      <c r="X35" s="183"/>
      <c r="Y35" s="183"/>
      <c r="Z35" s="183"/>
      <c r="AA35" s="183"/>
      <c r="AB35" s="183"/>
      <c r="AC35" s="183"/>
      <c r="AD35" s="183"/>
      <c r="AE35" s="183"/>
      <c r="AF35" s="183"/>
      <c r="AG35" s="183"/>
      <c r="AH35" s="183"/>
      <c r="AI35" s="183"/>
      <c r="AJ35" s="183"/>
      <c r="AK35" s="183"/>
      <c r="AL35" s="183"/>
      <c r="AM35" s="183"/>
      <c r="AN35" s="183"/>
      <c r="AO35" s="183"/>
      <c r="AP35" s="183"/>
      <c r="AQ35" s="183"/>
      <c r="AR35" s="183"/>
      <c r="AS35" s="183"/>
      <c r="AT35" s="183"/>
      <c r="AU35" s="183"/>
      <c r="AV35" s="183"/>
      <c r="AW35" s="183"/>
      <c r="AX35" s="183"/>
      <c r="AY35" s="183"/>
      <c r="AZ35" s="183"/>
      <c r="BA35" s="183"/>
      <c r="BB35" s="183"/>
      <c r="BC35" s="183"/>
      <c r="BD35" s="183"/>
      <c r="BE35" s="183"/>
      <c r="BF35" s="183"/>
      <c r="BG35" s="183"/>
      <c r="BH35" s="183"/>
      <c r="BI35" s="183"/>
      <c r="BJ35" s="183"/>
      <c r="BK35" s="183"/>
      <c r="BL35" s="183"/>
      <c r="BM35" s="183"/>
      <c r="BN35" s="183"/>
      <c r="BO35" s="183"/>
      <c r="BP35" s="183"/>
      <c r="BQ35" s="183"/>
      <c r="BR35" s="183"/>
      <c r="BS35" s="183"/>
      <c r="BT35" s="183"/>
      <c r="BU35" s="183"/>
      <c r="BV35" s="183"/>
      <c r="BW35" s="183"/>
      <c r="BX35" s="183"/>
      <c r="BY35" s="183"/>
      <c r="BZ35" s="183"/>
      <c r="CA35" s="183"/>
      <c r="CB35" s="183"/>
      <c r="CC35" s="183"/>
      <c r="CD35" s="183"/>
      <c r="CE35" s="183"/>
      <c r="CF35" s="183"/>
      <c r="CG35" s="183"/>
      <c r="CH35" s="183"/>
      <c r="CI35" s="183"/>
      <c r="CJ35" s="183"/>
      <c r="CK35" s="183"/>
      <c r="CL35" s="183"/>
      <c r="CM35" s="183"/>
      <c r="CN35" s="183"/>
      <c r="CO35" s="183"/>
      <c r="CP35" s="183"/>
      <c r="CQ35" s="183"/>
      <c r="CR35" s="183"/>
      <c r="CS35" s="183"/>
      <c r="CT35" s="183"/>
      <c r="CU35" s="183"/>
      <c r="CV35" s="183"/>
      <c r="CW35" s="183"/>
      <c r="CX35" s="183"/>
      <c r="CY35" s="183"/>
      <c r="CZ35" s="183"/>
      <c r="DA35" s="183"/>
      <c r="DB35" s="183"/>
      <c r="DC35" s="183"/>
      <c r="DD35" s="183"/>
      <c r="DE35" s="183"/>
      <c r="DF35" s="183"/>
      <c r="DG35" s="183"/>
      <c r="DH35" s="183"/>
      <c r="DI35" s="183"/>
      <c r="DJ35" s="183"/>
      <c r="DK35" s="183"/>
      <c r="DL35" s="183"/>
      <c r="DM35" s="183"/>
      <c r="DN35" s="183"/>
      <c r="DO35" s="183"/>
      <c r="DP35" s="183"/>
      <c r="DQ35" s="183"/>
      <c r="DR35" s="183"/>
      <c r="DS35" s="183"/>
      <c r="DT35" s="183"/>
      <c r="DU35" s="183"/>
      <c r="DV35" s="183"/>
      <c r="DW35" s="183"/>
      <c r="DX35" s="183"/>
      <c r="DY35" s="183"/>
      <c r="DZ35" s="183"/>
      <c r="EA35" s="183"/>
      <c r="EB35" s="183"/>
      <c r="EC35" s="183"/>
      <c r="ED35" s="183"/>
      <c r="EE35" s="183"/>
      <c r="EF35" s="183"/>
      <c r="EG35" s="183"/>
      <c r="EH35" s="183"/>
      <c r="EI35" s="183"/>
      <c r="EJ35" s="183"/>
      <c r="EK35" s="183"/>
      <c r="EL35" s="183"/>
      <c r="EM35" s="183"/>
      <c r="EN35" s="183"/>
      <c r="EO35" s="183"/>
      <c r="EP35" s="183"/>
      <c r="EQ35" s="183"/>
      <c r="ER35" s="183"/>
      <c r="ES35" s="183"/>
      <c r="ET35" s="183"/>
      <c r="EU35" s="183"/>
      <c r="EV35" s="183"/>
      <c r="EW35" s="183"/>
      <c r="EX35" s="183"/>
      <c r="EY35" s="183"/>
      <c r="EZ35" s="183"/>
      <c r="FA35" s="183"/>
      <c r="FB35" s="183"/>
      <c r="FC35" s="183"/>
      <c r="FD35" s="183"/>
      <c r="FE35" s="183"/>
      <c r="FF35" s="183"/>
      <c r="FG35" s="183"/>
      <c r="FH35" s="183"/>
      <c r="FI35" s="183"/>
      <c r="FJ35" s="183"/>
      <c r="FK35" s="183"/>
      <c r="FL35" s="183"/>
      <c r="FM35" s="183"/>
      <c r="FN35" s="183"/>
      <c r="FO35" s="183"/>
      <c r="FP35" s="183"/>
      <c r="FQ35" s="183"/>
      <c r="FR35" s="183"/>
      <c r="FS35" s="183"/>
      <c r="FT35" s="183"/>
      <c r="FU35" s="183"/>
      <c r="FV35" s="183"/>
      <c r="FW35" s="183"/>
      <c r="FX35" s="183"/>
      <c r="FY35" s="183"/>
      <c r="FZ35" s="183"/>
      <c r="GA35" s="183"/>
      <c r="GB35" s="183"/>
      <c r="GC35" s="183"/>
      <c r="GD35" s="183"/>
      <c r="GE35" s="183"/>
      <c r="GF35" s="183"/>
      <c r="GG35" s="183"/>
      <c r="GH35" s="183"/>
      <c r="GI35" s="183"/>
      <c r="GJ35" s="183"/>
      <c r="GK35" s="183"/>
      <c r="GL35" s="183"/>
      <c r="GM35" s="183"/>
      <c r="GN35" s="183"/>
      <c r="GO35" s="183"/>
      <c r="GP35" s="183"/>
      <c r="GQ35" s="183"/>
      <c r="GR35" s="183"/>
      <c r="GS35" s="183"/>
      <c r="GT35" s="183"/>
      <c r="GU35" s="183"/>
      <c r="GV35" s="183"/>
      <c r="GW35" s="183"/>
      <c r="GX35" s="183"/>
      <c r="GY35" s="183"/>
      <c r="GZ35" s="183"/>
      <c r="HA35" s="183"/>
      <c r="HB35" s="183"/>
      <c r="HC35" s="183"/>
      <c r="HD35" s="183"/>
      <c r="HE35" s="183"/>
      <c r="HF35" s="183"/>
      <c r="HG35" s="183"/>
      <c r="HH35" s="183"/>
      <c r="HI35" s="183"/>
      <c r="HJ35" s="183"/>
      <c r="HK35" s="183"/>
      <c r="HL35" s="183"/>
      <c r="HM35" s="183"/>
      <c r="HN35" s="183"/>
      <c r="HO35" s="183"/>
      <c r="HP35" s="183"/>
      <c r="HQ35" s="183"/>
      <c r="HR35" s="183"/>
      <c r="HS35" s="183"/>
      <c r="HT35" s="183"/>
      <c r="HU35" s="183"/>
      <c r="HV35" s="183"/>
      <c r="HW35" s="183"/>
      <c r="HX35" s="183"/>
      <c r="HY35" s="183"/>
      <c r="HZ35" s="183"/>
      <c r="IA35" s="183"/>
      <c r="IB35" s="183"/>
      <c r="IC35" s="183"/>
      <c r="ID35" s="183"/>
      <c r="IE35" s="183"/>
      <c r="IF35" s="183"/>
      <c r="IG35" s="183"/>
      <c r="IH35" s="183"/>
      <c r="II35" s="183"/>
      <c r="IJ35" s="183"/>
      <c r="IK35" s="183"/>
      <c r="IL35" s="183"/>
      <c r="IM35" s="183"/>
      <c r="IN35" s="183"/>
      <c r="IO35" s="183"/>
      <c r="IP35" s="183"/>
      <c r="IQ35" s="183"/>
      <c r="IR35" s="183"/>
      <c r="IS35" s="183"/>
      <c r="IT35" s="183"/>
      <c r="IU35" s="183"/>
      <c r="IV35" s="183"/>
      <c r="IW35" s="183"/>
      <c r="IX35" s="183"/>
      <c r="IY35" s="183"/>
      <c r="IZ35" s="183"/>
      <c r="JA35" s="183"/>
      <c r="JB35" s="183"/>
      <c r="JC35" s="183"/>
      <c r="JD35" s="183"/>
      <c r="JE35" s="183"/>
      <c r="JF35" s="183"/>
      <c r="JG35" s="183"/>
      <c r="JH35" s="183"/>
      <c r="JI35" s="183"/>
      <c r="JJ35" s="183"/>
      <c r="JK35" s="183"/>
      <c r="JL35" s="183"/>
      <c r="JM35" s="183"/>
      <c r="JN35" s="183"/>
      <c r="JO35" s="183"/>
      <c r="JP35" s="183"/>
      <c r="JQ35" s="183"/>
      <c r="JR35" s="183"/>
      <c r="JS35" s="183"/>
      <c r="JT35" s="183"/>
      <c r="JU35" s="183"/>
      <c r="JV35" s="183"/>
      <c r="JW35" s="183"/>
      <c r="JX35" s="183"/>
      <c r="JY35" s="183"/>
      <c r="JZ35" s="183"/>
      <c r="KA35" s="183"/>
      <c r="KB35" s="183"/>
      <c r="KC35" s="183"/>
      <c r="KD35" s="183"/>
      <c r="KE35" s="183"/>
      <c r="KF35" s="183"/>
      <c r="KG35" s="183"/>
      <c r="KH35" s="183"/>
      <c r="KI35" s="183"/>
      <c r="KJ35" s="183"/>
      <c r="KK35" s="183"/>
      <c r="KL35" s="183"/>
      <c r="KM35" s="183"/>
      <c r="KN35" s="183"/>
      <c r="KO35" s="183"/>
      <c r="KP35" s="183"/>
      <c r="KQ35" s="183"/>
      <c r="KR35" s="183"/>
      <c r="KS35" s="183"/>
      <c r="KT35" s="183"/>
      <c r="KU35" s="183"/>
      <c r="KV35" s="183"/>
      <c r="KW35" s="183"/>
      <c r="KX35" s="183"/>
      <c r="KY35" s="183"/>
      <c r="KZ35" s="183"/>
      <c r="LA35" s="183"/>
      <c r="LB35" s="183"/>
      <c r="LC35" s="183"/>
      <c r="LD35" s="183"/>
      <c r="LE35" s="183"/>
      <c r="LF35" s="183"/>
      <c r="LG35" s="183"/>
      <c r="LH35" s="183"/>
      <c r="LI35" s="183"/>
      <c r="LJ35" s="183"/>
      <c r="LK35" s="183"/>
      <c r="LL35" s="183"/>
      <c r="LM35" s="183"/>
      <c r="LN35" s="183"/>
      <c r="LO35" s="183"/>
      <c r="LP35" s="183"/>
      <c r="LQ35" s="183"/>
      <c r="LR35" s="183"/>
      <c r="LS35" s="183"/>
      <c r="LT35" s="183"/>
      <c r="LU35" s="183"/>
      <c r="LV35" s="183"/>
      <c r="LW35" s="183"/>
      <c r="LX35" s="183"/>
      <c r="LY35" s="183"/>
      <c r="LZ35" s="183"/>
      <c r="MA35" s="183"/>
      <c r="MB35" s="183"/>
      <c r="MC35" s="183"/>
      <c r="MD35" s="183"/>
      <c r="ME35" s="183"/>
      <c r="MF35" s="183"/>
      <c r="MG35" s="183"/>
      <c r="MH35" s="183"/>
      <c r="MI35" s="183"/>
      <c r="MJ35" s="183"/>
      <c r="MK35" s="183"/>
    </row>
    <row r="36" spans="1:349" s="220" customFormat="1" ht="17" hidden="1" outlineLevel="1">
      <c r="A36" s="227"/>
      <c r="B36" s="227"/>
      <c r="C36" s="227"/>
      <c r="D36" s="227"/>
      <c r="E36" s="227"/>
      <c r="F36" s="227"/>
      <c r="G36" s="227"/>
      <c r="H36" s="227"/>
      <c r="I36" s="227"/>
      <c r="J36" s="223"/>
      <c r="K36" s="223"/>
      <c r="L36" s="239"/>
      <c r="M36" s="139"/>
      <c r="N36" s="139"/>
      <c r="O36" s="139"/>
      <c r="P36" s="139"/>
      <c r="Q36" s="139"/>
      <c r="R36" s="139"/>
      <c r="S36" s="139"/>
      <c r="T36" s="98"/>
      <c r="U36" s="183"/>
      <c r="V36" s="183"/>
      <c r="W36" s="183"/>
      <c r="X36" s="183"/>
      <c r="Y36" s="183"/>
      <c r="Z36" s="183"/>
      <c r="AA36" s="183"/>
      <c r="AB36" s="183"/>
      <c r="AC36" s="183"/>
      <c r="AD36" s="183"/>
      <c r="AE36" s="183"/>
      <c r="AF36" s="183"/>
      <c r="AG36" s="183"/>
      <c r="AH36" s="183"/>
      <c r="AI36" s="183"/>
      <c r="AJ36" s="183"/>
      <c r="AK36" s="183"/>
      <c r="AL36" s="183"/>
      <c r="AM36" s="183"/>
      <c r="AN36" s="183"/>
      <c r="AO36" s="183"/>
      <c r="AP36" s="183"/>
      <c r="AQ36" s="183"/>
      <c r="AR36" s="183"/>
      <c r="AS36" s="183"/>
      <c r="AT36" s="183"/>
      <c r="AU36" s="183"/>
      <c r="AV36" s="183"/>
      <c r="AW36" s="183"/>
      <c r="AX36" s="183"/>
      <c r="AY36" s="183"/>
      <c r="AZ36" s="183"/>
      <c r="BA36" s="183"/>
      <c r="BB36" s="183"/>
      <c r="BC36" s="183"/>
      <c r="BD36" s="183"/>
      <c r="BE36" s="183"/>
      <c r="BF36" s="183"/>
      <c r="BG36" s="183"/>
      <c r="BH36" s="183"/>
      <c r="BI36" s="183"/>
      <c r="BJ36" s="183"/>
      <c r="BK36" s="183"/>
      <c r="BL36" s="183"/>
      <c r="BM36" s="183"/>
      <c r="BN36" s="183"/>
      <c r="BO36" s="183"/>
      <c r="BP36" s="183"/>
      <c r="BQ36" s="183"/>
      <c r="BR36" s="183"/>
      <c r="BS36" s="183"/>
      <c r="BT36" s="183"/>
      <c r="BU36" s="183"/>
      <c r="BV36" s="183"/>
      <c r="BW36" s="183"/>
      <c r="BX36" s="183"/>
      <c r="BY36" s="183"/>
      <c r="BZ36" s="183"/>
      <c r="CA36" s="183"/>
      <c r="CB36" s="183"/>
      <c r="CC36" s="183"/>
      <c r="CD36" s="183"/>
      <c r="CE36" s="183"/>
      <c r="CF36" s="183"/>
      <c r="CG36" s="183"/>
      <c r="CH36" s="183"/>
      <c r="CI36" s="183"/>
      <c r="CJ36" s="183"/>
      <c r="CK36" s="183"/>
      <c r="CL36" s="183"/>
      <c r="CM36" s="183"/>
      <c r="CN36" s="183"/>
      <c r="CO36" s="183"/>
      <c r="CP36" s="183"/>
      <c r="CQ36" s="183"/>
      <c r="CR36" s="183"/>
      <c r="CS36" s="183"/>
      <c r="CT36" s="183"/>
      <c r="CU36" s="183"/>
      <c r="CV36" s="183"/>
      <c r="CW36" s="183"/>
      <c r="CX36" s="183"/>
      <c r="CY36" s="183"/>
      <c r="CZ36" s="183"/>
      <c r="DA36" s="183"/>
      <c r="DB36" s="183"/>
      <c r="DC36" s="183"/>
      <c r="DD36" s="183"/>
      <c r="DE36" s="183"/>
      <c r="DF36" s="183"/>
      <c r="DG36" s="183"/>
      <c r="DH36" s="183"/>
      <c r="DI36" s="183"/>
      <c r="DJ36" s="183"/>
      <c r="DK36" s="183"/>
      <c r="DL36" s="183"/>
      <c r="DM36" s="183"/>
      <c r="DN36" s="183"/>
      <c r="DO36" s="183"/>
      <c r="DP36" s="183"/>
      <c r="DQ36" s="183"/>
      <c r="DR36" s="183"/>
      <c r="DS36" s="183"/>
      <c r="DT36" s="183"/>
      <c r="DU36" s="183"/>
      <c r="DV36" s="183"/>
      <c r="DW36" s="183"/>
      <c r="DX36" s="183"/>
      <c r="DY36" s="183"/>
      <c r="DZ36" s="183"/>
      <c r="EA36" s="183"/>
      <c r="EB36" s="183"/>
      <c r="EC36" s="183"/>
      <c r="ED36" s="183"/>
      <c r="EE36" s="183"/>
      <c r="EF36" s="183"/>
      <c r="EG36" s="183"/>
      <c r="EH36" s="183"/>
      <c r="EI36" s="183"/>
      <c r="EJ36" s="183"/>
      <c r="EK36" s="183"/>
      <c r="EL36" s="183"/>
      <c r="EM36" s="183"/>
      <c r="EN36" s="183"/>
      <c r="EO36" s="183"/>
      <c r="EP36" s="183"/>
      <c r="EQ36" s="183"/>
      <c r="ER36" s="183"/>
      <c r="ES36" s="183"/>
      <c r="ET36" s="183"/>
      <c r="EU36" s="183"/>
      <c r="EV36" s="183"/>
      <c r="EW36" s="183"/>
      <c r="EX36" s="183"/>
      <c r="EY36" s="183"/>
      <c r="EZ36" s="183"/>
      <c r="FA36" s="183"/>
      <c r="FB36" s="183"/>
      <c r="FC36" s="183"/>
      <c r="FD36" s="183"/>
      <c r="FE36" s="183"/>
      <c r="FF36" s="183"/>
      <c r="FG36" s="183"/>
      <c r="FH36" s="183"/>
      <c r="FI36" s="183"/>
      <c r="FJ36" s="183"/>
      <c r="FK36" s="183"/>
      <c r="FL36" s="183"/>
      <c r="FM36" s="183"/>
      <c r="FN36" s="183"/>
      <c r="FO36" s="183"/>
      <c r="FP36" s="183"/>
      <c r="FQ36" s="183"/>
      <c r="FR36" s="183"/>
      <c r="FS36" s="183"/>
      <c r="FT36" s="183"/>
      <c r="FU36" s="183"/>
      <c r="FV36" s="183"/>
      <c r="FW36" s="183"/>
      <c r="FX36" s="183"/>
      <c r="FY36" s="183"/>
      <c r="FZ36" s="183"/>
      <c r="GA36" s="183"/>
      <c r="GB36" s="183"/>
      <c r="GC36" s="183"/>
      <c r="GD36" s="183"/>
      <c r="GE36" s="183"/>
      <c r="GF36" s="183"/>
      <c r="GG36" s="183"/>
      <c r="GH36" s="183"/>
      <c r="GI36" s="183"/>
      <c r="GJ36" s="183"/>
      <c r="GK36" s="183"/>
      <c r="GL36" s="183"/>
      <c r="GM36" s="183"/>
      <c r="GN36" s="183"/>
      <c r="GO36" s="183"/>
      <c r="GP36" s="183"/>
      <c r="GQ36" s="183"/>
      <c r="GR36" s="183"/>
      <c r="GS36" s="183"/>
      <c r="GT36" s="183"/>
      <c r="GU36" s="183"/>
      <c r="GV36" s="183"/>
      <c r="GW36" s="183"/>
      <c r="GX36" s="183"/>
      <c r="GY36" s="183"/>
      <c r="GZ36" s="183"/>
      <c r="HA36" s="183"/>
      <c r="HB36" s="183"/>
      <c r="HC36" s="183"/>
      <c r="HD36" s="183"/>
      <c r="HE36" s="183"/>
      <c r="HF36" s="183"/>
      <c r="HG36" s="183"/>
      <c r="HH36" s="183"/>
      <c r="HI36" s="183"/>
      <c r="HJ36" s="183"/>
      <c r="HK36" s="183"/>
      <c r="HL36" s="183"/>
      <c r="HM36" s="183"/>
      <c r="HN36" s="183"/>
      <c r="HO36" s="183"/>
      <c r="HP36" s="183"/>
      <c r="HQ36" s="183"/>
      <c r="HR36" s="183"/>
      <c r="HS36" s="183"/>
      <c r="HT36" s="183"/>
      <c r="HU36" s="183"/>
      <c r="HV36" s="183"/>
      <c r="HW36" s="183"/>
      <c r="HX36" s="183"/>
      <c r="HY36" s="183"/>
      <c r="HZ36" s="183"/>
      <c r="IA36" s="183"/>
      <c r="IB36" s="183"/>
      <c r="IC36" s="183"/>
      <c r="ID36" s="183"/>
      <c r="IE36" s="183"/>
      <c r="IF36" s="183"/>
      <c r="IG36" s="183"/>
      <c r="IH36" s="183"/>
      <c r="II36" s="183"/>
      <c r="IJ36" s="183"/>
      <c r="IK36" s="183"/>
      <c r="IL36" s="183"/>
      <c r="IM36" s="183"/>
      <c r="IN36" s="183"/>
      <c r="IO36" s="183"/>
      <c r="IP36" s="183"/>
      <c r="IQ36" s="183"/>
      <c r="IR36" s="183"/>
      <c r="IS36" s="183"/>
      <c r="IT36" s="183"/>
      <c r="IU36" s="183"/>
      <c r="IV36" s="183"/>
      <c r="IW36" s="183"/>
      <c r="IX36" s="183"/>
      <c r="IY36" s="183"/>
      <c r="IZ36" s="183"/>
      <c r="JA36" s="183"/>
      <c r="JB36" s="183"/>
      <c r="JC36" s="183"/>
      <c r="JD36" s="183"/>
      <c r="JE36" s="183"/>
      <c r="JF36" s="183"/>
      <c r="JG36" s="183"/>
      <c r="JH36" s="183"/>
      <c r="JI36" s="183"/>
      <c r="JJ36" s="183"/>
      <c r="JK36" s="183"/>
      <c r="JL36" s="183"/>
      <c r="JM36" s="183"/>
      <c r="JN36" s="183"/>
      <c r="JO36" s="183"/>
      <c r="JP36" s="183"/>
      <c r="JQ36" s="183"/>
      <c r="JR36" s="183"/>
      <c r="JS36" s="183"/>
      <c r="JT36" s="183"/>
      <c r="JU36" s="183"/>
      <c r="JV36" s="183"/>
      <c r="JW36" s="183"/>
      <c r="JX36" s="183"/>
      <c r="JY36" s="183"/>
      <c r="JZ36" s="183"/>
      <c r="KA36" s="183"/>
      <c r="KB36" s="183"/>
      <c r="KC36" s="183"/>
      <c r="KD36" s="183"/>
      <c r="KE36" s="183"/>
      <c r="KF36" s="183"/>
      <c r="KG36" s="183"/>
      <c r="KH36" s="183"/>
      <c r="KI36" s="183"/>
      <c r="KJ36" s="183"/>
      <c r="KK36" s="183"/>
      <c r="KL36" s="183"/>
      <c r="KM36" s="183"/>
      <c r="KN36" s="183"/>
      <c r="KO36" s="183"/>
      <c r="KP36" s="183"/>
      <c r="KQ36" s="183"/>
      <c r="KR36" s="183"/>
      <c r="KS36" s="183"/>
      <c r="KT36" s="183"/>
      <c r="KU36" s="183"/>
      <c r="KV36" s="183"/>
      <c r="KW36" s="183"/>
      <c r="KX36" s="183"/>
      <c r="KY36" s="183"/>
      <c r="KZ36" s="183"/>
      <c r="LA36" s="183"/>
      <c r="LB36" s="183"/>
      <c r="LC36" s="183"/>
      <c r="LD36" s="183"/>
      <c r="LE36" s="183"/>
      <c r="LF36" s="183"/>
      <c r="LG36" s="183"/>
      <c r="LH36" s="183"/>
      <c r="LI36" s="183"/>
      <c r="LJ36" s="183"/>
      <c r="LK36" s="183"/>
      <c r="LL36" s="183"/>
      <c r="LM36" s="183"/>
      <c r="LN36" s="183"/>
      <c r="LO36" s="183"/>
      <c r="LP36" s="183"/>
      <c r="LQ36" s="183"/>
      <c r="LR36" s="183"/>
      <c r="LS36" s="183"/>
      <c r="LT36" s="183"/>
      <c r="LU36" s="183"/>
      <c r="LV36" s="183"/>
      <c r="LW36" s="183"/>
      <c r="LX36" s="183"/>
      <c r="LY36" s="183"/>
      <c r="LZ36" s="183"/>
      <c r="MA36" s="183"/>
      <c r="MB36" s="183"/>
      <c r="MC36" s="183"/>
      <c r="MD36" s="183"/>
      <c r="ME36" s="183"/>
      <c r="MF36" s="183"/>
      <c r="MG36" s="183"/>
      <c r="MH36" s="183"/>
      <c r="MI36" s="183"/>
      <c r="MJ36" s="183"/>
      <c r="MK36" s="183"/>
    </row>
    <row r="37" spans="1:349" s="220" customFormat="1" ht="17" hidden="1" outlineLevel="1">
      <c r="A37" s="227"/>
      <c r="B37" s="227"/>
      <c r="C37" s="227" t="s">
        <v>9</v>
      </c>
      <c r="D37" s="227"/>
      <c r="E37" s="227"/>
      <c r="F37" s="227"/>
      <c r="G37" s="227"/>
      <c r="H37" s="227"/>
      <c r="I37" s="227"/>
      <c r="J37" s="223"/>
      <c r="K37" s="223"/>
      <c r="L37" s="239"/>
      <c r="M37" s="141"/>
      <c r="N37" s="139"/>
      <c r="O37" s="139"/>
      <c r="P37" s="139"/>
      <c r="Q37" s="139"/>
      <c r="R37" s="139"/>
      <c r="S37" s="139"/>
      <c r="T37" s="98"/>
      <c r="U37" s="183"/>
      <c r="V37" s="183"/>
      <c r="W37" s="183"/>
      <c r="X37" s="183"/>
      <c r="Y37" s="183"/>
      <c r="Z37" s="183"/>
      <c r="AA37" s="183"/>
      <c r="AB37" s="183"/>
      <c r="AC37" s="183"/>
      <c r="AD37" s="183"/>
      <c r="AE37" s="183"/>
      <c r="AF37" s="183"/>
      <c r="AG37" s="183"/>
      <c r="AH37" s="183"/>
      <c r="AI37" s="183"/>
      <c r="AJ37" s="183"/>
      <c r="AK37" s="183"/>
      <c r="AL37" s="183"/>
      <c r="AM37" s="183"/>
      <c r="AN37" s="183"/>
      <c r="AO37" s="183"/>
      <c r="AP37" s="183"/>
      <c r="AQ37" s="183"/>
      <c r="AR37" s="183"/>
      <c r="AS37" s="183"/>
      <c r="AT37" s="183"/>
      <c r="AU37" s="183"/>
      <c r="AV37" s="183"/>
      <c r="AW37" s="183"/>
      <c r="AX37" s="183"/>
      <c r="AY37" s="183"/>
      <c r="AZ37" s="183"/>
      <c r="BA37" s="183"/>
      <c r="BB37" s="183"/>
      <c r="BC37" s="183"/>
      <c r="BD37" s="183"/>
      <c r="BE37" s="183"/>
      <c r="BF37" s="183"/>
      <c r="BG37" s="183"/>
      <c r="BH37" s="183"/>
      <c r="BI37" s="183"/>
      <c r="BJ37" s="183"/>
      <c r="BK37" s="183"/>
      <c r="BL37" s="183"/>
      <c r="BM37" s="183"/>
      <c r="BN37" s="183"/>
      <c r="BO37" s="183"/>
      <c r="BP37" s="183"/>
      <c r="BQ37" s="183"/>
      <c r="BR37" s="183"/>
      <c r="BS37" s="183"/>
      <c r="BT37" s="183"/>
      <c r="BU37" s="183"/>
      <c r="BV37" s="183"/>
      <c r="BW37" s="183"/>
      <c r="BX37" s="183"/>
      <c r="BY37" s="183"/>
      <c r="BZ37" s="183"/>
      <c r="CA37" s="183"/>
      <c r="CB37" s="183"/>
      <c r="CC37" s="183"/>
      <c r="CD37" s="183"/>
      <c r="CE37" s="183"/>
      <c r="CF37" s="183"/>
      <c r="CG37" s="183"/>
      <c r="CH37" s="183"/>
      <c r="CI37" s="183"/>
      <c r="CJ37" s="183"/>
      <c r="CK37" s="183"/>
      <c r="CL37" s="183"/>
      <c r="CM37" s="183"/>
      <c r="CN37" s="183"/>
      <c r="CO37" s="183"/>
      <c r="CP37" s="183"/>
      <c r="CQ37" s="183"/>
      <c r="CR37" s="183"/>
      <c r="CS37" s="183"/>
      <c r="CT37" s="183"/>
      <c r="CU37" s="183"/>
      <c r="CV37" s="183"/>
      <c r="CW37" s="183"/>
      <c r="CX37" s="183"/>
      <c r="CY37" s="183"/>
      <c r="CZ37" s="183"/>
      <c r="DA37" s="183"/>
      <c r="DB37" s="183"/>
      <c r="DC37" s="183"/>
      <c r="DD37" s="183"/>
      <c r="DE37" s="183"/>
      <c r="DF37" s="183"/>
      <c r="DG37" s="183"/>
      <c r="DH37" s="183"/>
      <c r="DI37" s="183"/>
      <c r="DJ37" s="183"/>
      <c r="DK37" s="183"/>
      <c r="DL37" s="183"/>
      <c r="DM37" s="183"/>
      <c r="DN37" s="183"/>
      <c r="DO37" s="183"/>
      <c r="DP37" s="183"/>
      <c r="DQ37" s="183"/>
      <c r="DR37" s="183"/>
      <c r="DS37" s="183"/>
      <c r="DT37" s="183"/>
      <c r="DU37" s="183"/>
      <c r="DV37" s="183"/>
      <c r="DW37" s="183"/>
      <c r="DX37" s="183"/>
      <c r="DY37" s="183"/>
      <c r="DZ37" s="183"/>
      <c r="EA37" s="183"/>
      <c r="EB37" s="183"/>
      <c r="EC37" s="183"/>
      <c r="ED37" s="183"/>
      <c r="EE37" s="183"/>
      <c r="EF37" s="183"/>
      <c r="EG37" s="183"/>
      <c r="EH37" s="183"/>
      <c r="EI37" s="183"/>
      <c r="EJ37" s="183"/>
      <c r="EK37" s="183"/>
      <c r="EL37" s="183"/>
      <c r="EM37" s="183"/>
      <c r="EN37" s="183"/>
      <c r="EO37" s="183"/>
      <c r="EP37" s="183"/>
      <c r="EQ37" s="183"/>
      <c r="ER37" s="183"/>
      <c r="ES37" s="183"/>
      <c r="ET37" s="183"/>
      <c r="EU37" s="183"/>
      <c r="EV37" s="183"/>
      <c r="EW37" s="183"/>
      <c r="EX37" s="183"/>
      <c r="EY37" s="183"/>
      <c r="EZ37" s="183"/>
      <c r="FA37" s="183"/>
      <c r="FB37" s="183"/>
      <c r="FC37" s="183"/>
      <c r="FD37" s="183"/>
      <c r="FE37" s="183"/>
      <c r="FF37" s="183"/>
      <c r="FG37" s="183"/>
      <c r="FH37" s="183"/>
      <c r="FI37" s="183"/>
      <c r="FJ37" s="183"/>
      <c r="FK37" s="183"/>
      <c r="FL37" s="183"/>
      <c r="FM37" s="183"/>
      <c r="FN37" s="183"/>
      <c r="FO37" s="183"/>
      <c r="FP37" s="183"/>
      <c r="FQ37" s="183"/>
      <c r="FR37" s="183"/>
      <c r="FS37" s="183"/>
      <c r="FT37" s="183"/>
      <c r="FU37" s="183"/>
      <c r="FV37" s="183"/>
      <c r="FW37" s="183"/>
      <c r="FX37" s="183"/>
      <c r="FY37" s="183"/>
      <c r="FZ37" s="183"/>
      <c r="GA37" s="183"/>
      <c r="GB37" s="183"/>
      <c r="GC37" s="183"/>
      <c r="GD37" s="183"/>
      <c r="GE37" s="183"/>
      <c r="GF37" s="183"/>
      <c r="GG37" s="183"/>
      <c r="GH37" s="183"/>
      <c r="GI37" s="183"/>
      <c r="GJ37" s="183"/>
      <c r="GK37" s="183"/>
      <c r="GL37" s="183"/>
      <c r="GM37" s="183"/>
      <c r="GN37" s="183"/>
      <c r="GO37" s="183"/>
      <c r="GP37" s="183"/>
      <c r="GQ37" s="183"/>
      <c r="GR37" s="183"/>
      <c r="GS37" s="183"/>
      <c r="GT37" s="183"/>
      <c r="GU37" s="183"/>
      <c r="GV37" s="183"/>
      <c r="GW37" s="183"/>
      <c r="GX37" s="183"/>
      <c r="GY37" s="183"/>
      <c r="GZ37" s="183"/>
      <c r="HA37" s="183"/>
      <c r="HB37" s="183"/>
      <c r="HC37" s="183"/>
      <c r="HD37" s="183"/>
      <c r="HE37" s="183"/>
      <c r="HF37" s="183"/>
      <c r="HG37" s="183"/>
      <c r="HH37" s="183"/>
      <c r="HI37" s="183"/>
      <c r="HJ37" s="183"/>
      <c r="HK37" s="183"/>
      <c r="HL37" s="183"/>
      <c r="HM37" s="183"/>
      <c r="HN37" s="183"/>
      <c r="HO37" s="183"/>
      <c r="HP37" s="183"/>
      <c r="HQ37" s="183"/>
      <c r="HR37" s="183"/>
      <c r="HS37" s="183"/>
      <c r="HT37" s="183"/>
      <c r="HU37" s="183"/>
      <c r="HV37" s="183"/>
      <c r="HW37" s="183"/>
      <c r="HX37" s="183"/>
      <c r="HY37" s="183"/>
      <c r="HZ37" s="183"/>
      <c r="IA37" s="183"/>
      <c r="IB37" s="183"/>
      <c r="IC37" s="183"/>
      <c r="ID37" s="183"/>
      <c r="IE37" s="183"/>
      <c r="IF37" s="183"/>
      <c r="IG37" s="183"/>
      <c r="IH37" s="183"/>
      <c r="II37" s="183"/>
      <c r="IJ37" s="183"/>
      <c r="IK37" s="183"/>
      <c r="IL37" s="183"/>
      <c r="IM37" s="183"/>
      <c r="IN37" s="183"/>
      <c r="IO37" s="183"/>
      <c r="IP37" s="183"/>
      <c r="IQ37" s="183"/>
      <c r="IR37" s="183"/>
      <c r="IS37" s="183"/>
      <c r="IT37" s="183"/>
      <c r="IU37" s="183"/>
      <c r="IV37" s="183"/>
      <c r="IW37" s="183"/>
      <c r="IX37" s="183"/>
      <c r="IY37" s="183"/>
      <c r="IZ37" s="183"/>
      <c r="JA37" s="183"/>
      <c r="JB37" s="183"/>
      <c r="JC37" s="183"/>
      <c r="JD37" s="183"/>
      <c r="JE37" s="183"/>
      <c r="JF37" s="183"/>
      <c r="JG37" s="183"/>
      <c r="JH37" s="183"/>
      <c r="JI37" s="183"/>
      <c r="JJ37" s="183"/>
      <c r="JK37" s="183"/>
      <c r="JL37" s="183"/>
      <c r="JM37" s="183"/>
      <c r="JN37" s="183"/>
      <c r="JO37" s="183"/>
      <c r="JP37" s="183"/>
      <c r="JQ37" s="183"/>
      <c r="JR37" s="183"/>
      <c r="JS37" s="183"/>
      <c r="JT37" s="183"/>
      <c r="JU37" s="183"/>
      <c r="JV37" s="183"/>
      <c r="JW37" s="183"/>
      <c r="JX37" s="183"/>
      <c r="JY37" s="183"/>
      <c r="JZ37" s="183"/>
      <c r="KA37" s="183"/>
      <c r="KB37" s="183"/>
      <c r="KC37" s="183"/>
      <c r="KD37" s="183"/>
      <c r="KE37" s="183"/>
      <c r="KF37" s="183"/>
      <c r="KG37" s="183"/>
      <c r="KH37" s="183"/>
      <c r="KI37" s="183"/>
      <c r="KJ37" s="183"/>
      <c r="KK37" s="183"/>
      <c r="KL37" s="183"/>
      <c r="KM37" s="183"/>
      <c r="KN37" s="183"/>
      <c r="KO37" s="183"/>
      <c r="KP37" s="183"/>
      <c r="KQ37" s="183"/>
      <c r="KR37" s="183"/>
      <c r="KS37" s="183"/>
      <c r="KT37" s="183"/>
      <c r="KU37" s="183"/>
      <c r="KV37" s="183"/>
      <c r="KW37" s="183"/>
      <c r="KX37" s="183"/>
      <c r="KY37" s="183"/>
      <c r="KZ37" s="183"/>
      <c r="LA37" s="183"/>
      <c r="LB37" s="183"/>
      <c r="LC37" s="183"/>
      <c r="LD37" s="183"/>
      <c r="LE37" s="183"/>
      <c r="LF37" s="183"/>
      <c r="LG37" s="183"/>
      <c r="LH37" s="183"/>
      <c r="LI37" s="183"/>
      <c r="LJ37" s="183"/>
      <c r="LK37" s="183"/>
      <c r="LL37" s="183"/>
      <c r="LM37" s="183"/>
      <c r="LN37" s="183"/>
      <c r="LO37" s="183"/>
      <c r="LP37" s="183"/>
      <c r="LQ37" s="183"/>
      <c r="LR37" s="183"/>
      <c r="LS37" s="183"/>
      <c r="LT37" s="183"/>
      <c r="LU37" s="183"/>
      <c r="LV37" s="183"/>
      <c r="LW37" s="183"/>
      <c r="LX37" s="183"/>
      <c r="LY37" s="183"/>
      <c r="LZ37" s="183"/>
      <c r="MA37" s="183"/>
      <c r="MB37" s="183"/>
      <c r="MC37" s="183"/>
      <c r="MD37" s="183"/>
      <c r="ME37" s="183"/>
      <c r="MF37" s="183"/>
      <c r="MG37" s="183"/>
      <c r="MH37" s="183"/>
      <c r="MI37" s="183"/>
      <c r="MJ37" s="183"/>
      <c r="MK37" s="183"/>
    </row>
    <row r="38" spans="1:349" s="220" customFormat="1" ht="17" hidden="1" outlineLevel="1">
      <c r="A38" s="139"/>
      <c r="B38" s="139"/>
      <c r="C38" s="99"/>
      <c r="D38" s="99"/>
      <c r="E38" s="121" t="s">
        <v>5</v>
      </c>
      <c r="F38" s="99"/>
      <c r="G38" s="99"/>
      <c r="H38" s="99"/>
      <c r="I38" s="99"/>
      <c r="J38" s="233" t="s">
        <v>73</v>
      </c>
      <c r="K38" s="223" t="s">
        <v>77</v>
      </c>
      <c r="L38" s="239"/>
      <c r="M38" s="142"/>
      <c r="N38" s="102">
        <f>(N32/'Direct costs Brazil'!I32)*'Direct costs Brazil'!I38</f>
        <v>37855.637072526173</v>
      </c>
      <c r="O38" s="16">
        <f>N38*(1+$M$33)</f>
        <v>40581.24294174806</v>
      </c>
      <c r="P38" s="16">
        <f t="shared" ref="P38" si="15">O38*(1+$M$33)</f>
        <v>43503.092433553924</v>
      </c>
      <c r="Q38" s="16">
        <f t="shared" ref="Q38:Q40" si="16">P38*(1+$M$33)</f>
        <v>46635.315088769807</v>
      </c>
      <c r="R38" s="16">
        <f t="shared" ref="R38:R40" si="17">Q38*(1+$M$33)</f>
        <v>49993.057775161236</v>
      </c>
      <c r="S38" s="16">
        <f t="shared" ref="S38:S40" si="18">R38*(1+$M$33)</f>
        <v>53592.55793497285</v>
      </c>
      <c r="T38" s="17">
        <f t="shared" ref="T38:T40" si="19">S38*(1+$M$33)</f>
        <v>57451.222106290901</v>
      </c>
      <c r="U38" s="183"/>
      <c r="V38" s="183"/>
      <c r="W38" s="183"/>
      <c r="X38" s="183"/>
      <c r="Y38" s="183"/>
      <c r="Z38" s="183"/>
      <c r="AA38" s="183"/>
      <c r="AB38" s="183"/>
      <c r="AC38" s="183"/>
      <c r="AD38" s="183"/>
      <c r="AE38" s="183"/>
      <c r="AF38" s="183"/>
      <c r="AG38" s="183"/>
      <c r="AH38" s="183"/>
      <c r="AI38" s="183"/>
      <c r="AJ38" s="183"/>
      <c r="AK38" s="183"/>
      <c r="AL38" s="183"/>
      <c r="AM38" s="183"/>
      <c r="AN38" s="183"/>
      <c r="AO38" s="183"/>
      <c r="AP38" s="183"/>
      <c r="AQ38" s="183"/>
      <c r="AR38" s="183"/>
      <c r="AS38" s="183"/>
      <c r="AT38" s="183"/>
      <c r="AU38" s="183"/>
      <c r="AV38" s="183"/>
      <c r="AW38" s="183"/>
      <c r="AX38" s="183"/>
      <c r="AY38" s="183"/>
      <c r="AZ38" s="183"/>
      <c r="BA38" s="183"/>
      <c r="BB38" s="183"/>
      <c r="BC38" s="183"/>
      <c r="BD38" s="183"/>
      <c r="BE38" s="183"/>
      <c r="BF38" s="183"/>
      <c r="BG38" s="183"/>
      <c r="BH38" s="183"/>
      <c r="BI38" s="183"/>
      <c r="BJ38" s="183"/>
      <c r="BK38" s="183"/>
      <c r="BL38" s="183"/>
      <c r="BM38" s="183"/>
      <c r="BN38" s="183"/>
      <c r="BO38" s="183"/>
      <c r="BP38" s="183"/>
      <c r="BQ38" s="183"/>
      <c r="BR38" s="183"/>
      <c r="BS38" s="183"/>
      <c r="BT38" s="183"/>
      <c r="BU38" s="183"/>
      <c r="BV38" s="183"/>
      <c r="BW38" s="183"/>
      <c r="BX38" s="183"/>
      <c r="BY38" s="183"/>
      <c r="BZ38" s="183"/>
      <c r="CA38" s="183"/>
      <c r="CB38" s="183"/>
      <c r="CC38" s="183"/>
      <c r="CD38" s="183"/>
      <c r="CE38" s="183"/>
      <c r="CF38" s="183"/>
      <c r="CG38" s="183"/>
      <c r="CH38" s="183"/>
      <c r="CI38" s="183"/>
      <c r="CJ38" s="183"/>
      <c r="CK38" s="183"/>
      <c r="CL38" s="183"/>
      <c r="CM38" s="183"/>
      <c r="CN38" s="183"/>
      <c r="CO38" s="183"/>
      <c r="CP38" s="183"/>
      <c r="CQ38" s="183"/>
      <c r="CR38" s="183"/>
      <c r="CS38" s="183"/>
      <c r="CT38" s="183"/>
      <c r="CU38" s="183"/>
      <c r="CV38" s="183"/>
      <c r="CW38" s="183"/>
      <c r="CX38" s="183"/>
      <c r="CY38" s="183"/>
      <c r="CZ38" s="183"/>
      <c r="DA38" s="183"/>
      <c r="DB38" s="183"/>
      <c r="DC38" s="183"/>
      <c r="DD38" s="183"/>
      <c r="DE38" s="183"/>
      <c r="DF38" s="183"/>
      <c r="DG38" s="183"/>
      <c r="DH38" s="183"/>
      <c r="DI38" s="183"/>
      <c r="DJ38" s="183"/>
      <c r="DK38" s="183"/>
      <c r="DL38" s="183"/>
      <c r="DM38" s="183"/>
      <c r="DN38" s="183"/>
      <c r="DO38" s="183"/>
      <c r="DP38" s="183"/>
      <c r="DQ38" s="183"/>
      <c r="DR38" s="183"/>
      <c r="DS38" s="183"/>
      <c r="DT38" s="183"/>
      <c r="DU38" s="183"/>
      <c r="DV38" s="183"/>
      <c r="DW38" s="183"/>
      <c r="DX38" s="183"/>
      <c r="DY38" s="183"/>
      <c r="DZ38" s="183"/>
      <c r="EA38" s="183"/>
      <c r="EB38" s="183"/>
      <c r="EC38" s="183"/>
      <c r="ED38" s="183"/>
      <c r="EE38" s="183"/>
      <c r="EF38" s="183"/>
      <c r="EG38" s="183"/>
      <c r="EH38" s="183"/>
      <c r="EI38" s="183"/>
      <c r="EJ38" s="183"/>
      <c r="EK38" s="183"/>
      <c r="EL38" s="183"/>
      <c r="EM38" s="183"/>
      <c r="EN38" s="183"/>
      <c r="EO38" s="183"/>
      <c r="EP38" s="183"/>
      <c r="EQ38" s="183"/>
      <c r="ER38" s="183"/>
      <c r="ES38" s="183"/>
      <c r="ET38" s="183"/>
      <c r="EU38" s="183"/>
      <c r="EV38" s="183"/>
      <c r="EW38" s="183"/>
      <c r="EX38" s="183"/>
      <c r="EY38" s="183"/>
      <c r="EZ38" s="183"/>
      <c r="FA38" s="183"/>
      <c r="FB38" s="183"/>
      <c r="FC38" s="183"/>
      <c r="FD38" s="183"/>
      <c r="FE38" s="183"/>
      <c r="FF38" s="183"/>
      <c r="FG38" s="183"/>
      <c r="FH38" s="183"/>
      <c r="FI38" s="183"/>
      <c r="FJ38" s="183"/>
      <c r="FK38" s="183"/>
      <c r="FL38" s="183"/>
      <c r="FM38" s="183"/>
      <c r="FN38" s="183"/>
      <c r="FO38" s="183"/>
      <c r="FP38" s="183"/>
      <c r="FQ38" s="183"/>
      <c r="FR38" s="183"/>
      <c r="FS38" s="183"/>
      <c r="FT38" s="183"/>
      <c r="FU38" s="183"/>
      <c r="FV38" s="183"/>
      <c r="FW38" s="183"/>
      <c r="FX38" s="183"/>
      <c r="FY38" s="183"/>
      <c r="FZ38" s="183"/>
      <c r="GA38" s="183"/>
      <c r="GB38" s="183"/>
      <c r="GC38" s="183"/>
      <c r="GD38" s="183"/>
      <c r="GE38" s="183"/>
      <c r="GF38" s="183"/>
      <c r="GG38" s="183"/>
      <c r="GH38" s="183"/>
      <c r="GI38" s="183"/>
      <c r="GJ38" s="183"/>
      <c r="GK38" s="183"/>
      <c r="GL38" s="183"/>
      <c r="GM38" s="183"/>
      <c r="GN38" s="183"/>
      <c r="GO38" s="183"/>
      <c r="GP38" s="183"/>
      <c r="GQ38" s="183"/>
      <c r="GR38" s="183"/>
      <c r="GS38" s="183"/>
      <c r="GT38" s="183"/>
      <c r="GU38" s="183"/>
      <c r="GV38" s="183"/>
      <c r="GW38" s="183"/>
      <c r="GX38" s="183"/>
      <c r="GY38" s="183"/>
      <c r="GZ38" s="183"/>
      <c r="HA38" s="183"/>
      <c r="HB38" s="183"/>
      <c r="HC38" s="183"/>
      <c r="HD38" s="183"/>
      <c r="HE38" s="183"/>
      <c r="HF38" s="183"/>
      <c r="HG38" s="183"/>
      <c r="HH38" s="183"/>
      <c r="HI38" s="183"/>
      <c r="HJ38" s="183"/>
      <c r="HK38" s="183"/>
      <c r="HL38" s="183"/>
      <c r="HM38" s="183"/>
      <c r="HN38" s="183"/>
      <c r="HO38" s="183"/>
      <c r="HP38" s="183"/>
      <c r="HQ38" s="183"/>
      <c r="HR38" s="183"/>
      <c r="HS38" s="183"/>
      <c r="HT38" s="183"/>
      <c r="HU38" s="183"/>
      <c r="HV38" s="183"/>
      <c r="HW38" s="183"/>
      <c r="HX38" s="183"/>
      <c r="HY38" s="183"/>
      <c r="HZ38" s="183"/>
      <c r="IA38" s="183"/>
      <c r="IB38" s="183"/>
      <c r="IC38" s="183"/>
      <c r="ID38" s="183"/>
      <c r="IE38" s="183"/>
      <c r="IF38" s="183"/>
      <c r="IG38" s="183"/>
      <c r="IH38" s="183"/>
      <c r="II38" s="183"/>
      <c r="IJ38" s="183"/>
      <c r="IK38" s="183"/>
      <c r="IL38" s="183"/>
      <c r="IM38" s="183"/>
      <c r="IN38" s="183"/>
      <c r="IO38" s="183"/>
      <c r="IP38" s="183"/>
      <c r="IQ38" s="183"/>
      <c r="IR38" s="183"/>
      <c r="IS38" s="183"/>
      <c r="IT38" s="183"/>
      <c r="IU38" s="183"/>
      <c r="IV38" s="183"/>
      <c r="IW38" s="183"/>
      <c r="IX38" s="183"/>
      <c r="IY38" s="183"/>
      <c r="IZ38" s="183"/>
      <c r="JA38" s="183"/>
      <c r="JB38" s="183"/>
      <c r="JC38" s="183"/>
      <c r="JD38" s="183"/>
      <c r="JE38" s="183"/>
      <c r="JF38" s="183"/>
      <c r="JG38" s="183"/>
      <c r="JH38" s="183"/>
      <c r="JI38" s="183"/>
      <c r="JJ38" s="183"/>
      <c r="JK38" s="183"/>
      <c r="JL38" s="183"/>
      <c r="JM38" s="183"/>
      <c r="JN38" s="183"/>
      <c r="JO38" s="183"/>
      <c r="JP38" s="183"/>
      <c r="JQ38" s="183"/>
      <c r="JR38" s="183"/>
      <c r="JS38" s="183"/>
      <c r="JT38" s="183"/>
      <c r="JU38" s="183"/>
      <c r="JV38" s="183"/>
      <c r="JW38" s="183"/>
      <c r="JX38" s="183"/>
      <c r="JY38" s="183"/>
      <c r="JZ38" s="183"/>
      <c r="KA38" s="183"/>
      <c r="KB38" s="183"/>
      <c r="KC38" s="183"/>
      <c r="KD38" s="183"/>
      <c r="KE38" s="183"/>
      <c r="KF38" s="183"/>
      <c r="KG38" s="183"/>
      <c r="KH38" s="183"/>
      <c r="KI38" s="183"/>
      <c r="KJ38" s="183"/>
      <c r="KK38" s="183"/>
      <c r="KL38" s="183"/>
      <c r="KM38" s="183"/>
      <c r="KN38" s="183"/>
      <c r="KO38" s="183"/>
      <c r="KP38" s="183"/>
      <c r="KQ38" s="183"/>
      <c r="KR38" s="183"/>
      <c r="KS38" s="183"/>
      <c r="KT38" s="183"/>
      <c r="KU38" s="183"/>
      <c r="KV38" s="183"/>
      <c r="KW38" s="183"/>
      <c r="KX38" s="183"/>
      <c r="KY38" s="183"/>
      <c r="KZ38" s="183"/>
      <c r="LA38" s="183"/>
      <c r="LB38" s="183"/>
      <c r="LC38" s="183"/>
      <c r="LD38" s="183"/>
      <c r="LE38" s="183"/>
      <c r="LF38" s="183"/>
      <c r="LG38" s="183"/>
      <c r="LH38" s="183"/>
      <c r="LI38" s="183"/>
      <c r="LJ38" s="183"/>
      <c r="LK38" s="183"/>
      <c r="LL38" s="183"/>
      <c r="LM38" s="183"/>
      <c r="LN38" s="183"/>
      <c r="LO38" s="183"/>
      <c r="LP38" s="183"/>
      <c r="LQ38" s="183"/>
      <c r="LR38" s="183"/>
      <c r="LS38" s="183"/>
      <c r="LT38" s="183"/>
      <c r="LU38" s="183"/>
      <c r="LV38" s="183"/>
      <c r="LW38" s="183"/>
      <c r="LX38" s="183"/>
      <c r="LY38" s="183"/>
      <c r="LZ38" s="183"/>
      <c r="MA38" s="183"/>
      <c r="MB38" s="183"/>
      <c r="MC38" s="183"/>
      <c r="MD38" s="183"/>
      <c r="ME38" s="183"/>
      <c r="MF38" s="183"/>
      <c r="MG38" s="183"/>
      <c r="MH38" s="183"/>
      <c r="MI38" s="183"/>
      <c r="MJ38" s="183"/>
      <c r="MK38" s="183"/>
    </row>
    <row r="39" spans="1:349" s="220" customFormat="1" ht="17" hidden="1" outlineLevel="1">
      <c r="A39" s="139"/>
      <c r="B39" s="139"/>
      <c r="C39" s="228"/>
      <c r="D39" s="99"/>
      <c r="E39" s="121" t="s">
        <v>6</v>
      </c>
      <c r="F39" s="99"/>
      <c r="G39" s="99"/>
      <c r="H39" s="99"/>
      <c r="I39" s="99"/>
      <c r="J39" s="233" t="s">
        <v>73</v>
      </c>
      <c r="K39" s="223" t="s">
        <v>77</v>
      </c>
      <c r="L39" s="239"/>
      <c r="M39" s="142"/>
      <c r="N39" s="102">
        <f>(N32/'Direct costs Brazil'!I32)*'Direct costs Brazil'!I39</f>
        <v>65221.735392710805</v>
      </c>
      <c r="O39" s="16">
        <f>N39*(1+$M$33)</f>
        <v>69917.70034098599</v>
      </c>
      <c r="P39" s="16">
        <f>O39*(1+$M$33)</f>
        <v>74951.774765536989</v>
      </c>
      <c r="Q39" s="16">
        <f t="shared" si="16"/>
        <v>80348.302548655658</v>
      </c>
      <c r="R39" s="16">
        <f t="shared" si="17"/>
        <v>86133.380332158864</v>
      </c>
      <c r="S39" s="16">
        <f t="shared" si="18"/>
        <v>92334.983716074305</v>
      </c>
      <c r="T39" s="17">
        <f t="shared" si="19"/>
        <v>98983.102543631656</v>
      </c>
      <c r="U39" s="183"/>
      <c r="V39" s="183"/>
      <c r="W39" s="183"/>
      <c r="X39" s="183"/>
      <c r="Y39" s="183"/>
      <c r="Z39" s="183"/>
      <c r="AA39" s="183"/>
      <c r="AB39" s="183"/>
      <c r="AC39" s="183"/>
      <c r="AD39" s="183"/>
      <c r="AE39" s="183"/>
      <c r="AF39" s="183"/>
      <c r="AG39" s="183"/>
      <c r="AH39" s="183"/>
      <c r="AI39" s="183"/>
      <c r="AJ39" s="183"/>
      <c r="AK39" s="183"/>
      <c r="AL39" s="183"/>
      <c r="AM39" s="183"/>
      <c r="AN39" s="183"/>
      <c r="AO39" s="183"/>
      <c r="AP39" s="183"/>
      <c r="AQ39" s="183"/>
      <c r="AR39" s="183"/>
      <c r="AS39" s="183"/>
      <c r="AT39" s="183"/>
      <c r="AU39" s="183"/>
      <c r="AV39" s="183"/>
      <c r="AW39" s="183"/>
      <c r="AX39" s="183"/>
      <c r="AY39" s="183"/>
      <c r="AZ39" s="183"/>
      <c r="BA39" s="183"/>
      <c r="BB39" s="183"/>
      <c r="BC39" s="183"/>
      <c r="BD39" s="183"/>
      <c r="BE39" s="183"/>
      <c r="BF39" s="183"/>
      <c r="BG39" s="183"/>
      <c r="BH39" s="183"/>
      <c r="BI39" s="183"/>
      <c r="BJ39" s="183"/>
      <c r="BK39" s="183"/>
      <c r="BL39" s="183"/>
      <c r="BM39" s="183"/>
      <c r="BN39" s="183"/>
      <c r="BO39" s="183"/>
      <c r="BP39" s="183"/>
      <c r="BQ39" s="183"/>
      <c r="BR39" s="183"/>
      <c r="BS39" s="183"/>
      <c r="BT39" s="183"/>
      <c r="BU39" s="183"/>
      <c r="BV39" s="183"/>
      <c r="BW39" s="183"/>
      <c r="BX39" s="183"/>
      <c r="BY39" s="183"/>
      <c r="BZ39" s="183"/>
      <c r="CA39" s="183"/>
      <c r="CB39" s="183"/>
      <c r="CC39" s="183"/>
      <c r="CD39" s="183"/>
      <c r="CE39" s="183"/>
      <c r="CF39" s="183"/>
      <c r="CG39" s="183"/>
      <c r="CH39" s="183"/>
      <c r="CI39" s="183"/>
      <c r="CJ39" s="183"/>
      <c r="CK39" s="183"/>
      <c r="CL39" s="183"/>
      <c r="CM39" s="183"/>
      <c r="CN39" s="183"/>
      <c r="CO39" s="183"/>
      <c r="CP39" s="183"/>
      <c r="CQ39" s="183"/>
      <c r="CR39" s="183"/>
      <c r="CS39" s="183"/>
      <c r="CT39" s="183"/>
      <c r="CU39" s="183"/>
      <c r="CV39" s="183"/>
      <c r="CW39" s="183"/>
      <c r="CX39" s="183"/>
      <c r="CY39" s="183"/>
      <c r="CZ39" s="183"/>
      <c r="DA39" s="183"/>
      <c r="DB39" s="183"/>
      <c r="DC39" s="183"/>
      <c r="DD39" s="183"/>
      <c r="DE39" s="183"/>
      <c r="DF39" s="183"/>
      <c r="DG39" s="183"/>
      <c r="DH39" s="183"/>
      <c r="DI39" s="183"/>
      <c r="DJ39" s="183"/>
      <c r="DK39" s="183"/>
      <c r="DL39" s="183"/>
      <c r="DM39" s="183"/>
      <c r="DN39" s="183"/>
      <c r="DO39" s="183"/>
      <c r="DP39" s="183"/>
      <c r="DQ39" s="183"/>
      <c r="DR39" s="183"/>
      <c r="DS39" s="183"/>
      <c r="DT39" s="183"/>
      <c r="DU39" s="183"/>
      <c r="DV39" s="183"/>
      <c r="DW39" s="183"/>
      <c r="DX39" s="183"/>
      <c r="DY39" s="183"/>
      <c r="DZ39" s="183"/>
      <c r="EA39" s="183"/>
      <c r="EB39" s="183"/>
      <c r="EC39" s="183"/>
      <c r="ED39" s="183"/>
      <c r="EE39" s="183"/>
      <c r="EF39" s="183"/>
      <c r="EG39" s="183"/>
      <c r="EH39" s="183"/>
      <c r="EI39" s="183"/>
      <c r="EJ39" s="183"/>
      <c r="EK39" s="183"/>
      <c r="EL39" s="183"/>
      <c r="EM39" s="183"/>
      <c r="EN39" s="183"/>
      <c r="EO39" s="183"/>
      <c r="EP39" s="183"/>
      <c r="EQ39" s="183"/>
      <c r="ER39" s="183"/>
      <c r="ES39" s="183"/>
      <c r="ET39" s="183"/>
      <c r="EU39" s="183"/>
      <c r="EV39" s="183"/>
      <c r="EW39" s="183"/>
      <c r="EX39" s="183"/>
      <c r="EY39" s="183"/>
      <c r="EZ39" s="183"/>
      <c r="FA39" s="183"/>
      <c r="FB39" s="183"/>
      <c r="FC39" s="183"/>
      <c r="FD39" s="183"/>
      <c r="FE39" s="183"/>
      <c r="FF39" s="183"/>
      <c r="FG39" s="183"/>
      <c r="FH39" s="183"/>
      <c r="FI39" s="183"/>
      <c r="FJ39" s="183"/>
      <c r="FK39" s="183"/>
      <c r="FL39" s="183"/>
      <c r="FM39" s="183"/>
      <c r="FN39" s="183"/>
      <c r="FO39" s="183"/>
      <c r="FP39" s="183"/>
      <c r="FQ39" s="183"/>
      <c r="FR39" s="183"/>
      <c r="FS39" s="183"/>
      <c r="FT39" s="183"/>
      <c r="FU39" s="183"/>
      <c r="FV39" s="183"/>
      <c r="FW39" s="183"/>
      <c r="FX39" s="183"/>
      <c r="FY39" s="183"/>
      <c r="FZ39" s="183"/>
      <c r="GA39" s="183"/>
      <c r="GB39" s="183"/>
      <c r="GC39" s="183"/>
      <c r="GD39" s="183"/>
      <c r="GE39" s="183"/>
      <c r="GF39" s="183"/>
      <c r="GG39" s="183"/>
      <c r="GH39" s="183"/>
      <c r="GI39" s="183"/>
      <c r="GJ39" s="183"/>
      <c r="GK39" s="183"/>
      <c r="GL39" s="183"/>
      <c r="GM39" s="183"/>
      <c r="GN39" s="183"/>
      <c r="GO39" s="183"/>
      <c r="GP39" s="183"/>
      <c r="GQ39" s="183"/>
      <c r="GR39" s="183"/>
      <c r="GS39" s="183"/>
      <c r="GT39" s="183"/>
      <c r="GU39" s="183"/>
      <c r="GV39" s="183"/>
      <c r="GW39" s="183"/>
      <c r="GX39" s="183"/>
      <c r="GY39" s="183"/>
      <c r="GZ39" s="183"/>
      <c r="HA39" s="183"/>
      <c r="HB39" s="183"/>
      <c r="HC39" s="183"/>
      <c r="HD39" s="183"/>
      <c r="HE39" s="183"/>
      <c r="HF39" s="183"/>
      <c r="HG39" s="183"/>
      <c r="HH39" s="183"/>
      <c r="HI39" s="183"/>
      <c r="HJ39" s="183"/>
      <c r="HK39" s="183"/>
      <c r="HL39" s="183"/>
      <c r="HM39" s="183"/>
      <c r="HN39" s="183"/>
      <c r="HO39" s="183"/>
      <c r="HP39" s="183"/>
      <c r="HQ39" s="183"/>
      <c r="HR39" s="183"/>
      <c r="HS39" s="183"/>
      <c r="HT39" s="183"/>
      <c r="HU39" s="183"/>
      <c r="HV39" s="183"/>
      <c r="HW39" s="183"/>
      <c r="HX39" s="183"/>
      <c r="HY39" s="183"/>
      <c r="HZ39" s="183"/>
      <c r="IA39" s="183"/>
      <c r="IB39" s="183"/>
      <c r="IC39" s="183"/>
      <c r="ID39" s="183"/>
      <c r="IE39" s="183"/>
      <c r="IF39" s="183"/>
      <c r="IG39" s="183"/>
      <c r="IH39" s="183"/>
      <c r="II39" s="183"/>
      <c r="IJ39" s="183"/>
      <c r="IK39" s="183"/>
      <c r="IL39" s="183"/>
      <c r="IM39" s="183"/>
      <c r="IN39" s="183"/>
      <c r="IO39" s="183"/>
      <c r="IP39" s="183"/>
      <c r="IQ39" s="183"/>
      <c r="IR39" s="183"/>
      <c r="IS39" s="183"/>
      <c r="IT39" s="183"/>
      <c r="IU39" s="183"/>
      <c r="IV39" s="183"/>
      <c r="IW39" s="183"/>
      <c r="IX39" s="183"/>
      <c r="IY39" s="183"/>
      <c r="IZ39" s="183"/>
      <c r="JA39" s="183"/>
      <c r="JB39" s="183"/>
      <c r="JC39" s="183"/>
      <c r="JD39" s="183"/>
      <c r="JE39" s="183"/>
      <c r="JF39" s="183"/>
      <c r="JG39" s="183"/>
      <c r="JH39" s="183"/>
      <c r="JI39" s="183"/>
      <c r="JJ39" s="183"/>
      <c r="JK39" s="183"/>
      <c r="JL39" s="183"/>
      <c r="JM39" s="183"/>
      <c r="JN39" s="183"/>
      <c r="JO39" s="183"/>
      <c r="JP39" s="183"/>
      <c r="JQ39" s="183"/>
      <c r="JR39" s="183"/>
      <c r="JS39" s="183"/>
      <c r="JT39" s="183"/>
      <c r="JU39" s="183"/>
      <c r="JV39" s="183"/>
      <c r="JW39" s="183"/>
      <c r="JX39" s="183"/>
      <c r="JY39" s="183"/>
      <c r="JZ39" s="183"/>
      <c r="KA39" s="183"/>
      <c r="KB39" s="183"/>
      <c r="KC39" s="183"/>
      <c r="KD39" s="183"/>
      <c r="KE39" s="183"/>
      <c r="KF39" s="183"/>
      <c r="KG39" s="183"/>
      <c r="KH39" s="183"/>
      <c r="KI39" s="183"/>
      <c r="KJ39" s="183"/>
      <c r="KK39" s="183"/>
      <c r="KL39" s="183"/>
      <c r="KM39" s="183"/>
      <c r="KN39" s="183"/>
      <c r="KO39" s="183"/>
      <c r="KP39" s="183"/>
      <c r="KQ39" s="183"/>
      <c r="KR39" s="183"/>
      <c r="KS39" s="183"/>
      <c r="KT39" s="183"/>
      <c r="KU39" s="183"/>
      <c r="KV39" s="183"/>
      <c r="KW39" s="183"/>
      <c r="KX39" s="183"/>
      <c r="KY39" s="183"/>
      <c r="KZ39" s="183"/>
      <c r="LA39" s="183"/>
      <c r="LB39" s="183"/>
      <c r="LC39" s="183"/>
      <c r="LD39" s="183"/>
      <c r="LE39" s="183"/>
      <c r="LF39" s="183"/>
      <c r="LG39" s="183"/>
      <c r="LH39" s="183"/>
      <c r="LI39" s="183"/>
      <c r="LJ39" s="183"/>
      <c r="LK39" s="183"/>
      <c r="LL39" s="183"/>
      <c r="LM39" s="183"/>
      <c r="LN39" s="183"/>
      <c r="LO39" s="183"/>
      <c r="LP39" s="183"/>
      <c r="LQ39" s="183"/>
      <c r="LR39" s="183"/>
      <c r="LS39" s="183"/>
      <c r="LT39" s="183"/>
      <c r="LU39" s="183"/>
      <c r="LV39" s="183"/>
      <c r="LW39" s="183"/>
      <c r="LX39" s="183"/>
      <c r="LY39" s="183"/>
      <c r="LZ39" s="183"/>
      <c r="MA39" s="183"/>
      <c r="MB39" s="183"/>
      <c r="MC39" s="183"/>
      <c r="MD39" s="183"/>
      <c r="ME39" s="183"/>
      <c r="MF39" s="183"/>
      <c r="MG39" s="183"/>
      <c r="MH39" s="183"/>
      <c r="MI39" s="183"/>
      <c r="MJ39" s="183"/>
      <c r="MK39" s="183"/>
    </row>
    <row r="40" spans="1:349" s="220" customFormat="1" ht="17" hidden="1" outlineLevel="1">
      <c r="A40" s="139"/>
      <c r="B40" s="139"/>
      <c r="C40" s="228"/>
      <c r="D40" s="99"/>
      <c r="E40" s="121" t="s">
        <v>7</v>
      </c>
      <c r="F40" s="99"/>
      <c r="G40" s="99"/>
      <c r="H40" s="99"/>
      <c r="I40" s="99"/>
      <c r="J40" s="233" t="s">
        <v>73</v>
      </c>
      <c r="K40" s="223" t="s">
        <v>77</v>
      </c>
      <c r="L40" s="239"/>
      <c r="M40" s="142"/>
      <c r="N40" s="102">
        <f>(N32/'Direct costs Brazil'!J32)*'Direct costs Brazil'!I40</f>
        <v>67777.203748017433</v>
      </c>
      <c r="O40" s="16">
        <f>N40*(1+$M$33)</f>
        <v>72657.162417874686</v>
      </c>
      <c r="P40" s="16">
        <f t="shared" ref="P40" si="20">O40*(1+$M$33)</f>
        <v>77888.478111961667</v>
      </c>
      <c r="Q40" s="16">
        <f t="shared" si="16"/>
        <v>83496.448536022916</v>
      </c>
      <c r="R40" s="16">
        <f t="shared" si="17"/>
        <v>89508.192830616565</v>
      </c>
      <c r="S40" s="16">
        <f t="shared" si="18"/>
        <v>95952.782714420959</v>
      </c>
      <c r="T40" s="16">
        <f t="shared" si="19"/>
        <v>102861.38306985928</v>
      </c>
      <c r="U40" s="183"/>
      <c r="V40" s="183"/>
      <c r="W40" s="183"/>
      <c r="X40" s="183"/>
      <c r="Y40" s="183"/>
      <c r="Z40" s="183"/>
      <c r="AA40" s="183"/>
      <c r="AB40" s="183"/>
      <c r="AC40" s="183"/>
      <c r="AD40" s="183"/>
      <c r="AE40" s="183"/>
      <c r="AF40" s="183"/>
      <c r="AG40" s="183"/>
      <c r="AH40" s="183"/>
      <c r="AI40" s="183"/>
      <c r="AJ40" s="183"/>
      <c r="AK40" s="183"/>
      <c r="AL40" s="183"/>
      <c r="AM40" s="183"/>
      <c r="AN40" s="183"/>
      <c r="AO40" s="183"/>
      <c r="AP40" s="183"/>
      <c r="AQ40" s="183"/>
      <c r="AR40" s="183"/>
      <c r="AS40" s="183"/>
      <c r="AT40" s="183"/>
      <c r="AU40" s="183"/>
      <c r="AV40" s="183"/>
      <c r="AW40" s="183"/>
      <c r="AX40" s="183"/>
      <c r="AY40" s="183"/>
      <c r="AZ40" s="183"/>
      <c r="BA40" s="183"/>
      <c r="BB40" s="183"/>
      <c r="BC40" s="183"/>
      <c r="BD40" s="183"/>
      <c r="BE40" s="183"/>
      <c r="BF40" s="183"/>
      <c r="BG40" s="183"/>
      <c r="BH40" s="183"/>
      <c r="BI40" s="183"/>
      <c r="BJ40" s="183"/>
      <c r="BK40" s="183"/>
      <c r="BL40" s="183"/>
      <c r="BM40" s="183"/>
      <c r="BN40" s="183"/>
      <c r="BO40" s="183"/>
      <c r="BP40" s="183"/>
      <c r="BQ40" s="183"/>
      <c r="BR40" s="183"/>
      <c r="BS40" s="183"/>
      <c r="BT40" s="183"/>
      <c r="BU40" s="183"/>
      <c r="BV40" s="183"/>
      <c r="BW40" s="183"/>
      <c r="BX40" s="183"/>
      <c r="BY40" s="183"/>
      <c r="BZ40" s="183"/>
      <c r="CA40" s="183"/>
      <c r="CB40" s="183"/>
      <c r="CC40" s="183"/>
      <c r="CD40" s="183"/>
      <c r="CE40" s="183"/>
      <c r="CF40" s="183"/>
      <c r="CG40" s="183"/>
      <c r="CH40" s="183"/>
      <c r="CI40" s="183"/>
      <c r="CJ40" s="183"/>
      <c r="CK40" s="183"/>
      <c r="CL40" s="183"/>
      <c r="CM40" s="183"/>
      <c r="CN40" s="183"/>
      <c r="CO40" s="183"/>
      <c r="CP40" s="183"/>
      <c r="CQ40" s="183"/>
      <c r="CR40" s="183"/>
      <c r="CS40" s="183"/>
      <c r="CT40" s="183"/>
      <c r="CU40" s="183"/>
      <c r="CV40" s="183"/>
      <c r="CW40" s="183"/>
      <c r="CX40" s="183"/>
      <c r="CY40" s="183"/>
      <c r="CZ40" s="183"/>
      <c r="DA40" s="183"/>
      <c r="DB40" s="183"/>
      <c r="DC40" s="183"/>
      <c r="DD40" s="183"/>
      <c r="DE40" s="183"/>
      <c r="DF40" s="183"/>
      <c r="DG40" s="183"/>
      <c r="DH40" s="183"/>
      <c r="DI40" s="183"/>
      <c r="DJ40" s="183"/>
      <c r="DK40" s="183"/>
      <c r="DL40" s="183"/>
      <c r="DM40" s="183"/>
      <c r="DN40" s="183"/>
      <c r="DO40" s="183"/>
      <c r="DP40" s="183"/>
      <c r="DQ40" s="183"/>
      <c r="DR40" s="183"/>
      <c r="DS40" s="183"/>
      <c r="DT40" s="183"/>
      <c r="DU40" s="183"/>
      <c r="DV40" s="183"/>
      <c r="DW40" s="183"/>
      <c r="DX40" s="183"/>
      <c r="DY40" s="183"/>
      <c r="DZ40" s="183"/>
      <c r="EA40" s="183"/>
      <c r="EB40" s="183"/>
      <c r="EC40" s="183"/>
      <c r="ED40" s="183"/>
      <c r="EE40" s="183"/>
      <c r="EF40" s="183"/>
      <c r="EG40" s="183"/>
      <c r="EH40" s="183"/>
      <c r="EI40" s="183"/>
      <c r="EJ40" s="183"/>
      <c r="EK40" s="183"/>
      <c r="EL40" s="183"/>
      <c r="EM40" s="183"/>
      <c r="EN40" s="183"/>
      <c r="EO40" s="183"/>
      <c r="EP40" s="183"/>
      <c r="EQ40" s="183"/>
      <c r="ER40" s="183"/>
      <c r="ES40" s="183"/>
      <c r="ET40" s="183"/>
      <c r="EU40" s="183"/>
      <c r="EV40" s="183"/>
      <c r="EW40" s="183"/>
      <c r="EX40" s="183"/>
      <c r="EY40" s="183"/>
      <c r="EZ40" s="183"/>
      <c r="FA40" s="183"/>
      <c r="FB40" s="183"/>
      <c r="FC40" s="183"/>
      <c r="FD40" s="183"/>
      <c r="FE40" s="183"/>
      <c r="FF40" s="183"/>
      <c r="FG40" s="183"/>
      <c r="FH40" s="183"/>
      <c r="FI40" s="183"/>
      <c r="FJ40" s="183"/>
      <c r="FK40" s="183"/>
      <c r="FL40" s="183"/>
      <c r="FM40" s="183"/>
      <c r="FN40" s="183"/>
      <c r="FO40" s="183"/>
      <c r="FP40" s="183"/>
      <c r="FQ40" s="183"/>
      <c r="FR40" s="183"/>
      <c r="FS40" s="183"/>
      <c r="FT40" s="183"/>
      <c r="FU40" s="183"/>
      <c r="FV40" s="183"/>
      <c r="FW40" s="183"/>
      <c r="FX40" s="183"/>
      <c r="FY40" s="183"/>
      <c r="FZ40" s="183"/>
      <c r="GA40" s="183"/>
      <c r="GB40" s="183"/>
      <c r="GC40" s="183"/>
      <c r="GD40" s="183"/>
      <c r="GE40" s="183"/>
      <c r="GF40" s="183"/>
      <c r="GG40" s="183"/>
      <c r="GH40" s="183"/>
      <c r="GI40" s="183"/>
      <c r="GJ40" s="183"/>
      <c r="GK40" s="183"/>
      <c r="GL40" s="183"/>
      <c r="GM40" s="183"/>
      <c r="GN40" s="183"/>
      <c r="GO40" s="183"/>
      <c r="GP40" s="183"/>
      <c r="GQ40" s="183"/>
      <c r="GR40" s="183"/>
      <c r="GS40" s="183"/>
      <c r="GT40" s="183"/>
      <c r="GU40" s="183"/>
      <c r="GV40" s="183"/>
      <c r="GW40" s="183"/>
      <c r="GX40" s="183"/>
      <c r="GY40" s="183"/>
      <c r="GZ40" s="183"/>
      <c r="HA40" s="183"/>
      <c r="HB40" s="183"/>
      <c r="HC40" s="183"/>
      <c r="HD40" s="183"/>
      <c r="HE40" s="183"/>
      <c r="HF40" s="183"/>
      <c r="HG40" s="183"/>
      <c r="HH40" s="183"/>
      <c r="HI40" s="183"/>
      <c r="HJ40" s="183"/>
      <c r="HK40" s="183"/>
      <c r="HL40" s="183"/>
      <c r="HM40" s="183"/>
      <c r="HN40" s="183"/>
      <c r="HO40" s="183"/>
      <c r="HP40" s="183"/>
      <c r="HQ40" s="183"/>
      <c r="HR40" s="183"/>
      <c r="HS40" s="183"/>
      <c r="HT40" s="183"/>
      <c r="HU40" s="183"/>
      <c r="HV40" s="183"/>
      <c r="HW40" s="183"/>
      <c r="HX40" s="183"/>
      <c r="HY40" s="183"/>
      <c r="HZ40" s="183"/>
      <c r="IA40" s="183"/>
      <c r="IB40" s="183"/>
      <c r="IC40" s="183"/>
      <c r="ID40" s="183"/>
      <c r="IE40" s="183"/>
      <c r="IF40" s="183"/>
      <c r="IG40" s="183"/>
      <c r="IH40" s="183"/>
      <c r="II40" s="183"/>
      <c r="IJ40" s="183"/>
      <c r="IK40" s="183"/>
      <c r="IL40" s="183"/>
      <c r="IM40" s="183"/>
      <c r="IN40" s="183"/>
      <c r="IO40" s="183"/>
      <c r="IP40" s="183"/>
      <c r="IQ40" s="183"/>
      <c r="IR40" s="183"/>
      <c r="IS40" s="183"/>
      <c r="IT40" s="183"/>
      <c r="IU40" s="183"/>
      <c r="IV40" s="183"/>
      <c r="IW40" s="183"/>
      <c r="IX40" s="183"/>
      <c r="IY40" s="183"/>
      <c r="IZ40" s="183"/>
      <c r="JA40" s="183"/>
      <c r="JB40" s="183"/>
      <c r="JC40" s="183"/>
      <c r="JD40" s="183"/>
      <c r="JE40" s="183"/>
      <c r="JF40" s="183"/>
      <c r="JG40" s="183"/>
      <c r="JH40" s="183"/>
      <c r="JI40" s="183"/>
      <c r="JJ40" s="183"/>
      <c r="JK40" s="183"/>
      <c r="JL40" s="183"/>
      <c r="JM40" s="183"/>
      <c r="JN40" s="183"/>
      <c r="JO40" s="183"/>
      <c r="JP40" s="183"/>
      <c r="JQ40" s="183"/>
      <c r="JR40" s="183"/>
      <c r="JS40" s="183"/>
      <c r="JT40" s="183"/>
      <c r="JU40" s="183"/>
      <c r="JV40" s="183"/>
      <c r="JW40" s="183"/>
      <c r="JX40" s="183"/>
      <c r="JY40" s="183"/>
      <c r="JZ40" s="183"/>
      <c r="KA40" s="183"/>
      <c r="KB40" s="183"/>
      <c r="KC40" s="183"/>
      <c r="KD40" s="183"/>
      <c r="KE40" s="183"/>
      <c r="KF40" s="183"/>
      <c r="KG40" s="183"/>
      <c r="KH40" s="183"/>
      <c r="KI40" s="183"/>
      <c r="KJ40" s="183"/>
      <c r="KK40" s="183"/>
      <c r="KL40" s="183"/>
      <c r="KM40" s="183"/>
      <c r="KN40" s="183"/>
      <c r="KO40" s="183"/>
      <c r="KP40" s="183"/>
      <c r="KQ40" s="183"/>
      <c r="KR40" s="183"/>
      <c r="KS40" s="183"/>
      <c r="KT40" s="183"/>
      <c r="KU40" s="183"/>
      <c r="KV40" s="183"/>
      <c r="KW40" s="183"/>
      <c r="KX40" s="183"/>
      <c r="KY40" s="183"/>
      <c r="KZ40" s="183"/>
      <c r="LA40" s="183"/>
      <c r="LB40" s="183"/>
      <c r="LC40" s="183"/>
      <c r="LD40" s="183"/>
      <c r="LE40" s="183"/>
      <c r="LF40" s="183"/>
      <c r="LG40" s="183"/>
      <c r="LH40" s="183"/>
      <c r="LI40" s="183"/>
      <c r="LJ40" s="183"/>
      <c r="LK40" s="183"/>
      <c r="LL40" s="183"/>
      <c r="LM40" s="183"/>
      <c r="LN40" s="183"/>
      <c r="LO40" s="183"/>
      <c r="LP40" s="183"/>
      <c r="LQ40" s="183"/>
      <c r="LR40" s="183"/>
      <c r="LS40" s="183"/>
      <c r="LT40" s="183"/>
      <c r="LU40" s="183"/>
      <c r="LV40" s="183"/>
      <c r="LW40" s="183"/>
      <c r="LX40" s="183"/>
      <c r="LY40" s="183"/>
      <c r="LZ40" s="183"/>
      <c r="MA40" s="183"/>
      <c r="MB40" s="183"/>
      <c r="MC40" s="183"/>
      <c r="MD40" s="183"/>
      <c r="ME40" s="183"/>
      <c r="MF40" s="183"/>
      <c r="MG40" s="183"/>
      <c r="MH40" s="183"/>
      <c r="MI40" s="183"/>
      <c r="MJ40" s="183"/>
      <c r="MK40" s="183"/>
    </row>
    <row r="41" spans="1:349" s="220" customFormat="1" ht="17" hidden="1" outlineLevel="1">
      <c r="A41" s="139"/>
      <c r="B41" s="139"/>
      <c r="C41" s="228"/>
      <c r="D41" s="228"/>
      <c r="E41" s="99"/>
      <c r="F41" s="99"/>
      <c r="G41" s="99"/>
      <c r="H41" s="99"/>
      <c r="I41" s="99"/>
      <c r="J41" s="223"/>
      <c r="K41" s="223" t="s">
        <v>77</v>
      </c>
      <c r="L41" s="239"/>
      <c r="M41" s="143" t="s">
        <v>59</v>
      </c>
      <c r="N41" s="115">
        <f>SUM(N38:N40)</f>
        <v>170854.57621325442</v>
      </c>
      <c r="O41" s="18">
        <f t="shared" ref="O41:T41" si="21">SUM(O38:O40)</f>
        <v>183156.10570060875</v>
      </c>
      <c r="P41" s="18">
        <f t="shared" si="21"/>
        <v>196343.34531105257</v>
      </c>
      <c r="Q41" s="18">
        <f t="shared" si="21"/>
        <v>210480.06617344837</v>
      </c>
      <c r="R41" s="18">
        <f t="shared" si="21"/>
        <v>225634.63093793666</v>
      </c>
      <c r="S41" s="18">
        <f t="shared" si="21"/>
        <v>241880.32436546811</v>
      </c>
      <c r="T41" s="37">
        <f t="shared" si="21"/>
        <v>259295.70771978184</v>
      </c>
      <c r="U41" s="183"/>
      <c r="V41" s="183"/>
      <c r="W41" s="183"/>
      <c r="X41" s="183"/>
      <c r="Y41" s="183"/>
      <c r="Z41" s="183"/>
      <c r="AA41" s="183"/>
      <c r="AB41" s="183"/>
      <c r="AC41" s="183"/>
      <c r="AD41" s="183"/>
      <c r="AE41" s="183"/>
      <c r="AF41" s="183"/>
      <c r="AG41" s="183"/>
      <c r="AH41" s="183"/>
      <c r="AI41" s="183"/>
      <c r="AJ41" s="183"/>
      <c r="AK41" s="183"/>
      <c r="AL41" s="183"/>
      <c r="AM41" s="183"/>
      <c r="AN41" s="183"/>
      <c r="AO41" s="183"/>
      <c r="AP41" s="183"/>
      <c r="AQ41" s="183"/>
      <c r="AR41" s="183"/>
      <c r="AS41" s="183"/>
      <c r="AT41" s="183"/>
      <c r="AU41" s="183"/>
      <c r="AV41" s="183"/>
      <c r="AW41" s="183"/>
      <c r="AX41" s="183"/>
      <c r="AY41" s="183"/>
      <c r="AZ41" s="183"/>
      <c r="BA41" s="183"/>
      <c r="BB41" s="183"/>
      <c r="BC41" s="183"/>
      <c r="BD41" s="183"/>
      <c r="BE41" s="183"/>
      <c r="BF41" s="183"/>
      <c r="BG41" s="183"/>
      <c r="BH41" s="183"/>
      <c r="BI41" s="183"/>
      <c r="BJ41" s="183"/>
      <c r="BK41" s="183"/>
      <c r="BL41" s="183"/>
      <c r="BM41" s="183"/>
      <c r="BN41" s="183"/>
      <c r="BO41" s="183"/>
      <c r="BP41" s="183"/>
      <c r="BQ41" s="183"/>
      <c r="BR41" s="183"/>
      <c r="BS41" s="183"/>
      <c r="BT41" s="183"/>
      <c r="BU41" s="183"/>
      <c r="BV41" s="183"/>
      <c r="BW41" s="183"/>
      <c r="BX41" s="183"/>
      <c r="BY41" s="183"/>
      <c r="BZ41" s="183"/>
      <c r="CA41" s="183"/>
      <c r="CB41" s="183"/>
      <c r="CC41" s="183"/>
      <c r="CD41" s="183"/>
      <c r="CE41" s="183"/>
      <c r="CF41" s="183"/>
      <c r="CG41" s="183"/>
      <c r="CH41" s="183"/>
      <c r="CI41" s="183"/>
      <c r="CJ41" s="183"/>
      <c r="CK41" s="183"/>
      <c r="CL41" s="183"/>
      <c r="CM41" s="183"/>
      <c r="CN41" s="183"/>
      <c r="CO41" s="183"/>
      <c r="CP41" s="183"/>
      <c r="CQ41" s="183"/>
      <c r="CR41" s="183"/>
      <c r="CS41" s="183"/>
      <c r="CT41" s="183"/>
      <c r="CU41" s="183"/>
      <c r="CV41" s="183"/>
      <c r="CW41" s="183"/>
      <c r="CX41" s="183"/>
      <c r="CY41" s="183"/>
      <c r="CZ41" s="183"/>
      <c r="DA41" s="183"/>
      <c r="DB41" s="183"/>
      <c r="DC41" s="183"/>
      <c r="DD41" s="183"/>
      <c r="DE41" s="183"/>
      <c r="DF41" s="183"/>
      <c r="DG41" s="183"/>
      <c r="DH41" s="183"/>
      <c r="DI41" s="183"/>
      <c r="DJ41" s="183"/>
      <c r="DK41" s="183"/>
      <c r="DL41" s="183"/>
      <c r="DM41" s="183"/>
      <c r="DN41" s="183"/>
      <c r="DO41" s="183"/>
      <c r="DP41" s="183"/>
      <c r="DQ41" s="183"/>
      <c r="DR41" s="183"/>
      <c r="DS41" s="183"/>
      <c r="DT41" s="183"/>
      <c r="DU41" s="183"/>
      <c r="DV41" s="183"/>
      <c r="DW41" s="183"/>
      <c r="DX41" s="183"/>
      <c r="DY41" s="183"/>
      <c r="DZ41" s="183"/>
      <c r="EA41" s="183"/>
      <c r="EB41" s="183"/>
      <c r="EC41" s="183"/>
      <c r="ED41" s="183"/>
      <c r="EE41" s="183"/>
      <c r="EF41" s="183"/>
      <c r="EG41" s="183"/>
      <c r="EH41" s="183"/>
      <c r="EI41" s="183"/>
      <c r="EJ41" s="183"/>
      <c r="EK41" s="183"/>
      <c r="EL41" s="183"/>
      <c r="EM41" s="183"/>
      <c r="EN41" s="183"/>
      <c r="EO41" s="183"/>
      <c r="EP41" s="183"/>
      <c r="EQ41" s="183"/>
      <c r="ER41" s="183"/>
      <c r="ES41" s="183"/>
      <c r="ET41" s="183"/>
      <c r="EU41" s="183"/>
      <c r="EV41" s="183"/>
      <c r="EW41" s="183"/>
      <c r="EX41" s="183"/>
      <c r="EY41" s="183"/>
      <c r="EZ41" s="183"/>
      <c r="FA41" s="183"/>
      <c r="FB41" s="183"/>
      <c r="FC41" s="183"/>
      <c r="FD41" s="183"/>
      <c r="FE41" s="183"/>
      <c r="FF41" s="183"/>
      <c r="FG41" s="183"/>
      <c r="FH41" s="183"/>
      <c r="FI41" s="183"/>
      <c r="FJ41" s="183"/>
      <c r="FK41" s="183"/>
      <c r="FL41" s="183"/>
      <c r="FM41" s="183"/>
      <c r="FN41" s="183"/>
      <c r="FO41" s="183"/>
      <c r="FP41" s="183"/>
      <c r="FQ41" s="183"/>
      <c r="FR41" s="183"/>
      <c r="FS41" s="183"/>
      <c r="FT41" s="183"/>
      <c r="FU41" s="183"/>
      <c r="FV41" s="183"/>
      <c r="FW41" s="183"/>
      <c r="FX41" s="183"/>
      <c r="FY41" s="183"/>
      <c r="FZ41" s="183"/>
      <c r="GA41" s="183"/>
      <c r="GB41" s="183"/>
      <c r="GC41" s="183"/>
      <c r="GD41" s="183"/>
      <c r="GE41" s="183"/>
      <c r="GF41" s="183"/>
      <c r="GG41" s="183"/>
      <c r="GH41" s="183"/>
      <c r="GI41" s="183"/>
      <c r="GJ41" s="183"/>
      <c r="GK41" s="183"/>
      <c r="GL41" s="183"/>
      <c r="GM41" s="183"/>
      <c r="GN41" s="183"/>
      <c r="GO41" s="183"/>
      <c r="GP41" s="183"/>
      <c r="GQ41" s="183"/>
      <c r="GR41" s="183"/>
      <c r="GS41" s="183"/>
      <c r="GT41" s="183"/>
      <c r="GU41" s="183"/>
      <c r="GV41" s="183"/>
      <c r="GW41" s="183"/>
      <c r="GX41" s="183"/>
      <c r="GY41" s="183"/>
      <c r="GZ41" s="183"/>
      <c r="HA41" s="183"/>
      <c r="HB41" s="183"/>
      <c r="HC41" s="183"/>
      <c r="HD41" s="183"/>
      <c r="HE41" s="183"/>
      <c r="HF41" s="183"/>
      <c r="HG41" s="183"/>
      <c r="HH41" s="183"/>
      <c r="HI41" s="183"/>
      <c r="HJ41" s="183"/>
      <c r="HK41" s="183"/>
      <c r="HL41" s="183"/>
      <c r="HM41" s="183"/>
      <c r="HN41" s="183"/>
      <c r="HO41" s="183"/>
      <c r="HP41" s="183"/>
      <c r="HQ41" s="183"/>
      <c r="HR41" s="183"/>
      <c r="HS41" s="183"/>
      <c r="HT41" s="183"/>
      <c r="HU41" s="183"/>
      <c r="HV41" s="183"/>
      <c r="HW41" s="183"/>
      <c r="HX41" s="183"/>
      <c r="HY41" s="183"/>
      <c r="HZ41" s="183"/>
      <c r="IA41" s="183"/>
      <c r="IB41" s="183"/>
      <c r="IC41" s="183"/>
      <c r="ID41" s="183"/>
      <c r="IE41" s="183"/>
      <c r="IF41" s="183"/>
      <c r="IG41" s="183"/>
      <c r="IH41" s="183"/>
      <c r="II41" s="183"/>
      <c r="IJ41" s="183"/>
      <c r="IK41" s="183"/>
      <c r="IL41" s="183"/>
      <c r="IM41" s="183"/>
      <c r="IN41" s="183"/>
      <c r="IO41" s="183"/>
      <c r="IP41" s="183"/>
      <c r="IQ41" s="183"/>
      <c r="IR41" s="183"/>
      <c r="IS41" s="183"/>
      <c r="IT41" s="183"/>
      <c r="IU41" s="183"/>
      <c r="IV41" s="183"/>
      <c r="IW41" s="183"/>
      <c r="IX41" s="183"/>
      <c r="IY41" s="183"/>
      <c r="IZ41" s="183"/>
      <c r="JA41" s="183"/>
      <c r="JB41" s="183"/>
      <c r="JC41" s="183"/>
      <c r="JD41" s="183"/>
      <c r="JE41" s="183"/>
      <c r="JF41" s="183"/>
      <c r="JG41" s="183"/>
      <c r="JH41" s="183"/>
      <c r="JI41" s="183"/>
      <c r="JJ41" s="183"/>
      <c r="JK41" s="183"/>
      <c r="JL41" s="183"/>
      <c r="JM41" s="183"/>
      <c r="JN41" s="183"/>
      <c r="JO41" s="183"/>
      <c r="JP41" s="183"/>
      <c r="JQ41" s="183"/>
      <c r="JR41" s="183"/>
      <c r="JS41" s="183"/>
      <c r="JT41" s="183"/>
      <c r="JU41" s="183"/>
      <c r="JV41" s="183"/>
      <c r="JW41" s="183"/>
      <c r="JX41" s="183"/>
      <c r="JY41" s="183"/>
      <c r="JZ41" s="183"/>
      <c r="KA41" s="183"/>
      <c r="KB41" s="183"/>
      <c r="KC41" s="183"/>
      <c r="KD41" s="183"/>
      <c r="KE41" s="183"/>
      <c r="KF41" s="183"/>
      <c r="KG41" s="183"/>
      <c r="KH41" s="183"/>
      <c r="KI41" s="183"/>
      <c r="KJ41" s="183"/>
      <c r="KK41" s="183"/>
      <c r="KL41" s="183"/>
      <c r="KM41" s="183"/>
      <c r="KN41" s="183"/>
      <c r="KO41" s="183"/>
      <c r="KP41" s="183"/>
      <c r="KQ41" s="183"/>
      <c r="KR41" s="183"/>
      <c r="KS41" s="183"/>
      <c r="KT41" s="183"/>
      <c r="KU41" s="183"/>
      <c r="KV41" s="183"/>
      <c r="KW41" s="183"/>
      <c r="KX41" s="183"/>
      <c r="KY41" s="183"/>
      <c r="KZ41" s="183"/>
      <c r="LA41" s="183"/>
      <c r="LB41" s="183"/>
      <c r="LC41" s="183"/>
      <c r="LD41" s="183"/>
      <c r="LE41" s="183"/>
      <c r="LF41" s="183"/>
      <c r="LG41" s="183"/>
      <c r="LH41" s="183"/>
      <c r="LI41" s="183"/>
      <c r="LJ41" s="183"/>
      <c r="LK41" s="183"/>
      <c r="LL41" s="183"/>
      <c r="LM41" s="183"/>
      <c r="LN41" s="183"/>
      <c r="LO41" s="183"/>
      <c r="LP41" s="183"/>
      <c r="LQ41" s="183"/>
      <c r="LR41" s="183"/>
      <c r="LS41" s="183"/>
      <c r="LT41" s="183"/>
      <c r="LU41" s="183"/>
      <c r="LV41" s="183"/>
      <c r="LW41" s="183"/>
      <c r="LX41" s="183"/>
      <c r="LY41" s="183"/>
      <c r="LZ41" s="183"/>
      <c r="MA41" s="183"/>
      <c r="MB41" s="183"/>
      <c r="MC41" s="183"/>
      <c r="MD41" s="183"/>
      <c r="ME41" s="183"/>
      <c r="MF41" s="183"/>
      <c r="MG41" s="183"/>
      <c r="MH41" s="183"/>
      <c r="MI41" s="183"/>
      <c r="MJ41" s="183"/>
      <c r="MK41" s="183"/>
    </row>
    <row r="42" spans="1:349" s="220" customFormat="1" ht="17" hidden="1" outlineLevel="1">
      <c r="A42" s="139"/>
      <c r="B42" s="139"/>
      <c r="C42" s="227" t="s">
        <v>10</v>
      </c>
      <c r="D42" s="227"/>
      <c r="E42" s="99"/>
      <c r="F42" s="99"/>
      <c r="G42" s="99"/>
      <c r="H42" s="99"/>
      <c r="I42" s="99"/>
      <c r="J42" s="223"/>
      <c r="K42" s="223"/>
      <c r="L42" s="239"/>
      <c r="M42" s="114"/>
      <c r="N42" s="20"/>
      <c r="O42" s="20"/>
      <c r="P42" s="20"/>
      <c r="Q42" s="790"/>
      <c r="R42" s="38"/>
      <c r="S42" s="38"/>
      <c r="T42" s="39"/>
      <c r="U42" s="183"/>
      <c r="V42" s="183"/>
      <c r="W42" s="183"/>
      <c r="X42" s="183"/>
      <c r="Y42" s="183"/>
      <c r="Z42" s="183"/>
      <c r="AA42" s="183"/>
      <c r="AB42" s="183"/>
      <c r="AC42" s="183"/>
      <c r="AD42" s="183"/>
      <c r="AE42" s="183"/>
      <c r="AF42" s="183"/>
      <c r="AG42" s="183"/>
      <c r="AH42" s="183"/>
      <c r="AI42" s="183"/>
      <c r="AJ42" s="183"/>
      <c r="AK42" s="183"/>
      <c r="AL42" s="183"/>
      <c r="AM42" s="183"/>
      <c r="AN42" s="183"/>
      <c r="AO42" s="183"/>
      <c r="AP42" s="183"/>
      <c r="AQ42" s="183"/>
      <c r="AR42" s="183"/>
      <c r="AS42" s="183"/>
      <c r="AT42" s="183"/>
      <c r="AU42" s="183"/>
      <c r="AV42" s="183"/>
      <c r="AW42" s="183"/>
      <c r="AX42" s="183"/>
      <c r="AY42" s="183"/>
      <c r="AZ42" s="183"/>
      <c r="BA42" s="183"/>
      <c r="BB42" s="183"/>
      <c r="BC42" s="183"/>
      <c r="BD42" s="183"/>
      <c r="BE42" s="183"/>
      <c r="BF42" s="183"/>
      <c r="BG42" s="183"/>
      <c r="BH42" s="183"/>
      <c r="BI42" s="183"/>
      <c r="BJ42" s="183"/>
      <c r="BK42" s="183"/>
      <c r="BL42" s="183"/>
      <c r="BM42" s="183"/>
      <c r="BN42" s="183"/>
      <c r="BO42" s="183"/>
      <c r="BP42" s="183"/>
      <c r="BQ42" s="183"/>
      <c r="BR42" s="183"/>
      <c r="BS42" s="183"/>
      <c r="BT42" s="183"/>
      <c r="BU42" s="183"/>
      <c r="BV42" s="183"/>
      <c r="BW42" s="183"/>
      <c r="BX42" s="183"/>
      <c r="BY42" s="183"/>
      <c r="BZ42" s="183"/>
      <c r="CA42" s="183"/>
      <c r="CB42" s="183"/>
      <c r="CC42" s="183"/>
      <c r="CD42" s="183"/>
      <c r="CE42" s="183"/>
      <c r="CF42" s="183"/>
      <c r="CG42" s="183"/>
      <c r="CH42" s="183"/>
      <c r="CI42" s="183"/>
      <c r="CJ42" s="183"/>
      <c r="CK42" s="183"/>
      <c r="CL42" s="183"/>
      <c r="CM42" s="183"/>
      <c r="CN42" s="183"/>
      <c r="CO42" s="183"/>
      <c r="CP42" s="183"/>
      <c r="CQ42" s="183"/>
      <c r="CR42" s="183"/>
      <c r="CS42" s="183"/>
      <c r="CT42" s="183"/>
      <c r="CU42" s="183"/>
      <c r="CV42" s="183"/>
      <c r="CW42" s="183"/>
      <c r="CX42" s="183"/>
      <c r="CY42" s="183"/>
      <c r="CZ42" s="183"/>
      <c r="DA42" s="183"/>
      <c r="DB42" s="183"/>
      <c r="DC42" s="183"/>
      <c r="DD42" s="183"/>
      <c r="DE42" s="183"/>
      <c r="DF42" s="183"/>
      <c r="DG42" s="183"/>
      <c r="DH42" s="183"/>
      <c r="DI42" s="183"/>
      <c r="DJ42" s="183"/>
      <c r="DK42" s="183"/>
      <c r="DL42" s="183"/>
      <c r="DM42" s="183"/>
      <c r="DN42" s="183"/>
      <c r="DO42" s="183"/>
      <c r="DP42" s="183"/>
      <c r="DQ42" s="183"/>
      <c r="DR42" s="183"/>
      <c r="DS42" s="183"/>
      <c r="DT42" s="183"/>
      <c r="DU42" s="183"/>
      <c r="DV42" s="183"/>
      <c r="DW42" s="183"/>
      <c r="DX42" s="183"/>
      <c r="DY42" s="183"/>
      <c r="DZ42" s="183"/>
      <c r="EA42" s="183"/>
      <c r="EB42" s="183"/>
      <c r="EC42" s="183"/>
      <c r="ED42" s="183"/>
      <c r="EE42" s="183"/>
      <c r="EF42" s="183"/>
      <c r="EG42" s="183"/>
      <c r="EH42" s="183"/>
      <c r="EI42" s="183"/>
      <c r="EJ42" s="183"/>
      <c r="EK42" s="183"/>
      <c r="EL42" s="183"/>
      <c r="EM42" s="183"/>
      <c r="EN42" s="183"/>
      <c r="EO42" s="183"/>
      <c r="EP42" s="183"/>
      <c r="EQ42" s="183"/>
      <c r="ER42" s="183"/>
      <c r="ES42" s="183"/>
      <c r="ET42" s="183"/>
      <c r="EU42" s="183"/>
      <c r="EV42" s="183"/>
      <c r="EW42" s="183"/>
      <c r="EX42" s="183"/>
      <c r="EY42" s="183"/>
      <c r="EZ42" s="183"/>
      <c r="FA42" s="183"/>
      <c r="FB42" s="183"/>
      <c r="FC42" s="183"/>
      <c r="FD42" s="183"/>
      <c r="FE42" s="183"/>
      <c r="FF42" s="183"/>
      <c r="FG42" s="183"/>
      <c r="FH42" s="183"/>
      <c r="FI42" s="183"/>
      <c r="FJ42" s="183"/>
      <c r="FK42" s="183"/>
      <c r="FL42" s="183"/>
      <c r="FM42" s="183"/>
      <c r="FN42" s="183"/>
      <c r="FO42" s="183"/>
      <c r="FP42" s="183"/>
      <c r="FQ42" s="183"/>
      <c r="FR42" s="183"/>
      <c r="FS42" s="183"/>
      <c r="FT42" s="183"/>
      <c r="FU42" s="183"/>
      <c r="FV42" s="183"/>
      <c r="FW42" s="183"/>
      <c r="FX42" s="183"/>
      <c r="FY42" s="183"/>
      <c r="FZ42" s="183"/>
      <c r="GA42" s="183"/>
      <c r="GB42" s="183"/>
      <c r="GC42" s="183"/>
      <c r="GD42" s="183"/>
      <c r="GE42" s="183"/>
      <c r="GF42" s="183"/>
      <c r="GG42" s="183"/>
      <c r="GH42" s="183"/>
      <c r="GI42" s="183"/>
      <c r="GJ42" s="183"/>
      <c r="GK42" s="183"/>
      <c r="GL42" s="183"/>
      <c r="GM42" s="183"/>
      <c r="GN42" s="183"/>
      <c r="GO42" s="183"/>
      <c r="GP42" s="183"/>
      <c r="GQ42" s="183"/>
      <c r="GR42" s="183"/>
      <c r="GS42" s="183"/>
      <c r="GT42" s="183"/>
      <c r="GU42" s="183"/>
      <c r="GV42" s="183"/>
      <c r="GW42" s="183"/>
      <c r="GX42" s="183"/>
      <c r="GY42" s="183"/>
      <c r="GZ42" s="183"/>
      <c r="HA42" s="183"/>
      <c r="HB42" s="183"/>
      <c r="HC42" s="183"/>
      <c r="HD42" s="183"/>
      <c r="HE42" s="183"/>
      <c r="HF42" s="183"/>
      <c r="HG42" s="183"/>
      <c r="HH42" s="183"/>
      <c r="HI42" s="183"/>
      <c r="HJ42" s="183"/>
      <c r="HK42" s="183"/>
      <c r="HL42" s="183"/>
      <c r="HM42" s="183"/>
      <c r="HN42" s="183"/>
      <c r="HO42" s="183"/>
      <c r="HP42" s="183"/>
      <c r="HQ42" s="183"/>
      <c r="HR42" s="183"/>
      <c r="HS42" s="183"/>
      <c r="HT42" s="183"/>
      <c r="HU42" s="183"/>
      <c r="HV42" s="183"/>
      <c r="HW42" s="183"/>
      <c r="HX42" s="183"/>
      <c r="HY42" s="183"/>
      <c r="HZ42" s="183"/>
      <c r="IA42" s="183"/>
      <c r="IB42" s="183"/>
      <c r="IC42" s="183"/>
      <c r="ID42" s="183"/>
      <c r="IE42" s="183"/>
      <c r="IF42" s="183"/>
      <c r="IG42" s="183"/>
      <c r="IH42" s="183"/>
      <c r="II42" s="183"/>
      <c r="IJ42" s="183"/>
      <c r="IK42" s="183"/>
      <c r="IL42" s="183"/>
      <c r="IM42" s="183"/>
      <c r="IN42" s="183"/>
      <c r="IO42" s="183"/>
      <c r="IP42" s="183"/>
      <c r="IQ42" s="183"/>
      <c r="IR42" s="183"/>
      <c r="IS42" s="183"/>
      <c r="IT42" s="183"/>
      <c r="IU42" s="183"/>
      <c r="IV42" s="183"/>
      <c r="IW42" s="183"/>
      <c r="IX42" s="183"/>
      <c r="IY42" s="183"/>
      <c r="IZ42" s="183"/>
      <c r="JA42" s="183"/>
      <c r="JB42" s="183"/>
      <c r="JC42" s="183"/>
      <c r="JD42" s="183"/>
      <c r="JE42" s="183"/>
      <c r="JF42" s="183"/>
      <c r="JG42" s="183"/>
      <c r="JH42" s="183"/>
      <c r="JI42" s="183"/>
      <c r="JJ42" s="183"/>
      <c r="JK42" s="183"/>
      <c r="JL42" s="183"/>
      <c r="JM42" s="183"/>
      <c r="JN42" s="183"/>
      <c r="JO42" s="183"/>
      <c r="JP42" s="183"/>
      <c r="JQ42" s="183"/>
      <c r="JR42" s="183"/>
      <c r="JS42" s="183"/>
      <c r="JT42" s="183"/>
      <c r="JU42" s="183"/>
      <c r="JV42" s="183"/>
      <c r="JW42" s="183"/>
      <c r="JX42" s="183"/>
      <c r="JY42" s="183"/>
      <c r="JZ42" s="183"/>
      <c r="KA42" s="183"/>
      <c r="KB42" s="183"/>
      <c r="KC42" s="183"/>
      <c r="KD42" s="183"/>
      <c r="KE42" s="183"/>
      <c r="KF42" s="183"/>
      <c r="KG42" s="183"/>
      <c r="KH42" s="183"/>
      <c r="KI42" s="183"/>
      <c r="KJ42" s="183"/>
      <c r="KK42" s="183"/>
      <c r="KL42" s="183"/>
      <c r="KM42" s="183"/>
      <c r="KN42" s="183"/>
      <c r="KO42" s="183"/>
      <c r="KP42" s="183"/>
      <c r="KQ42" s="183"/>
      <c r="KR42" s="183"/>
      <c r="KS42" s="183"/>
      <c r="KT42" s="183"/>
      <c r="KU42" s="183"/>
      <c r="KV42" s="183"/>
      <c r="KW42" s="183"/>
      <c r="KX42" s="183"/>
      <c r="KY42" s="183"/>
      <c r="KZ42" s="183"/>
      <c r="LA42" s="183"/>
      <c r="LB42" s="183"/>
      <c r="LC42" s="183"/>
      <c r="LD42" s="183"/>
      <c r="LE42" s="183"/>
      <c r="LF42" s="183"/>
      <c r="LG42" s="183"/>
      <c r="LH42" s="183"/>
      <c r="LI42" s="183"/>
      <c r="LJ42" s="183"/>
      <c r="LK42" s="183"/>
      <c r="LL42" s="183"/>
      <c r="LM42" s="183"/>
      <c r="LN42" s="183"/>
      <c r="LO42" s="183"/>
      <c r="LP42" s="183"/>
      <c r="LQ42" s="183"/>
      <c r="LR42" s="183"/>
      <c r="LS42" s="183"/>
      <c r="LT42" s="183"/>
      <c r="LU42" s="183"/>
      <c r="LV42" s="183"/>
      <c r="LW42" s="183"/>
      <c r="LX42" s="183"/>
      <c r="LY42" s="183"/>
      <c r="LZ42" s="183"/>
      <c r="MA42" s="183"/>
      <c r="MB42" s="183"/>
      <c r="MC42" s="183"/>
      <c r="MD42" s="183"/>
      <c r="ME42" s="183"/>
      <c r="MF42" s="183"/>
      <c r="MG42" s="183"/>
      <c r="MH42" s="183"/>
      <c r="MI42" s="183"/>
      <c r="MJ42" s="183"/>
      <c r="MK42" s="183"/>
    </row>
    <row r="43" spans="1:349" s="220" customFormat="1" ht="17" hidden="1" outlineLevel="1">
      <c r="A43" s="139"/>
      <c r="B43" s="139"/>
      <c r="C43" s="99"/>
      <c r="D43" s="99"/>
      <c r="E43" s="121" t="s">
        <v>5</v>
      </c>
      <c r="F43" s="99"/>
      <c r="G43" s="99"/>
      <c r="H43" s="99"/>
      <c r="I43" s="99"/>
      <c r="J43" s="223" t="s">
        <v>73</v>
      </c>
      <c r="K43" s="223" t="s">
        <v>77</v>
      </c>
      <c r="L43" s="239"/>
      <c r="M43" s="143"/>
      <c r="N43" s="116">
        <f>(N32/'Direct costs Brazil'!J32)*'Direct costs Brazil'!I43</f>
        <v>42975.963239746437</v>
      </c>
      <c r="O43" s="22">
        <f>N43*(1+$M$33)</f>
        <v>46070.232593008186</v>
      </c>
      <c r="P43" s="22">
        <f t="shared" ref="P43" si="22">O43*(1+$M$33)</f>
        <v>49387.289339704781</v>
      </c>
      <c r="Q43" s="22">
        <f t="shared" ref="Q43:Q45" si="23">P43*(1+$M$33)</f>
        <v>52943.174172163526</v>
      </c>
      <c r="R43" s="22">
        <f t="shared" ref="R43:R45" si="24">Q43*(1+$M$33)</f>
        <v>56755.082712559306</v>
      </c>
      <c r="S43" s="22">
        <f t="shared" ref="S43:S45" si="25">R43*(1+$M$33)</f>
        <v>60841.44866786358</v>
      </c>
      <c r="T43" s="40">
        <f t="shared" ref="T43:T45" si="26">S43*(1+$M$33)</f>
        <v>65222.03297194976</v>
      </c>
      <c r="U43" s="183"/>
      <c r="V43" s="183"/>
      <c r="W43" s="183"/>
      <c r="X43" s="183"/>
      <c r="Y43" s="183"/>
      <c r="Z43" s="183"/>
      <c r="AA43" s="183"/>
      <c r="AB43" s="183"/>
      <c r="AC43" s="183"/>
      <c r="AD43" s="183"/>
      <c r="AE43" s="183"/>
      <c r="AF43" s="183"/>
      <c r="AG43" s="183"/>
      <c r="AH43" s="183"/>
      <c r="AI43" s="183"/>
      <c r="AJ43" s="183"/>
      <c r="AK43" s="183"/>
      <c r="AL43" s="183"/>
      <c r="AM43" s="183"/>
      <c r="AN43" s="183"/>
      <c r="AO43" s="183"/>
      <c r="AP43" s="183"/>
      <c r="AQ43" s="183"/>
      <c r="AR43" s="183"/>
      <c r="AS43" s="183"/>
      <c r="AT43" s="183"/>
      <c r="AU43" s="183"/>
      <c r="AV43" s="183"/>
      <c r="AW43" s="183"/>
      <c r="AX43" s="183"/>
      <c r="AY43" s="183"/>
      <c r="AZ43" s="183"/>
      <c r="BA43" s="183"/>
      <c r="BB43" s="183"/>
      <c r="BC43" s="183"/>
      <c r="BD43" s="183"/>
      <c r="BE43" s="183"/>
      <c r="BF43" s="183"/>
      <c r="BG43" s="183"/>
      <c r="BH43" s="183"/>
      <c r="BI43" s="183"/>
      <c r="BJ43" s="183"/>
      <c r="BK43" s="183"/>
      <c r="BL43" s="183"/>
      <c r="BM43" s="183"/>
      <c r="BN43" s="183"/>
      <c r="BO43" s="183"/>
      <c r="BP43" s="183"/>
      <c r="BQ43" s="183"/>
      <c r="BR43" s="183"/>
      <c r="BS43" s="183"/>
      <c r="BT43" s="183"/>
      <c r="BU43" s="183"/>
      <c r="BV43" s="183"/>
      <c r="BW43" s="183"/>
      <c r="BX43" s="183"/>
      <c r="BY43" s="183"/>
      <c r="BZ43" s="183"/>
      <c r="CA43" s="183"/>
      <c r="CB43" s="183"/>
      <c r="CC43" s="183"/>
      <c r="CD43" s="183"/>
      <c r="CE43" s="183"/>
      <c r="CF43" s="183"/>
      <c r="CG43" s="183"/>
      <c r="CH43" s="183"/>
      <c r="CI43" s="183"/>
      <c r="CJ43" s="183"/>
      <c r="CK43" s="183"/>
      <c r="CL43" s="183"/>
      <c r="CM43" s="183"/>
      <c r="CN43" s="183"/>
      <c r="CO43" s="183"/>
      <c r="CP43" s="183"/>
      <c r="CQ43" s="183"/>
      <c r="CR43" s="183"/>
      <c r="CS43" s="183"/>
      <c r="CT43" s="183"/>
      <c r="CU43" s="183"/>
      <c r="CV43" s="183"/>
      <c r="CW43" s="183"/>
      <c r="CX43" s="183"/>
      <c r="CY43" s="183"/>
      <c r="CZ43" s="183"/>
      <c r="DA43" s="183"/>
      <c r="DB43" s="183"/>
      <c r="DC43" s="183"/>
      <c r="DD43" s="183"/>
      <c r="DE43" s="183"/>
      <c r="DF43" s="183"/>
      <c r="DG43" s="183"/>
      <c r="DH43" s="183"/>
      <c r="DI43" s="183"/>
      <c r="DJ43" s="183"/>
      <c r="DK43" s="183"/>
      <c r="DL43" s="183"/>
      <c r="DM43" s="183"/>
      <c r="DN43" s="183"/>
      <c r="DO43" s="183"/>
      <c r="DP43" s="183"/>
      <c r="DQ43" s="183"/>
      <c r="DR43" s="183"/>
      <c r="DS43" s="183"/>
      <c r="DT43" s="183"/>
      <c r="DU43" s="183"/>
      <c r="DV43" s="183"/>
      <c r="DW43" s="183"/>
      <c r="DX43" s="183"/>
      <c r="DY43" s="183"/>
      <c r="DZ43" s="183"/>
      <c r="EA43" s="183"/>
      <c r="EB43" s="183"/>
      <c r="EC43" s="183"/>
      <c r="ED43" s="183"/>
      <c r="EE43" s="183"/>
      <c r="EF43" s="183"/>
      <c r="EG43" s="183"/>
      <c r="EH43" s="183"/>
      <c r="EI43" s="183"/>
      <c r="EJ43" s="183"/>
      <c r="EK43" s="183"/>
      <c r="EL43" s="183"/>
      <c r="EM43" s="183"/>
      <c r="EN43" s="183"/>
      <c r="EO43" s="183"/>
      <c r="EP43" s="183"/>
      <c r="EQ43" s="183"/>
      <c r="ER43" s="183"/>
      <c r="ES43" s="183"/>
      <c r="ET43" s="183"/>
      <c r="EU43" s="183"/>
      <c r="EV43" s="183"/>
      <c r="EW43" s="183"/>
      <c r="EX43" s="183"/>
      <c r="EY43" s="183"/>
      <c r="EZ43" s="183"/>
      <c r="FA43" s="183"/>
      <c r="FB43" s="183"/>
      <c r="FC43" s="183"/>
      <c r="FD43" s="183"/>
      <c r="FE43" s="183"/>
      <c r="FF43" s="183"/>
      <c r="FG43" s="183"/>
      <c r="FH43" s="183"/>
      <c r="FI43" s="183"/>
      <c r="FJ43" s="183"/>
      <c r="FK43" s="183"/>
      <c r="FL43" s="183"/>
      <c r="FM43" s="183"/>
      <c r="FN43" s="183"/>
      <c r="FO43" s="183"/>
      <c r="FP43" s="183"/>
      <c r="FQ43" s="183"/>
      <c r="FR43" s="183"/>
      <c r="FS43" s="183"/>
      <c r="FT43" s="183"/>
      <c r="FU43" s="183"/>
      <c r="FV43" s="183"/>
      <c r="FW43" s="183"/>
      <c r="FX43" s="183"/>
      <c r="FY43" s="183"/>
      <c r="FZ43" s="183"/>
      <c r="GA43" s="183"/>
      <c r="GB43" s="183"/>
      <c r="GC43" s="183"/>
      <c r="GD43" s="183"/>
      <c r="GE43" s="183"/>
      <c r="GF43" s="183"/>
      <c r="GG43" s="183"/>
      <c r="GH43" s="183"/>
      <c r="GI43" s="183"/>
      <c r="GJ43" s="183"/>
      <c r="GK43" s="183"/>
      <c r="GL43" s="183"/>
      <c r="GM43" s="183"/>
      <c r="GN43" s="183"/>
      <c r="GO43" s="183"/>
      <c r="GP43" s="183"/>
      <c r="GQ43" s="183"/>
      <c r="GR43" s="183"/>
      <c r="GS43" s="183"/>
      <c r="GT43" s="183"/>
      <c r="GU43" s="183"/>
      <c r="GV43" s="183"/>
      <c r="GW43" s="183"/>
      <c r="GX43" s="183"/>
      <c r="GY43" s="183"/>
      <c r="GZ43" s="183"/>
      <c r="HA43" s="183"/>
      <c r="HB43" s="183"/>
      <c r="HC43" s="183"/>
      <c r="HD43" s="183"/>
      <c r="HE43" s="183"/>
      <c r="HF43" s="183"/>
      <c r="HG43" s="183"/>
      <c r="HH43" s="183"/>
      <c r="HI43" s="183"/>
      <c r="HJ43" s="183"/>
      <c r="HK43" s="183"/>
      <c r="HL43" s="183"/>
      <c r="HM43" s="183"/>
      <c r="HN43" s="183"/>
      <c r="HO43" s="183"/>
      <c r="HP43" s="183"/>
      <c r="HQ43" s="183"/>
      <c r="HR43" s="183"/>
      <c r="HS43" s="183"/>
      <c r="HT43" s="183"/>
      <c r="HU43" s="183"/>
      <c r="HV43" s="183"/>
      <c r="HW43" s="183"/>
      <c r="HX43" s="183"/>
      <c r="HY43" s="183"/>
      <c r="HZ43" s="183"/>
      <c r="IA43" s="183"/>
      <c r="IB43" s="183"/>
      <c r="IC43" s="183"/>
      <c r="ID43" s="183"/>
      <c r="IE43" s="183"/>
      <c r="IF43" s="183"/>
      <c r="IG43" s="183"/>
      <c r="IH43" s="183"/>
      <c r="II43" s="183"/>
      <c r="IJ43" s="183"/>
      <c r="IK43" s="183"/>
      <c r="IL43" s="183"/>
      <c r="IM43" s="183"/>
      <c r="IN43" s="183"/>
      <c r="IO43" s="183"/>
      <c r="IP43" s="183"/>
      <c r="IQ43" s="183"/>
      <c r="IR43" s="183"/>
      <c r="IS43" s="183"/>
      <c r="IT43" s="183"/>
      <c r="IU43" s="183"/>
      <c r="IV43" s="183"/>
      <c r="IW43" s="183"/>
      <c r="IX43" s="183"/>
      <c r="IY43" s="183"/>
      <c r="IZ43" s="183"/>
      <c r="JA43" s="183"/>
      <c r="JB43" s="183"/>
      <c r="JC43" s="183"/>
      <c r="JD43" s="183"/>
      <c r="JE43" s="183"/>
      <c r="JF43" s="183"/>
      <c r="JG43" s="183"/>
      <c r="JH43" s="183"/>
      <c r="JI43" s="183"/>
      <c r="JJ43" s="183"/>
      <c r="JK43" s="183"/>
      <c r="JL43" s="183"/>
      <c r="JM43" s="183"/>
      <c r="JN43" s="183"/>
      <c r="JO43" s="183"/>
      <c r="JP43" s="183"/>
      <c r="JQ43" s="183"/>
      <c r="JR43" s="183"/>
      <c r="JS43" s="183"/>
      <c r="JT43" s="183"/>
      <c r="JU43" s="183"/>
      <c r="JV43" s="183"/>
      <c r="JW43" s="183"/>
      <c r="JX43" s="183"/>
      <c r="JY43" s="183"/>
      <c r="JZ43" s="183"/>
      <c r="KA43" s="183"/>
      <c r="KB43" s="183"/>
      <c r="KC43" s="183"/>
      <c r="KD43" s="183"/>
      <c r="KE43" s="183"/>
      <c r="KF43" s="183"/>
      <c r="KG43" s="183"/>
      <c r="KH43" s="183"/>
      <c r="KI43" s="183"/>
      <c r="KJ43" s="183"/>
      <c r="KK43" s="183"/>
      <c r="KL43" s="183"/>
      <c r="KM43" s="183"/>
      <c r="KN43" s="183"/>
      <c r="KO43" s="183"/>
      <c r="KP43" s="183"/>
      <c r="KQ43" s="183"/>
      <c r="KR43" s="183"/>
      <c r="KS43" s="183"/>
      <c r="KT43" s="183"/>
      <c r="KU43" s="183"/>
      <c r="KV43" s="183"/>
      <c r="KW43" s="183"/>
      <c r="KX43" s="183"/>
      <c r="KY43" s="183"/>
      <c r="KZ43" s="183"/>
      <c r="LA43" s="183"/>
      <c r="LB43" s="183"/>
      <c r="LC43" s="183"/>
      <c r="LD43" s="183"/>
      <c r="LE43" s="183"/>
      <c r="LF43" s="183"/>
      <c r="LG43" s="183"/>
      <c r="LH43" s="183"/>
      <c r="LI43" s="183"/>
      <c r="LJ43" s="183"/>
      <c r="LK43" s="183"/>
      <c r="LL43" s="183"/>
      <c r="LM43" s="183"/>
      <c r="LN43" s="183"/>
      <c r="LO43" s="183"/>
      <c r="LP43" s="183"/>
      <c r="LQ43" s="183"/>
      <c r="LR43" s="183"/>
      <c r="LS43" s="183"/>
      <c r="LT43" s="183"/>
      <c r="LU43" s="183"/>
      <c r="LV43" s="183"/>
      <c r="LW43" s="183"/>
      <c r="LX43" s="183"/>
      <c r="LY43" s="183"/>
      <c r="LZ43" s="183"/>
      <c r="MA43" s="183"/>
      <c r="MB43" s="183"/>
      <c r="MC43" s="183"/>
      <c r="MD43" s="183"/>
      <c r="ME43" s="183"/>
      <c r="MF43" s="183"/>
      <c r="MG43" s="183"/>
      <c r="MH43" s="183"/>
      <c r="MI43" s="183"/>
      <c r="MJ43" s="183"/>
      <c r="MK43" s="183"/>
    </row>
    <row r="44" spans="1:349" s="220" customFormat="1" ht="17" hidden="1" outlineLevel="1">
      <c r="A44" s="139"/>
      <c r="B44" s="139"/>
      <c r="C44" s="228"/>
      <c r="D44" s="99"/>
      <c r="E44" s="121" t="s">
        <v>6</v>
      </c>
      <c r="F44" s="99"/>
      <c r="G44" s="99"/>
      <c r="H44" s="99"/>
      <c r="I44" s="99"/>
      <c r="J44" s="223" t="s">
        <v>73</v>
      </c>
      <c r="K44" s="223" t="s">
        <v>77</v>
      </c>
      <c r="L44" s="239"/>
      <c r="M44" s="143"/>
      <c r="N44" s="102">
        <f>(N32/'Direct costs Brazil'!J32)*'Direct costs Brazil'!I44</f>
        <v>511346.42725045403</v>
      </c>
      <c r="O44" s="16">
        <f>N44*(1+$M$33)</f>
        <v>548163.3700124867</v>
      </c>
      <c r="P44" s="16">
        <f t="shared" ref="P44" si="27">O44*(1+$M$33)</f>
        <v>587631.13265338575</v>
      </c>
      <c r="Q44" s="16">
        <f t="shared" si="23"/>
        <v>629940.57420442952</v>
      </c>
      <c r="R44" s="16">
        <f t="shared" si="24"/>
        <v>675296.29554714845</v>
      </c>
      <c r="S44" s="16">
        <f t="shared" si="25"/>
        <v>723917.62882654322</v>
      </c>
      <c r="T44" s="17">
        <f t="shared" si="26"/>
        <v>776039.69810205442</v>
      </c>
      <c r="U44" s="183"/>
      <c r="V44" s="183"/>
      <c r="W44" s="183"/>
      <c r="X44" s="183"/>
      <c r="Y44" s="183"/>
      <c r="Z44" s="183"/>
      <c r="AA44" s="183"/>
      <c r="AB44" s="183"/>
      <c r="AC44" s="183"/>
      <c r="AD44" s="183"/>
      <c r="AE44" s="183"/>
      <c r="AF44" s="183"/>
      <c r="AG44" s="183"/>
      <c r="AH44" s="183"/>
      <c r="AI44" s="183"/>
      <c r="AJ44" s="183"/>
      <c r="AK44" s="183"/>
      <c r="AL44" s="183"/>
      <c r="AM44" s="183"/>
      <c r="AN44" s="183"/>
      <c r="AO44" s="183"/>
      <c r="AP44" s="183"/>
      <c r="AQ44" s="183"/>
      <c r="AR44" s="183"/>
      <c r="AS44" s="183"/>
      <c r="AT44" s="183"/>
      <c r="AU44" s="183"/>
      <c r="AV44" s="183"/>
      <c r="AW44" s="183"/>
      <c r="AX44" s="183"/>
      <c r="AY44" s="183"/>
      <c r="AZ44" s="183"/>
      <c r="BA44" s="183"/>
      <c r="BB44" s="183"/>
      <c r="BC44" s="183"/>
      <c r="BD44" s="183"/>
      <c r="BE44" s="183"/>
      <c r="BF44" s="183"/>
      <c r="BG44" s="183"/>
      <c r="BH44" s="183"/>
      <c r="BI44" s="183"/>
      <c r="BJ44" s="183"/>
      <c r="BK44" s="183"/>
      <c r="BL44" s="183"/>
      <c r="BM44" s="183"/>
      <c r="BN44" s="183"/>
      <c r="BO44" s="183"/>
      <c r="BP44" s="183"/>
      <c r="BQ44" s="183"/>
      <c r="BR44" s="183"/>
      <c r="BS44" s="183"/>
      <c r="BT44" s="183"/>
      <c r="BU44" s="183"/>
      <c r="BV44" s="183"/>
      <c r="BW44" s="183"/>
      <c r="BX44" s="183"/>
      <c r="BY44" s="183"/>
      <c r="BZ44" s="183"/>
      <c r="CA44" s="183"/>
      <c r="CB44" s="183"/>
      <c r="CC44" s="183"/>
      <c r="CD44" s="183"/>
      <c r="CE44" s="183"/>
      <c r="CF44" s="183"/>
      <c r="CG44" s="183"/>
      <c r="CH44" s="183"/>
      <c r="CI44" s="183"/>
      <c r="CJ44" s="183"/>
      <c r="CK44" s="183"/>
      <c r="CL44" s="183"/>
      <c r="CM44" s="183"/>
      <c r="CN44" s="183"/>
      <c r="CO44" s="183"/>
      <c r="CP44" s="183"/>
      <c r="CQ44" s="183"/>
      <c r="CR44" s="183"/>
      <c r="CS44" s="183"/>
      <c r="CT44" s="183"/>
      <c r="CU44" s="183"/>
      <c r="CV44" s="183"/>
      <c r="CW44" s="183"/>
      <c r="CX44" s="183"/>
      <c r="CY44" s="183"/>
      <c r="CZ44" s="183"/>
      <c r="DA44" s="183"/>
      <c r="DB44" s="183"/>
      <c r="DC44" s="183"/>
      <c r="DD44" s="183"/>
      <c r="DE44" s="183"/>
      <c r="DF44" s="183"/>
      <c r="DG44" s="183"/>
      <c r="DH44" s="183"/>
      <c r="DI44" s="183"/>
      <c r="DJ44" s="183"/>
      <c r="DK44" s="183"/>
      <c r="DL44" s="183"/>
      <c r="DM44" s="183"/>
      <c r="DN44" s="183"/>
      <c r="DO44" s="183"/>
      <c r="DP44" s="183"/>
      <c r="DQ44" s="183"/>
      <c r="DR44" s="183"/>
      <c r="DS44" s="183"/>
      <c r="DT44" s="183"/>
      <c r="DU44" s="183"/>
      <c r="DV44" s="183"/>
      <c r="DW44" s="183"/>
      <c r="DX44" s="183"/>
      <c r="DY44" s="183"/>
      <c r="DZ44" s="183"/>
      <c r="EA44" s="183"/>
      <c r="EB44" s="183"/>
      <c r="EC44" s="183"/>
      <c r="ED44" s="183"/>
      <c r="EE44" s="183"/>
      <c r="EF44" s="183"/>
      <c r="EG44" s="183"/>
      <c r="EH44" s="183"/>
      <c r="EI44" s="183"/>
      <c r="EJ44" s="183"/>
      <c r="EK44" s="183"/>
      <c r="EL44" s="183"/>
      <c r="EM44" s="183"/>
      <c r="EN44" s="183"/>
      <c r="EO44" s="183"/>
      <c r="EP44" s="183"/>
      <c r="EQ44" s="183"/>
      <c r="ER44" s="183"/>
      <c r="ES44" s="183"/>
      <c r="ET44" s="183"/>
      <c r="EU44" s="183"/>
      <c r="EV44" s="183"/>
      <c r="EW44" s="183"/>
      <c r="EX44" s="183"/>
      <c r="EY44" s="183"/>
      <c r="EZ44" s="183"/>
      <c r="FA44" s="183"/>
      <c r="FB44" s="183"/>
      <c r="FC44" s="183"/>
      <c r="FD44" s="183"/>
      <c r="FE44" s="183"/>
      <c r="FF44" s="183"/>
      <c r="FG44" s="183"/>
      <c r="FH44" s="183"/>
      <c r="FI44" s="183"/>
      <c r="FJ44" s="183"/>
      <c r="FK44" s="183"/>
      <c r="FL44" s="183"/>
      <c r="FM44" s="183"/>
      <c r="FN44" s="183"/>
      <c r="FO44" s="183"/>
      <c r="FP44" s="183"/>
      <c r="FQ44" s="183"/>
      <c r="FR44" s="183"/>
      <c r="FS44" s="183"/>
      <c r="FT44" s="183"/>
      <c r="FU44" s="183"/>
      <c r="FV44" s="183"/>
      <c r="FW44" s="183"/>
      <c r="FX44" s="183"/>
      <c r="FY44" s="183"/>
      <c r="FZ44" s="183"/>
      <c r="GA44" s="183"/>
      <c r="GB44" s="183"/>
      <c r="GC44" s="183"/>
      <c r="GD44" s="183"/>
      <c r="GE44" s="183"/>
      <c r="GF44" s="183"/>
      <c r="GG44" s="183"/>
      <c r="GH44" s="183"/>
      <c r="GI44" s="183"/>
      <c r="GJ44" s="183"/>
      <c r="GK44" s="183"/>
      <c r="GL44" s="183"/>
      <c r="GM44" s="183"/>
      <c r="GN44" s="183"/>
      <c r="GO44" s="183"/>
      <c r="GP44" s="183"/>
      <c r="GQ44" s="183"/>
      <c r="GR44" s="183"/>
      <c r="GS44" s="183"/>
      <c r="GT44" s="183"/>
      <c r="GU44" s="183"/>
      <c r="GV44" s="183"/>
      <c r="GW44" s="183"/>
      <c r="GX44" s="183"/>
      <c r="GY44" s="183"/>
      <c r="GZ44" s="183"/>
      <c r="HA44" s="183"/>
      <c r="HB44" s="183"/>
      <c r="HC44" s="183"/>
      <c r="HD44" s="183"/>
      <c r="HE44" s="183"/>
      <c r="HF44" s="183"/>
      <c r="HG44" s="183"/>
      <c r="HH44" s="183"/>
      <c r="HI44" s="183"/>
      <c r="HJ44" s="183"/>
      <c r="HK44" s="183"/>
      <c r="HL44" s="183"/>
      <c r="HM44" s="183"/>
      <c r="HN44" s="183"/>
      <c r="HO44" s="183"/>
      <c r="HP44" s="183"/>
      <c r="HQ44" s="183"/>
      <c r="HR44" s="183"/>
      <c r="HS44" s="183"/>
      <c r="HT44" s="183"/>
      <c r="HU44" s="183"/>
      <c r="HV44" s="183"/>
      <c r="HW44" s="183"/>
      <c r="HX44" s="183"/>
      <c r="HY44" s="183"/>
      <c r="HZ44" s="183"/>
      <c r="IA44" s="183"/>
      <c r="IB44" s="183"/>
      <c r="IC44" s="183"/>
      <c r="ID44" s="183"/>
      <c r="IE44" s="183"/>
      <c r="IF44" s="183"/>
      <c r="IG44" s="183"/>
      <c r="IH44" s="183"/>
      <c r="II44" s="183"/>
      <c r="IJ44" s="183"/>
      <c r="IK44" s="183"/>
      <c r="IL44" s="183"/>
      <c r="IM44" s="183"/>
      <c r="IN44" s="183"/>
      <c r="IO44" s="183"/>
      <c r="IP44" s="183"/>
      <c r="IQ44" s="183"/>
      <c r="IR44" s="183"/>
      <c r="IS44" s="183"/>
      <c r="IT44" s="183"/>
      <c r="IU44" s="183"/>
      <c r="IV44" s="183"/>
      <c r="IW44" s="183"/>
      <c r="IX44" s="183"/>
      <c r="IY44" s="183"/>
      <c r="IZ44" s="183"/>
      <c r="JA44" s="183"/>
      <c r="JB44" s="183"/>
      <c r="JC44" s="183"/>
      <c r="JD44" s="183"/>
      <c r="JE44" s="183"/>
      <c r="JF44" s="183"/>
      <c r="JG44" s="183"/>
      <c r="JH44" s="183"/>
      <c r="JI44" s="183"/>
      <c r="JJ44" s="183"/>
      <c r="JK44" s="183"/>
      <c r="JL44" s="183"/>
      <c r="JM44" s="183"/>
      <c r="JN44" s="183"/>
      <c r="JO44" s="183"/>
      <c r="JP44" s="183"/>
      <c r="JQ44" s="183"/>
      <c r="JR44" s="183"/>
      <c r="JS44" s="183"/>
      <c r="JT44" s="183"/>
      <c r="JU44" s="183"/>
      <c r="JV44" s="183"/>
      <c r="JW44" s="183"/>
      <c r="JX44" s="183"/>
      <c r="JY44" s="183"/>
      <c r="JZ44" s="183"/>
      <c r="KA44" s="183"/>
      <c r="KB44" s="183"/>
      <c r="KC44" s="183"/>
      <c r="KD44" s="183"/>
      <c r="KE44" s="183"/>
      <c r="KF44" s="183"/>
      <c r="KG44" s="183"/>
      <c r="KH44" s="183"/>
      <c r="KI44" s="183"/>
      <c r="KJ44" s="183"/>
      <c r="KK44" s="183"/>
      <c r="KL44" s="183"/>
      <c r="KM44" s="183"/>
      <c r="KN44" s="183"/>
      <c r="KO44" s="183"/>
      <c r="KP44" s="183"/>
      <c r="KQ44" s="183"/>
      <c r="KR44" s="183"/>
      <c r="KS44" s="183"/>
      <c r="KT44" s="183"/>
      <c r="KU44" s="183"/>
      <c r="KV44" s="183"/>
      <c r="KW44" s="183"/>
      <c r="KX44" s="183"/>
      <c r="KY44" s="183"/>
      <c r="KZ44" s="183"/>
      <c r="LA44" s="183"/>
      <c r="LB44" s="183"/>
      <c r="LC44" s="183"/>
      <c r="LD44" s="183"/>
      <c r="LE44" s="183"/>
      <c r="LF44" s="183"/>
      <c r="LG44" s="183"/>
      <c r="LH44" s="183"/>
      <c r="LI44" s="183"/>
      <c r="LJ44" s="183"/>
      <c r="LK44" s="183"/>
      <c r="LL44" s="183"/>
      <c r="LM44" s="183"/>
      <c r="LN44" s="183"/>
      <c r="LO44" s="183"/>
      <c r="LP44" s="183"/>
      <c r="LQ44" s="183"/>
      <c r="LR44" s="183"/>
      <c r="LS44" s="183"/>
      <c r="LT44" s="183"/>
      <c r="LU44" s="183"/>
      <c r="LV44" s="183"/>
      <c r="LW44" s="183"/>
      <c r="LX44" s="183"/>
      <c r="LY44" s="183"/>
      <c r="LZ44" s="183"/>
      <c r="MA44" s="183"/>
      <c r="MB44" s="183"/>
      <c r="MC44" s="183"/>
      <c r="MD44" s="183"/>
      <c r="ME44" s="183"/>
      <c r="MF44" s="183"/>
      <c r="MG44" s="183"/>
      <c r="MH44" s="183"/>
      <c r="MI44" s="183"/>
      <c r="MJ44" s="183"/>
      <c r="MK44" s="183"/>
    </row>
    <row r="45" spans="1:349" s="220" customFormat="1" ht="17" hidden="1" outlineLevel="1">
      <c r="A45" s="139"/>
      <c r="B45" s="139"/>
      <c r="C45" s="228"/>
      <c r="D45" s="99"/>
      <c r="E45" s="121" t="s">
        <v>7</v>
      </c>
      <c r="F45" s="99"/>
      <c r="G45" s="99"/>
      <c r="H45" s="99"/>
      <c r="I45" s="99"/>
      <c r="J45" s="223" t="s">
        <v>73</v>
      </c>
      <c r="K45" s="223" t="s">
        <v>77</v>
      </c>
      <c r="L45" s="239"/>
      <c r="M45" s="143"/>
      <c r="N45" s="102">
        <f>(N32/'Direct costs Brazil'!J32)*'Direct costs Brazil'!I45</f>
        <v>423612.95491548919</v>
      </c>
      <c r="O45" s="16">
        <f>N45*(1+$M$33)</f>
        <v>454113.08766940446</v>
      </c>
      <c r="P45" s="16">
        <f t="shared" ref="P45" si="28">O45*(1+$M$33)</f>
        <v>486809.22998160159</v>
      </c>
      <c r="Q45" s="791">
        <f t="shared" si="23"/>
        <v>521859.49454027694</v>
      </c>
      <c r="R45" s="791">
        <f t="shared" si="24"/>
        <v>559433.37814717693</v>
      </c>
      <c r="S45" s="791">
        <f t="shared" si="25"/>
        <v>599712.58137377375</v>
      </c>
      <c r="T45" s="791">
        <f t="shared" si="26"/>
        <v>642891.88723268546</v>
      </c>
      <c r="U45" s="183"/>
      <c r="V45" s="183"/>
      <c r="W45" s="183"/>
      <c r="X45" s="183"/>
      <c r="Y45" s="183"/>
      <c r="Z45" s="183"/>
      <c r="AA45" s="183"/>
      <c r="AB45" s="183"/>
      <c r="AC45" s="183"/>
      <c r="AD45" s="183"/>
      <c r="AE45" s="183"/>
      <c r="AF45" s="183"/>
      <c r="AG45" s="183"/>
      <c r="AH45" s="183"/>
      <c r="AI45" s="183"/>
      <c r="AJ45" s="183"/>
      <c r="AK45" s="183"/>
      <c r="AL45" s="183"/>
      <c r="AM45" s="183"/>
      <c r="AN45" s="183"/>
      <c r="AO45" s="183"/>
      <c r="AP45" s="183"/>
      <c r="AQ45" s="183"/>
      <c r="AR45" s="183"/>
      <c r="AS45" s="183"/>
      <c r="AT45" s="183"/>
      <c r="AU45" s="183"/>
      <c r="AV45" s="183"/>
      <c r="AW45" s="183"/>
      <c r="AX45" s="183"/>
      <c r="AY45" s="183"/>
      <c r="AZ45" s="183"/>
      <c r="BA45" s="183"/>
      <c r="BB45" s="183"/>
      <c r="BC45" s="183"/>
      <c r="BD45" s="183"/>
      <c r="BE45" s="183"/>
      <c r="BF45" s="183"/>
      <c r="BG45" s="183"/>
      <c r="BH45" s="183"/>
      <c r="BI45" s="183"/>
      <c r="BJ45" s="183"/>
      <c r="BK45" s="183"/>
      <c r="BL45" s="183"/>
      <c r="BM45" s="183"/>
      <c r="BN45" s="183"/>
      <c r="BO45" s="183"/>
      <c r="BP45" s="183"/>
      <c r="BQ45" s="183"/>
      <c r="BR45" s="183"/>
      <c r="BS45" s="183"/>
      <c r="BT45" s="183"/>
      <c r="BU45" s="183"/>
      <c r="BV45" s="183"/>
      <c r="BW45" s="183"/>
      <c r="BX45" s="183"/>
      <c r="BY45" s="183"/>
      <c r="BZ45" s="183"/>
      <c r="CA45" s="183"/>
      <c r="CB45" s="183"/>
      <c r="CC45" s="183"/>
      <c r="CD45" s="183"/>
      <c r="CE45" s="183"/>
      <c r="CF45" s="183"/>
      <c r="CG45" s="183"/>
      <c r="CH45" s="183"/>
      <c r="CI45" s="183"/>
      <c r="CJ45" s="183"/>
      <c r="CK45" s="183"/>
      <c r="CL45" s="183"/>
      <c r="CM45" s="183"/>
      <c r="CN45" s="183"/>
      <c r="CO45" s="183"/>
      <c r="CP45" s="183"/>
      <c r="CQ45" s="183"/>
      <c r="CR45" s="183"/>
      <c r="CS45" s="183"/>
      <c r="CT45" s="183"/>
      <c r="CU45" s="183"/>
      <c r="CV45" s="183"/>
      <c r="CW45" s="183"/>
      <c r="CX45" s="183"/>
      <c r="CY45" s="183"/>
      <c r="CZ45" s="183"/>
      <c r="DA45" s="183"/>
      <c r="DB45" s="183"/>
      <c r="DC45" s="183"/>
      <c r="DD45" s="183"/>
      <c r="DE45" s="183"/>
      <c r="DF45" s="183"/>
      <c r="DG45" s="183"/>
      <c r="DH45" s="183"/>
      <c r="DI45" s="183"/>
      <c r="DJ45" s="183"/>
      <c r="DK45" s="183"/>
      <c r="DL45" s="183"/>
      <c r="DM45" s="183"/>
      <c r="DN45" s="183"/>
      <c r="DO45" s="183"/>
      <c r="DP45" s="183"/>
      <c r="DQ45" s="183"/>
      <c r="DR45" s="183"/>
      <c r="DS45" s="183"/>
      <c r="DT45" s="183"/>
      <c r="DU45" s="183"/>
      <c r="DV45" s="183"/>
      <c r="DW45" s="183"/>
      <c r="DX45" s="183"/>
      <c r="DY45" s="183"/>
      <c r="DZ45" s="183"/>
      <c r="EA45" s="183"/>
      <c r="EB45" s="183"/>
      <c r="EC45" s="183"/>
      <c r="ED45" s="183"/>
      <c r="EE45" s="183"/>
      <c r="EF45" s="183"/>
      <c r="EG45" s="183"/>
      <c r="EH45" s="183"/>
      <c r="EI45" s="183"/>
      <c r="EJ45" s="183"/>
      <c r="EK45" s="183"/>
      <c r="EL45" s="183"/>
      <c r="EM45" s="183"/>
      <c r="EN45" s="183"/>
      <c r="EO45" s="183"/>
      <c r="EP45" s="183"/>
      <c r="EQ45" s="183"/>
      <c r="ER45" s="183"/>
      <c r="ES45" s="183"/>
      <c r="ET45" s="183"/>
      <c r="EU45" s="183"/>
      <c r="EV45" s="183"/>
      <c r="EW45" s="183"/>
      <c r="EX45" s="183"/>
      <c r="EY45" s="183"/>
      <c r="EZ45" s="183"/>
      <c r="FA45" s="183"/>
      <c r="FB45" s="183"/>
      <c r="FC45" s="183"/>
      <c r="FD45" s="183"/>
      <c r="FE45" s="183"/>
      <c r="FF45" s="183"/>
      <c r="FG45" s="183"/>
      <c r="FH45" s="183"/>
      <c r="FI45" s="183"/>
      <c r="FJ45" s="183"/>
      <c r="FK45" s="183"/>
      <c r="FL45" s="183"/>
      <c r="FM45" s="183"/>
      <c r="FN45" s="183"/>
      <c r="FO45" s="183"/>
      <c r="FP45" s="183"/>
      <c r="FQ45" s="183"/>
      <c r="FR45" s="183"/>
      <c r="FS45" s="183"/>
      <c r="FT45" s="183"/>
      <c r="FU45" s="183"/>
      <c r="FV45" s="183"/>
      <c r="FW45" s="183"/>
      <c r="FX45" s="183"/>
      <c r="FY45" s="183"/>
      <c r="FZ45" s="183"/>
      <c r="GA45" s="183"/>
      <c r="GB45" s="183"/>
      <c r="GC45" s="183"/>
      <c r="GD45" s="183"/>
      <c r="GE45" s="183"/>
      <c r="GF45" s="183"/>
      <c r="GG45" s="183"/>
      <c r="GH45" s="183"/>
      <c r="GI45" s="183"/>
      <c r="GJ45" s="183"/>
      <c r="GK45" s="183"/>
      <c r="GL45" s="183"/>
      <c r="GM45" s="183"/>
      <c r="GN45" s="183"/>
      <c r="GO45" s="183"/>
      <c r="GP45" s="183"/>
      <c r="GQ45" s="183"/>
      <c r="GR45" s="183"/>
      <c r="GS45" s="183"/>
      <c r="GT45" s="183"/>
      <c r="GU45" s="183"/>
      <c r="GV45" s="183"/>
      <c r="GW45" s="183"/>
      <c r="GX45" s="183"/>
      <c r="GY45" s="183"/>
      <c r="GZ45" s="183"/>
      <c r="HA45" s="183"/>
      <c r="HB45" s="183"/>
      <c r="HC45" s="183"/>
      <c r="HD45" s="183"/>
      <c r="HE45" s="183"/>
      <c r="HF45" s="183"/>
      <c r="HG45" s="183"/>
      <c r="HH45" s="183"/>
      <c r="HI45" s="183"/>
      <c r="HJ45" s="183"/>
      <c r="HK45" s="183"/>
      <c r="HL45" s="183"/>
      <c r="HM45" s="183"/>
      <c r="HN45" s="183"/>
      <c r="HO45" s="183"/>
      <c r="HP45" s="183"/>
      <c r="HQ45" s="183"/>
      <c r="HR45" s="183"/>
      <c r="HS45" s="183"/>
      <c r="HT45" s="183"/>
      <c r="HU45" s="183"/>
      <c r="HV45" s="183"/>
      <c r="HW45" s="183"/>
      <c r="HX45" s="183"/>
      <c r="HY45" s="183"/>
      <c r="HZ45" s="183"/>
      <c r="IA45" s="183"/>
      <c r="IB45" s="183"/>
      <c r="IC45" s="183"/>
      <c r="ID45" s="183"/>
      <c r="IE45" s="183"/>
      <c r="IF45" s="183"/>
      <c r="IG45" s="183"/>
      <c r="IH45" s="183"/>
      <c r="II45" s="183"/>
      <c r="IJ45" s="183"/>
      <c r="IK45" s="183"/>
      <c r="IL45" s="183"/>
      <c r="IM45" s="183"/>
      <c r="IN45" s="183"/>
      <c r="IO45" s="183"/>
      <c r="IP45" s="183"/>
      <c r="IQ45" s="183"/>
      <c r="IR45" s="183"/>
      <c r="IS45" s="183"/>
      <c r="IT45" s="183"/>
      <c r="IU45" s="183"/>
      <c r="IV45" s="183"/>
      <c r="IW45" s="183"/>
      <c r="IX45" s="183"/>
      <c r="IY45" s="183"/>
      <c r="IZ45" s="183"/>
      <c r="JA45" s="183"/>
      <c r="JB45" s="183"/>
      <c r="JC45" s="183"/>
      <c r="JD45" s="183"/>
      <c r="JE45" s="183"/>
      <c r="JF45" s="183"/>
      <c r="JG45" s="183"/>
      <c r="JH45" s="183"/>
      <c r="JI45" s="183"/>
      <c r="JJ45" s="183"/>
      <c r="JK45" s="183"/>
      <c r="JL45" s="183"/>
      <c r="JM45" s="183"/>
      <c r="JN45" s="183"/>
      <c r="JO45" s="183"/>
      <c r="JP45" s="183"/>
      <c r="JQ45" s="183"/>
      <c r="JR45" s="183"/>
      <c r="JS45" s="183"/>
      <c r="JT45" s="183"/>
      <c r="JU45" s="183"/>
      <c r="JV45" s="183"/>
      <c r="JW45" s="183"/>
      <c r="JX45" s="183"/>
      <c r="JY45" s="183"/>
      <c r="JZ45" s="183"/>
      <c r="KA45" s="183"/>
      <c r="KB45" s="183"/>
      <c r="KC45" s="183"/>
      <c r="KD45" s="183"/>
      <c r="KE45" s="183"/>
      <c r="KF45" s="183"/>
      <c r="KG45" s="183"/>
      <c r="KH45" s="183"/>
      <c r="KI45" s="183"/>
      <c r="KJ45" s="183"/>
      <c r="KK45" s="183"/>
      <c r="KL45" s="183"/>
      <c r="KM45" s="183"/>
      <c r="KN45" s="183"/>
      <c r="KO45" s="183"/>
      <c r="KP45" s="183"/>
      <c r="KQ45" s="183"/>
      <c r="KR45" s="183"/>
      <c r="KS45" s="183"/>
      <c r="KT45" s="183"/>
      <c r="KU45" s="183"/>
      <c r="KV45" s="183"/>
      <c r="KW45" s="183"/>
      <c r="KX45" s="183"/>
      <c r="KY45" s="183"/>
      <c r="KZ45" s="183"/>
      <c r="LA45" s="183"/>
      <c r="LB45" s="183"/>
      <c r="LC45" s="183"/>
      <c r="LD45" s="183"/>
      <c r="LE45" s="183"/>
      <c r="LF45" s="183"/>
      <c r="LG45" s="183"/>
      <c r="LH45" s="183"/>
      <c r="LI45" s="183"/>
      <c r="LJ45" s="183"/>
      <c r="LK45" s="183"/>
      <c r="LL45" s="183"/>
      <c r="LM45" s="183"/>
      <c r="LN45" s="183"/>
      <c r="LO45" s="183"/>
      <c r="LP45" s="183"/>
      <c r="LQ45" s="183"/>
      <c r="LR45" s="183"/>
      <c r="LS45" s="183"/>
      <c r="LT45" s="183"/>
      <c r="LU45" s="183"/>
      <c r="LV45" s="183"/>
      <c r="LW45" s="183"/>
      <c r="LX45" s="183"/>
      <c r="LY45" s="183"/>
      <c r="LZ45" s="183"/>
      <c r="MA45" s="183"/>
      <c r="MB45" s="183"/>
      <c r="MC45" s="183"/>
      <c r="MD45" s="183"/>
      <c r="ME45" s="183"/>
      <c r="MF45" s="183"/>
      <c r="MG45" s="183"/>
      <c r="MH45" s="183"/>
      <c r="MI45" s="183"/>
      <c r="MJ45" s="183"/>
      <c r="MK45" s="183"/>
    </row>
    <row r="46" spans="1:349" s="220" customFormat="1" ht="18" hidden="1" outlineLevel="1" thickBot="1">
      <c r="A46" s="139"/>
      <c r="B46" s="139"/>
      <c r="C46" s="228"/>
      <c r="D46" s="99"/>
      <c r="E46" s="121"/>
      <c r="F46" s="99"/>
      <c r="G46" s="99"/>
      <c r="H46" s="99"/>
      <c r="I46" s="99"/>
      <c r="J46" s="223"/>
      <c r="K46" s="223"/>
      <c r="L46" s="239"/>
      <c r="M46" s="792" t="s">
        <v>59</v>
      </c>
      <c r="N46" s="793">
        <f t="shared" ref="N46:T46" si="29">SUM(N43:N45)</f>
        <v>977935.34540568967</v>
      </c>
      <c r="O46" s="794">
        <f t="shared" si="29"/>
        <v>1048346.6902748994</v>
      </c>
      <c r="P46" s="795">
        <f t="shared" si="29"/>
        <v>1123827.651974692</v>
      </c>
      <c r="Q46" s="795">
        <f t="shared" si="29"/>
        <v>1204743.2429168699</v>
      </c>
      <c r="R46" s="795">
        <f t="shared" si="29"/>
        <v>1291484.7564068846</v>
      </c>
      <c r="S46" s="795">
        <f t="shared" si="29"/>
        <v>1384471.6588681806</v>
      </c>
      <c r="T46" s="795">
        <f t="shared" si="29"/>
        <v>1484153.6183066897</v>
      </c>
      <c r="U46" s="183"/>
      <c r="V46" s="183"/>
      <c r="W46" s="183"/>
      <c r="X46" s="183"/>
      <c r="Y46" s="183"/>
      <c r="Z46" s="183"/>
      <c r="AA46" s="183"/>
      <c r="AB46" s="183"/>
      <c r="AC46" s="183"/>
      <c r="AD46" s="183"/>
      <c r="AE46" s="183"/>
      <c r="AF46" s="183"/>
      <c r="AG46" s="183"/>
      <c r="AH46" s="183"/>
      <c r="AI46" s="183"/>
      <c r="AJ46" s="183"/>
      <c r="AK46" s="183"/>
      <c r="AL46" s="183"/>
      <c r="AM46" s="183"/>
      <c r="AN46" s="183"/>
      <c r="AO46" s="183"/>
      <c r="AP46" s="183"/>
      <c r="AQ46" s="183"/>
      <c r="AR46" s="183"/>
      <c r="AS46" s="183"/>
      <c r="AT46" s="183"/>
      <c r="AU46" s="183"/>
      <c r="AV46" s="183"/>
      <c r="AW46" s="183"/>
      <c r="AX46" s="183"/>
      <c r="AY46" s="183"/>
      <c r="AZ46" s="183"/>
      <c r="BA46" s="183"/>
      <c r="BB46" s="183"/>
      <c r="BC46" s="183"/>
      <c r="BD46" s="183"/>
      <c r="BE46" s="183"/>
      <c r="BF46" s="183"/>
      <c r="BG46" s="183"/>
      <c r="BH46" s="183"/>
      <c r="BI46" s="183"/>
      <c r="BJ46" s="183"/>
      <c r="BK46" s="183"/>
      <c r="BL46" s="183"/>
      <c r="BM46" s="183"/>
      <c r="BN46" s="183"/>
      <c r="BO46" s="183"/>
      <c r="BP46" s="183"/>
      <c r="BQ46" s="183"/>
      <c r="BR46" s="183"/>
      <c r="BS46" s="183"/>
      <c r="BT46" s="183"/>
      <c r="BU46" s="183"/>
      <c r="BV46" s="183"/>
      <c r="BW46" s="183"/>
      <c r="BX46" s="183"/>
      <c r="BY46" s="183"/>
      <c r="BZ46" s="183"/>
      <c r="CA46" s="183"/>
      <c r="CB46" s="183"/>
      <c r="CC46" s="183"/>
      <c r="CD46" s="183"/>
      <c r="CE46" s="183"/>
      <c r="CF46" s="183"/>
      <c r="CG46" s="183"/>
      <c r="CH46" s="183"/>
      <c r="CI46" s="183"/>
      <c r="CJ46" s="183"/>
      <c r="CK46" s="183"/>
      <c r="CL46" s="183"/>
      <c r="CM46" s="183"/>
      <c r="CN46" s="183"/>
      <c r="CO46" s="183"/>
      <c r="CP46" s="183"/>
      <c r="CQ46" s="183"/>
      <c r="CR46" s="183"/>
      <c r="CS46" s="183"/>
      <c r="CT46" s="183"/>
      <c r="CU46" s="183"/>
      <c r="CV46" s="183"/>
      <c r="CW46" s="183"/>
      <c r="CX46" s="183"/>
      <c r="CY46" s="183"/>
      <c r="CZ46" s="183"/>
      <c r="DA46" s="183"/>
      <c r="DB46" s="183"/>
      <c r="DC46" s="183"/>
      <c r="DD46" s="183"/>
      <c r="DE46" s="183"/>
      <c r="DF46" s="183"/>
      <c r="DG46" s="183"/>
      <c r="DH46" s="183"/>
      <c r="DI46" s="183"/>
      <c r="DJ46" s="183"/>
      <c r="DK46" s="183"/>
      <c r="DL46" s="183"/>
      <c r="DM46" s="183"/>
      <c r="DN46" s="183"/>
      <c r="DO46" s="183"/>
      <c r="DP46" s="183"/>
      <c r="DQ46" s="183"/>
      <c r="DR46" s="183"/>
      <c r="DS46" s="183"/>
      <c r="DT46" s="183"/>
      <c r="DU46" s="183"/>
      <c r="DV46" s="183"/>
      <c r="DW46" s="183"/>
      <c r="DX46" s="183"/>
      <c r="DY46" s="183"/>
      <c r="DZ46" s="183"/>
      <c r="EA46" s="183"/>
      <c r="EB46" s="183"/>
      <c r="EC46" s="183"/>
      <c r="ED46" s="183"/>
      <c r="EE46" s="183"/>
      <c r="EF46" s="183"/>
      <c r="EG46" s="183"/>
      <c r="EH46" s="183"/>
      <c r="EI46" s="183"/>
      <c r="EJ46" s="183"/>
      <c r="EK46" s="183"/>
      <c r="EL46" s="183"/>
      <c r="EM46" s="183"/>
      <c r="EN46" s="183"/>
      <c r="EO46" s="183"/>
      <c r="EP46" s="183"/>
      <c r="EQ46" s="183"/>
      <c r="ER46" s="183"/>
      <c r="ES46" s="183"/>
      <c r="ET46" s="183"/>
      <c r="EU46" s="183"/>
      <c r="EV46" s="183"/>
      <c r="EW46" s="183"/>
      <c r="EX46" s="183"/>
      <c r="EY46" s="183"/>
      <c r="EZ46" s="183"/>
      <c r="FA46" s="183"/>
      <c r="FB46" s="183"/>
      <c r="FC46" s="183"/>
      <c r="FD46" s="183"/>
      <c r="FE46" s="183"/>
      <c r="FF46" s="183"/>
      <c r="FG46" s="183"/>
      <c r="FH46" s="183"/>
      <c r="FI46" s="183"/>
      <c r="FJ46" s="183"/>
      <c r="FK46" s="183"/>
      <c r="FL46" s="183"/>
      <c r="FM46" s="183"/>
      <c r="FN46" s="183"/>
      <c r="FO46" s="183"/>
      <c r="FP46" s="183"/>
      <c r="FQ46" s="183"/>
      <c r="FR46" s="183"/>
      <c r="FS46" s="183"/>
      <c r="FT46" s="183"/>
      <c r="FU46" s="183"/>
      <c r="FV46" s="183"/>
      <c r="FW46" s="183"/>
      <c r="FX46" s="183"/>
      <c r="FY46" s="183"/>
      <c r="FZ46" s="183"/>
      <c r="GA46" s="183"/>
      <c r="GB46" s="183"/>
      <c r="GC46" s="183"/>
      <c r="GD46" s="183"/>
      <c r="GE46" s="183"/>
      <c r="GF46" s="183"/>
      <c r="GG46" s="183"/>
      <c r="GH46" s="183"/>
      <c r="GI46" s="183"/>
      <c r="GJ46" s="183"/>
      <c r="GK46" s="183"/>
      <c r="GL46" s="183"/>
      <c r="GM46" s="183"/>
      <c r="GN46" s="183"/>
      <c r="GO46" s="183"/>
      <c r="GP46" s="183"/>
      <c r="GQ46" s="183"/>
      <c r="GR46" s="183"/>
      <c r="GS46" s="183"/>
      <c r="GT46" s="183"/>
      <c r="GU46" s="183"/>
      <c r="GV46" s="183"/>
      <c r="GW46" s="183"/>
      <c r="GX46" s="183"/>
      <c r="GY46" s="183"/>
      <c r="GZ46" s="183"/>
      <c r="HA46" s="183"/>
      <c r="HB46" s="183"/>
      <c r="HC46" s="183"/>
      <c r="HD46" s="183"/>
      <c r="HE46" s="183"/>
      <c r="HF46" s="183"/>
      <c r="HG46" s="183"/>
      <c r="HH46" s="183"/>
      <c r="HI46" s="183"/>
      <c r="HJ46" s="183"/>
      <c r="HK46" s="183"/>
      <c r="HL46" s="183"/>
      <c r="HM46" s="183"/>
      <c r="HN46" s="183"/>
      <c r="HO46" s="183"/>
      <c r="HP46" s="183"/>
      <c r="HQ46" s="183"/>
      <c r="HR46" s="183"/>
      <c r="HS46" s="183"/>
      <c r="HT46" s="183"/>
      <c r="HU46" s="183"/>
      <c r="HV46" s="183"/>
      <c r="HW46" s="183"/>
      <c r="HX46" s="183"/>
      <c r="HY46" s="183"/>
      <c r="HZ46" s="183"/>
      <c r="IA46" s="183"/>
      <c r="IB46" s="183"/>
      <c r="IC46" s="183"/>
      <c r="ID46" s="183"/>
      <c r="IE46" s="183"/>
      <c r="IF46" s="183"/>
      <c r="IG46" s="183"/>
      <c r="IH46" s="183"/>
      <c r="II46" s="183"/>
      <c r="IJ46" s="183"/>
      <c r="IK46" s="183"/>
      <c r="IL46" s="183"/>
      <c r="IM46" s="183"/>
      <c r="IN46" s="183"/>
      <c r="IO46" s="183"/>
      <c r="IP46" s="183"/>
      <c r="IQ46" s="183"/>
      <c r="IR46" s="183"/>
      <c r="IS46" s="183"/>
      <c r="IT46" s="183"/>
      <c r="IU46" s="183"/>
      <c r="IV46" s="183"/>
      <c r="IW46" s="183"/>
      <c r="IX46" s="183"/>
      <c r="IY46" s="183"/>
      <c r="IZ46" s="183"/>
      <c r="JA46" s="183"/>
      <c r="JB46" s="183"/>
      <c r="JC46" s="183"/>
      <c r="JD46" s="183"/>
      <c r="JE46" s="183"/>
      <c r="JF46" s="183"/>
      <c r="JG46" s="183"/>
      <c r="JH46" s="183"/>
      <c r="JI46" s="183"/>
      <c r="JJ46" s="183"/>
      <c r="JK46" s="183"/>
      <c r="JL46" s="183"/>
      <c r="JM46" s="183"/>
      <c r="JN46" s="183"/>
      <c r="JO46" s="183"/>
      <c r="JP46" s="183"/>
      <c r="JQ46" s="183"/>
      <c r="JR46" s="183"/>
      <c r="JS46" s="183"/>
      <c r="JT46" s="183"/>
      <c r="JU46" s="183"/>
      <c r="JV46" s="183"/>
      <c r="JW46" s="183"/>
      <c r="JX46" s="183"/>
      <c r="JY46" s="183"/>
      <c r="JZ46" s="183"/>
      <c r="KA46" s="183"/>
      <c r="KB46" s="183"/>
      <c r="KC46" s="183"/>
      <c r="KD46" s="183"/>
      <c r="KE46" s="183"/>
      <c r="KF46" s="183"/>
      <c r="KG46" s="183"/>
      <c r="KH46" s="183"/>
      <c r="KI46" s="183"/>
      <c r="KJ46" s="183"/>
      <c r="KK46" s="183"/>
      <c r="KL46" s="183"/>
      <c r="KM46" s="183"/>
      <c r="KN46" s="183"/>
      <c r="KO46" s="183"/>
      <c r="KP46" s="183"/>
      <c r="KQ46" s="183"/>
      <c r="KR46" s="183"/>
      <c r="KS46" s="183"/>
      <c r="KT46" s="183"/>
      <c r="KU46" s="183"/>
      <c r="KV46" s="183"/>
      <c r="KW46" s="183"/>
      <c r="KX46" s="183"/>
      <c r="KY46" s="183"/>
      <c r="KZ46" s="183"/>
      <c r="LA46" s="183"/>
      <c r="LB46" s="183"/>
      <c r="LC46" s="183"/>
      <c r="LD46" s="183"/>
      <c r="LE46" s="183"/>
      <c r="LF46" s="183"/>
      <c r="LG46" s="183"/>
      <c r="LH46" s="183"/>
      <c r="LI46" s="183"/>
      <c r="LJ46" s="183"/>
      <c r="LK46" s="183"/>
      <c r="LL46" s="183"/>
      <c r="LM46" s="183"/>
      <c r="LN46" s="183"/>
      <c r="LO46" s="183"/>
      <c r="LP46" s="183"/>
      <c r="LQ46" s="183"/>
      <c r="LR46" s="183"/>
      <c r="LS46" s="183"/>
      <c r="LT46" s="183"/>
      <c r="LU46" s="183"/>
      <c r="LV46" s="183"/>
      <c r="LW46" s="183"/>
      <c r="LX46" s="183"/>
      <c r="LY46" s="183"/>
      <c r="LZ46" s="183"/>
      <c r="MA46" s="183"/>
      <c r="MB46" s="183"/>
      <c r="MC46" s="183"/>
      <c r="MD46" s="183"/>
      <c r="ME46" s="183"/>
      <c r="MF46" s="183"/>
      <c r="MG46" s="183"/>
      <c r="MH46" s="183"/>
      <c r="MI46" s="183"/>
      <c r="MJ46" s="183"/>
      <c r="MK46" s="183"/>
    </row>
    <row r="47" spans="1:349" s="94" customFormat="1" ht="18" collapsed="1" thickBot="1">
      <c r="A47" s="234" t="s">
        <v>53</v>
      </c>
      <c r="B47" s="160"/>
      <c r="C47" s="160"/>
      <c r="D47" s="160"/>
      <c r="E47" s="160"/>
      <c r="F47" s="160"/>
      <c r="G47" s="160"/>
      <c r="H47" s="160"/>
      <c r="I47" s="160"/>
      <c r="J47" s="160"/>
      <c r="K47" s="144"/>
      <c r="L47" s="144"/>
      <c r="M47" s="796"/>
      <c r="N47" s="144"/>
      <c r="O47" s="797"/>
      <c r="P47" s="797"/>
      <c r="Q47" s="797"/>
      <c r="R47" s="797"/>
      <c r="S47" s="797"/>
      <c r="T47" s="798"/>
    </row>
    <row r="48" spans="1:349" s="220" customFormat="1" ht="19" outlineLevel="1" thickTop="1" thickBot="1">
      <c r="A48" s="139"/>
      <c r="B48" s="139"/>
      <c r="C48" s="227" t="s">
        <v>9</v>
      </c>
      <c r="D48" s="99"/>
      <c r="E48" s="99"/>
      <c r="F48" s="99"/>
      <c r="G48" s="99"/>
      <c r="H48" s="99"/>
      <c r="I48" s="99"/>
      <c r="J48" s="223"/>
      <c r="K48" s="223"/>
      <c r="L48" s="239"/>
      <c r="M48" s="114"/>
      <c r="N48" s="14"/>
      <c r="O48" s="14"/>
      <c r="P48" s="14"/>
      <c r="Q48" s="29"/>
      <c r="R48" s="141"/>
      <c r="S48" s="141"/>
      <c r="T48" s="110"/>
      <c r="U48" s="183"/>
      <c r="V48" s="183"/>
      <c r="W48" s="183"/>
      <c r="X48" s="183"/>
      <c r="Y48" s="183"/>
      <c r="Z48" s="183"/>
      <c r="AA48" s="183"/>
      <c r="AB48" s="183"/>
      <c r="AC48" s="183"/>
      <c r="AD48" s="183"/>
      <c r="AE48" s="183"/>
      <c r="AF48" s="183"/>
      <c r="AG48" s="183"/>
      <c r="AH48" s="183"/>
      <c r="AI48" s="183"/>
      <c r="AJ48" s="183"/>
      <c r="AK48" s="183"/>
      <c r="AL48" s="183"/>
      <c r="AM48" s="183"/>
      <c r="AN48" s="183"/>
      <c r="AO48" s="183"/>
      <c r="AP48" s="183"/>
      <c r="AQ48" s="183"/>
      <c r="AR48" s="183"/>
      <c r="AS48" s="183"/>
      <c r="AT48" s="183"/>
      <c r="AU48" s="183"/>
      <c r="AV48" s="183"/>
      <c r="AW48" s="183"/>
      <c r="AX48" s="183"/>
      <c r="AY48" s="183"/>
      <c r="AZ48" s="183"/>
      <c r="BA48" s="183"/>
      <c r="BB48" s="183"/>
      <c r="BC48" s="183"/>
      <c r="BD48" s="183"/>
      <c r="BE48" s="183"/>
      <c r="BF48" s="183"/>
      <c r="BG48" s="183"/>
      <c r="BH48" s="183"/>
      <c r="BI48" s="183"/>
      <c r="BJ48" s="183"/>
      <c r="BK48" s="183"/>
      <c r="BL48" s="183"/>
      <c r="BM48" s="183"/>
      <c r="BN48" s="183"/>
      <c r="BO48" s="183"/>
      <c r="BP48" s="183"/>
      <c r="BQ48" s="183"/>
      <c r="BR48" s="183"/>
      <c r="BS48" s="183"/>
      <c r="BT48" s="183"/>
      <c r="BU48" s="183"/>
      <c r="BV48" s="183"/>
      <c r="BW48" s="183"/>
      <c r="BX48" s="183"/>
      <c r="BY48" s="183"/>
      <c r="BZ48" s="183"/>
      <c r="CA48" s="183"/>
      <c r="CB48" s="183"/>
      <c r="CC48" s="183"/>
      <c r="CD48" s="183"/>
      <c r="CE48" s="183"/>
      <c r="CF48" s="183"/>
      <c r="CG48" s="183"/>
      <c r="CH48" s="183"/>
      <c r="CI48" s="183"/>
      <c r="CJ48" s="183"/>
      <c r="CK48" s="183"/>
      <c r="CL48" s="183"/>
      <c r="CM48" s="183"/>
      <c r="CN48" s="183"/>
      <c r="CO48" s="183"/>
      <c r="CP48" s="183"/>
      <c r="CQ48" s="183"/>
      <c r="CR48" s="183"/>
      <c r="CS48" s="183"/>
      <c r="CT48" s="183"/>
      <c r="CU48" s="183"/>
      <c r="CV48" s="183"/>
      <c r="CW48" s="183"/>
      <c r="CX48" s="183"/>
      <c r="CY48" s="183"/>
      <c r="CZ48" s="183"/>
      <c r="DA48" s="183"/>
      <c r="DB48" s="183"/>
      <c r="DC48" s="183"/>
      <c r="DD48" s="183"/>
      <c r="DE48" s="183"/>
      <c r="DF48" s="183"/>
      <c r="DG48" s="183"/>
      <c r="DH48" s="183"/>
      <c r="DI48" s="183"/>
      <c r="DJ48" s="183"/>
      <c r="DK48" s="183"/>
      <c r="DL48" s="183"/>
      <c r="DM48" s="183"/>
      <c r="DN48" s="183"/>
      <c r="DO48" s="183"/>
      <c r="DP48" s="183"/>
      <c r="DQ48" s="183"/>
      <c r="DR48" s="183"/>
      <c r="DS48" s="183"/>
      <c r="DT48" s="183"/>
      <c r="DU48" s="183"/>
      <c r="DV48" s="183"/>
      <c r="DW48" s="183"/>
      <c r="DX48" s="183"/>
      <c r="DY48" s="183"/>
      <c r="DZ48" s="183"/>
      <c r="EA48" s="183"/>
      <c r="EB48" s="183"/>
      <c r="EC48" s="183"/>
      <c r="ED48" s="183"/>
      <c r="EE48" s="183"/>
      <c r="EF48" s="183"/>
      <c r="EG48" s="183"/>
      <c r="EH48" s="183"/>
      <c r="EI48" s="183"/>
      <c r="EJ48" s="183"/>
      <c r="EK48" s="183"/>
      <c r="EL48" s="183"/>
      <c r="EM48" s="183"/>
      <c r="EN48" s="183"/>
      <c r="EO48" s="183"/>
      <c r="EP48" s="183"/>
      <c r="EQ48" s="183"/>
      <c r="ER48" s="183"/>
      <c r="ES48" s="183"/>
      <c r="ET48" s="183"/>
      <c r="EU48" s="183"/>
      <c r="EV48" s="183"/>
      <c r="EW48" s="183"/>
      <c r="EX48" s="183"/>
      <c r="EY48" s="183"/>
      <c r="EZ48" s="183"/>
      <c r="FA48" s="183"/>
      <c r="FB48" s="183"/>
      <c r="FC48" s="183"/>
      <c r="FD48" s="183"/>
      <c r="FE48" s="183"/>
      <c r="FF48" s="183"/>
      <c r="FG48" s="183"/>
      <c r="FH48" s="183"/>
      <c r="FI48" s="183"/>
      <c r="FJ48" s="183"/>
      <c r="FK48" s="183"/>
      <c r="FL48" s="183"/>
      <c r="FM48" s="183"/>
      <c r="FN48" s="183"/>
      <c r="FO48" s="183"/>
      <c r="FP48" s="183"/>
      <c r="FQ48" s="183"/>
      <c r="FR48" s="183"/>
      <c r="FS48" s="183"/>
      <c r="FT48" s="183"/>
      <c r="FU48" s="183"/>
      <c r="FV48" s="183"/>
      <c r="FW48" s="183"/>
      <c r="FX48" s="183"/>
      <c r="FY48" s="183"/>
      <c r="FZ48" s="183"/>
      <c r="GA48" s="183"/>
      <c r="GB48" s="183"/>
      <c r="GC48" s="183"/>
      <c r="GD48" s="183"/>
      <c r="GE48" s="183"/>
      <c r="GF48" s="183"/>
      <c r="GG48" s="183"/>
      <c r="GH48" s="183"/>
      <c r="GI48" s="183"/>
      <c r="GJ48" s="183"/>
      <c r="GK48" s="183"/>
      <c r="GL48" s="183"/>
      <c r="GM48" s="183"/>
      <c r="GN48" s="183"/>
      <c r="GO48" s="183"/>
      <c r="GP48" s="183"/>
      <c r="GQ48" s="183"/>
      <c r="GR48" s="183"/>
      <c r="GS48" s="183"/>
      <c r="GT48" s="183"/>
      <c r="GU48" s="183"/>
      <c r="GV48" s="183"/>
      <c r="GW48" s="183"/>
      <c r="GX48" s="183"/>
      <c r="GY48" s="183"/>
      <c r="GZ48" s="183"/>
      <c r="HA48" s="183"/>
      <c r="HB48" s="183"/>
      <c r="HC48" s="183"/>
      <c r="HD48" s="183"/>
      <c r="HE48" s="183"/>
      <c r="HF48" s="183"/>
      <c r="HG48" s="183"/>
      <c r="HH48" s="183"/>
      <c r="HI48" s="183"/>
      <c r="HJ48" s="183"/>
      <c r="HK48" s="183"/>
      <c r="HL48" s="183"/>
      <c r="HM48" s="183"/>
      <c r="HN48" s="183"/>
      <c r="HO48" s="183"/>
      <c r="HP48" s="183"/>
      <c r="HQ48" s="183"/>
      <c r="HR48" s="183"/>
      <c r="HS48" s="183"/>
      <c r="HT48" s="183"/>
      <c r="HU48" s="183"/>
      <c r="HV48" s="183"/>
      <c r="HW48" s="183"/>
      <c r="HX48" s="183"/>
      <c r="HY48" s="183"/>
      <c r="HZ48" s="183"/>
      <c r="IA48" s="183"/>
      <c r="IB48" s="183"/>
      <c r="IC48" s="183"/>
      <c r="ID48" s="183"/>
      <c r="IE48" s="183"/>
      <c r="IF48" s="183"/>
      <c r="IG48" s="183"/>
      <c r="IH48" s="183"/>
      <c r="II48" s="183"/>
      <c r="IJ48" s="183"/>
      <c r="IK48" s="183"/>
      <c r="IL48" s="183"/>
      <c r="IM48" s="183"/>
      <c r="IN48" s="183"/>
      <c r="IO48" s="183"/>
      <c r="IP48" s="183"/>
      <c r="IQ48" s="183"/>
      <c r="IR48" s="183"/>
      <c r="IS48" s="183"/>
      <c r="IT48" s="183"/>
      <c r="IU48" s="183"/>
      <c r="IV48" s="183"/>
      <c r="IW48" s="183"/>
      <c r="IX48" s="183"/>
      <c r="IY48" s="183"/>
      <c r="IZ48" s="183"/>
      <c r="JA48" s="183"/>
      <c r="JB48" s="183"/>
      <c r="JC48" s="183"/>
      <c r="JD48" s="183"/>
      <c r="JE48" s="183"/>
      <c r="JF48" s="183"/>
      <c r="JG48" s="183"/>
      <c r="JH48" s="183"/>
      <c r="JI48" s="183"/>
      <c r="JJ48" s="183"/>
      <c r="JK48" s="183"/>
      <c r="JL48" s="183"/>
      <c r="JM48" s="183"/>
      <c r="JN48" s="183"/>
      <c r="JO48" s="183"/>
      <c r="JP48" s="183"/>
      <c r="JQ48" s="183"/>
      <c r="JR48" s="183"/>
      <c r="JS48" s="183"/>
      <c r="JT48" s="183"/>
      <c r="JU48" s="183"/>
      <c r="JV48" s="183"/>
      <c r="JW48" s="183"/>
      <c r="JX48" s="183"/>
      <c r="JY48" s="183"/>
      <c r="JZ48" s="183"/>
      <c r="KA48" s="183"/>
      <c r="KB48" s="183"/>
      <c r="KC48" s="183"/>
      <c r="KD48" s="183"/>
      <c r="KE48" s="183"/>
      <c r="KF48" s="183"/>
      <c r="KG48" s="183"/>
      <c r="KH48" s="183"/>
      <c r="KI48" s="183"/>
      <c r="KJ48" s="183"/>
      <c r="KK48" s="183"/>
      <c r="KL48" s="183"/>
      <c r="KM48" s="183"/>
      <c r="KN48" s="183"/>
      <c r="KO48" s="183"/>
      <c r="KP48" s="183"/>
      <c r="KQ48" s="183"/>
      <c r="KR48" s="183"/>
      <c r="KS48" s="183"/>
      <c r="KT48" s="183"/>
      <c r="KU48" s="183"/>
      <c r="KV48" s="183"/>
      <c r="KW48" s="183"/>
      <c r="KX48" s="183"/>
      <c r="KY48" s="183"/>
      <c r="KZ48" s="183"/>
      <c r="LA48" s="183"/>
      <c r="LB48" s="183"/>
      <c r="LC48" s="183"/>
      <c r="LD48" s="183"/>
      <c r="LE48" s="183"/>
      <c r="LF48" s="183"/>
      <c r="LG48" s="183"/>
      <c r="LH48" s="183"/>
      <c r="LI48" s="183"/>
      <c r="LJ48" s="183"/>
      <c r="LK48" s="183"/>
      <c r="LL48" s="183"/>
      <c r="LM48" s="183"/>
      <c r="LN48" s="183"/>
      <c r="LO48" s="183"/>
      <c r="LP48" s="183"/>
      <c r="LQ48" s="183"/>
      <c r="LR48" s="183"/>
      <c r="LS48" s="183"/>
      <c r="LT48" s="183"/>
      <c r="LU48" s="183"/>
      <c r="LV48" s="183"/>
      <c r="LW48" s="183"/>
      <c r="LX48" s="183"/>
      <c r="LY48" s="183"/>
      <c r="LZ48" s="183"/>
      <c r="MA48" s="183"/>
      <c r="MB48" s="183"/>
      <c r="MC48" s="183"/>
      <c r="MD48" s="183"/>
      <c r="ME48" s="183"/>
      <c r="MF48" s="183"/>
      <c r="MG48" s="183"/>
      <c r="MH48" s="183"/>
      <c r="MI48" s="183"/>
      <c r="MJ48" s="183"/>
      <c r="MK48" s="183"/>
    </row>
    <row r="49" spans="1:349" s="220" customFormat="1" ht="17" outlineLevel="1">
      <c r="A49" s="139"/>
      <c r="B49" s="139"/>
      <c r="C49" s="99"/>
      <c r="D49" s="99"/>
      <c r="E49" s="121" t="s">
        <v>5</v>
      </c>
      <c r="F49" s="121"/>
      <c r="G49" s="99"/>
      <c r="H49" s="99"/>
      <c r="I49" s="99"/>
      <c r="J49" s="233" t="s">
        <v>73</v>
      </c>
      <c r="K49" s="223" t="s">
        <v>77</v>
      </c>
      <c r="L49" s="239"/>
      <c r="M49" s="143"/>
      <c r="N49" s="479">
        <f>(N19*N38)*$M$25</f>
        <v>9152335.7973115202</v>
      </c>
      <c r="O49" s="480">
        <f t="shared" ref="O49:T49" si="30">(O19*O38)*$M$25</f>
        <v>64741524.494505517</v>
      </c>
      <c r="P49" s="480">
        <f t="shared" si="30"/>
        <v>70096943.400691018</v>
      </c>
      <c r="Q49" s="480">
        <f t="shared" si="30"/>
        <v>75895362.558796182</v>
      </c>
      <c r="R49" s="480">
        <f t="shared" si="30"/>
        <v>82173426.949659809</v>
      </c>
      <c r="S49" s="480">
        <f t="shared" si="30"/>
        <v>88970812.826935679</v>
      </c>
      <c r="T49" s="481">
        <f t="shared" si="30"/>
        <v>96330478.46397981</v>
      </c>
      <c r="U49" s="183"/>
      <c r="V49" s="183"/>
      <c r="W49" s="183"/>
      <c r="X49" s="183"/>
      <c r="Y49" s="183"/>
      <c r="Z49" s="183"/>
      <c r="AA49" s="183"/>
      <c r="AB49" s="183"/>
      <c r="AC49" s="183"/>
      <c r="AD49" s="183"/>
      <c r="AE49" s="183"/>
      <c r="AF49" s="183"/>
      <c r="AG49" s="183"/>
      <c r="AH49" s="183"/>
      <c r="AI49" s="183"/>
      <c r="AJ49" s="183"/>
      <c r="AK49" s="183"/>
      <c r="AL49" s="183"/>
      <c r="AM49" s="183"/>
      <c r="AN49" s="183"/>
      <c r="AO49" s="183"/>
      <c r="AP49" s="183"/>
      <c r="AQ49" s="183"/>
      <c r="AR49" s="183"/>
      <c r="AS49" s="183"/>
      <c r="AT49" s="183"/>
      <c r="AU49" s="183"/>
      <c r="AV49" s="183"/>
      <c r="AW49" s="183"/>
      <c r="AX49" s="183"/>
      <c r="AY49" s="183"/>
      <c r="AZ49" s="183"/>
      <c r="BA49" s="183"/>
      <c r="BB49" s="183"/>
      <c r="BC49" s="183"/>
      <c r="BD49" s="183"/>
      <c r="BE49" s="183"/>
      <c r="BF49" s="183"/>
      <c r="BG49" s="183"/>
      <c r="BH49" s="183"/>
      <c r="BI49" s="183"/>
      <c r="BJ49" s="183"/>
      <c r="BK49" s="183"/>
      <c r="BL49" s="183"/>
      <c r="BM49" s="183"/>
      <c r="BN49" s="183"/>
      <c r="BO49" s="183"/>
      <c r="BP49" s="183"/>
      <c r="BQ49" s="183"/>
      <c r="BR49" s="183"/>
      <c r="BS49" s="183"/>
      <c r="BT49" s="183"/>
      <c r="BU49" s="183"/>
      <c r="BV49" s="183"/>
      <c r="BW49" s="183"/>
      <c r="BX49" s="183"/>
      <c r="BY49" s="183"/>
      <c r="BZ49" s="183"/>
      <c r="CA49" s="183"/>
      <c r="CB49" s="183"/>
      <c r="CC49" s="183"/>
      <c r="CD49" s="183"/>
      <c r="CE49" s="183"/>
      <c r="CF49" s="183"/>
      <c r="CG49" s="183"/>
      <c r="CH49" s="183"/>
      <c r="CI49" s="183"/>
      <c r="CJ49" s="183"/>
      <c r="CK49" s="183"/>
      <c r="CL49" s="183"/>
      <c r="CM49" s="183"/>
      <c r="CN49" s="183"/>
      <c r="CO49" s="183"/>
      <c r="CP49" s="183"/>
      <c r="CQ49" s="183"/>
      <c r="CR49" s="183"/>
      <c r="CS49" s="183"/>
      <c r="CT49" s="183"/>
      <c r="CU49" s="183"/>
      <c r="CV49" s="183"/>
      <c r="CW49" s="183"/>
      <c r="CX49" s="183"/>
      <c r="CY49" s="183"/>
      <c r="CZ49" s="183"/>
      <c r="DA49" s="183"/>
      <c r="DB49" s="183"/>
      <c r="DC49" s="183"/>
      <c r="DD49" s="183"/>
      <c r="DE49" s="183"/>
      <c r="DF49" s="183"/>
      <c r="DG49" s="183"/>
      <c r="DH49" s="183"/>
      <c r="DI49" s="183"/>
      <c r="DJ49" s="183"/>
      <c r="DK49" s="183"/>
      <c r="DL49" s="183"/>
      <c r="DM49" s="183"/>
      <c r="DN49" s="183"/>
      <c r="DO49" s="183"/>
      <c r="DP49" s="183"/>
      <c r="DQ49" s="183"/>
      <c r="DR49" s="183"/>
      <c r="DS49" s="183"/>
      <c r="DT49" s="183"/>
      <c r="DU49" s="183"/>
      <c r="DV49" s="183"/>
      <c r="DW49" s="183"/>
      <c r="DX49" s="183"/>
      <c r="DY49" s="183"/>
      <c r="DZ49" s="183"/>
      <c r="EA49" s="183"/>
      <c r="EB49" s="183"/>
      <c r="EC49" s="183"/>
      <c r="ED49" s="183"/>
      <c r="EE49" s="183"/>
      <c r="EF49" s="183"/>
      <c r="EG49" s="183"/>
      <c r="EH49" s="183"/>
      <c r="EI49" s="183"/>
      <c r="EJ49" s="183"/>
      <c r="EK49" s="183"/>
      <c r="EL49" s="183"/>
      <c r="EM49" s="183"/>
      <c r="EN49" s="183"/>
      <c r="EO49" s="183"/>
      <c r="EP49" s="183"/>
      <c r="EQ49" s="183"/>
      <c r="ER49" s="183"/>
      <c r="ES49" s="183"/>
      <c r="ET49" s="183"/>
      <c r="EU49" s="183"/>
      <c r="EV49" s="183"/>
      <c r="EW49" s="183"/>
      <c r="EX49" s="183"/>
      <c r="EY49" s="183"/>
      <c r="EZ49" s="183"/>
      <c r="FA49" s="183"/>
      <c r="FB49" s="183"/>
      <c r="FC49" s="183"/>
      <c r="FD49" s="183"/>
      <c r="FE49" s="183"/>
      <c r="FF49" s="183"/>
      <c r="FG49" s="183"/>
      <c r="FH49" s="183"/>
      <c r="FI49" s="183"/>
      <c r="FJ49" s="183"/>
      <c r="FK49" s="183"/>
      <c r="FL49" s="183"/>
      <c r="FM49" s="183"/>
      <c r="FN49" s="183"/>
      <c r="FO49" s="183"/>
      <c r="FP49" s="183"/>
      <c r="FQ49" s="183"/>
      <c r="FR49" s="183"/>
      <c r="FS49" s="183"/>
      <c r="FT49" s="183"/>
      <c r="FU49" s="183"/>
      <c r="FV49" s="183"/>
      <c r="FW49" s="183"/>
      <c r="FX49" s="183"/>
      <c r="FY49" s="183"/>
      <c r="FZ49" s="183"/>
      <c r="GA49" s="183"/>
      <c r="GB49" s="183"/>
      <c r="GC49" s="183"/>
      <c r="GD49" s="183"/>
      <c r="GE49" s="183"/>
      <c r="GF49" s="183"/>
      <c r="GG49" s="183"/>
      <c r="GH49" s="183"/>
      <c r="GI49" s="183"/>
      <c r="GJ49" s="183"/>
      <c r="GK49" s="183"/>
      <c r="GL49" s="183"/>
      <c r="GM49" s="183"/>
      <c r="GN49" s="183"/>
      <c r="GO49" s="183"/>
      <c r="GP49" s="183"/>
      <c r="GQ49" s="183"/>
      <c r="GR49" s="183"/>
      <c r="GS49" s="183"/>
      <c r="GT49" s="183"/>
      <c r="GU49" s="183"/>
      <c r="GV49" s="183"/>
      <c r="GW49" s="183"/>
      <c r="GX49" s="183"/>
      <c r="GY49" s="183"/>
      <c r="GZ49" s="183"/>
      <c r="HA49" s="183"/>
      <c r="HB49" s="183"/>
      <c r="HC49" s="183"/>
      <c r="HD49" s="183"/>
      <c r="HE49" s="183"/>
      <c r="HF49" s="183"/>
      <c r="HG49" s="183"/>
      <c r="HH49" s="183"/>
      <c r="HI49" s="183"/>
      <c r="HJ49" s="183"/>
      <c r="HK49" s="183"/>
      <c r="HL49" s="183"/>
      <c r="HM49" s="183"/>
      <c r="HN49" s="183"/>
      <c r="HO49" s="183"/>
      <c r="HP49" s="183"/>
      <c r="HQ49" s="183"/>
      <c r="HR49" s="183"/>
      <c r="HS49" s="183"/>
      <c r="HT49" s="183"/>
      <c r="HU49" s="183"/>
      <c r="HV49" s="183"/>
      <c r="HW49" s="183"/>
      <c r="HX49" s="183"/>
      <c r="HY49" s="183"/>
      <c r="HZ49" s="183"/>
      <c r="IA49" s="183"/>
      <c r="IB49" s="183"/>
      <c r="IC49" s="183"/>
      <c r="ID49" s="183"/>
      <c r="IE49" s="183"/>
      <c r="IF49" s="183"/>
      <c r="IG49" s="183"/>
      <c r="IH49" s="183"/>
      <c r="II49" s="183"/>
      <c r="IJ49" s="183"/>
      <c r="IK49" s="183"/>
      <c r="IL49" s="183"/>
      <c r="IM49" s="183"/>
      <c r="IN49" s="183"/>
      <c r="IO49" s="183"/>
      <c r="IP49" s="183"/>
      <c r="IQ49" s="183"/>
      <c r="IR49" s="183"/>
      <c r="IS49" s="183"/>
      <c r="IT49" s="183"/>
      <c r="IU49" s="183"/>
      <c r="IV49" s="183"/>
      <c r="IW49" s="183"/>
      <c r="IX49" s="183"/>
      <c r="IY49" s="183"/>
      <c r="IZ49" s="183"/>
      <c r="JA49" s="183"/>
      <c r="JB49" s="183"/>
      <c r="JC49" s="183"/>
      <c r="JD49" s="183"/>
      <c r="JE49" s="183"/>
      <c r="JF49" s="183"/>
      <c r="JG49" s="183"/>
      <c r="JH49" s="183"/>
      <c r="JI49" s="183"/>
      <c r="JJ49" s="183"/>
      <c r="JK49" s="183"/>
      <c r="JL49" s="183"/>
      <c r="JM49" s="183"/>
      <c r="JN49" s="183"/>
      <c r="JO49" s="183"/>
      <c r="JP49" s="183"/>
      <c r="JQ49" s="183"/>
      <c r="JR49" s="183"/>
      <c r="JS49" s="183"/>
      <c r="JT49" s="183"/>
      <c r="JU49" s="183"/>
      <c r="JV49" s="183"/>
      <c r="JW49" s="183"/>
      <c r="JX49" s="183"/>
      <c r="JY49" s="183"/>
      <c r="JZ49" s="183"/>
      <c r="KA49" s="183"/>
      <c r="KB49" s="183"/>
      <c r="KC49" s="183"/>
      <c r="KD49" s="183"/>
      <c r="KE49" s="183"/>
      <c r="KF49" s="183"/>
      <c r="KG49" s="183"/>
      <c r="KH49" s="183"/>
      <c r="KI49" s="183"/>
      <c r="KJ49" s="183"/>
      <c r="KK49" s="183"/>
      <c r="KL49" s="183"/>
      <c r="KM49" s="183"/>
      <c r="KN49" s="183"/>
      <c r="KO49" s="183"/>
      <c r="KP49" s="183"/>
      <c r="KQ49" s="183"/>
      <c r="KR49" s="183"/>
      <c r="KS49" s="183"/>
      <c r="KT49" s="183"/>
      <c r="KU49" s="183"/>
      <c r="KV49" s="183"/>
      <c r="KW49" s="183"/>
      <c r="KX49" s="183"/>
      <c r="KY49" s="183"/>
      <c r="KZ49" s="183"/>
      <c r="LA49" s="183"/>
      <c r="LB49" s="183"/>
      <c r="LC49" s="183"/>
      <c r="LD49" s="183"/>
      <c r="LE49" s="183"/>
      <c r="LF49" s="183"/>
      <c r="LG49" s="183"/>
      <c r="LH49" s="183"/>
      <c r="LI49" s="183"/>
      <c r="LJ49" s="183"/>
      <c r="LK49" s="183"/>
      <c r="LL49" s="183"/>
      <c r="LM49" s="183"/>
      <c r="LN49" s="183"/>
      <c r="LO49" s="183"/>
      <c r="LP49" s="183"/>
      <c r="LQ49" s="183"/>
      <c r="LR49" s="183"/>
      <c r="LS49" s="183"/>
      <c r="LT49" s="183"/>
      <c r="LU49" s="183"/>
      <c r="LV49" s="183"/>
      <c r="LW49" s="183"/>
      <c r="LX49" s="183"/>
      <c r="LY49" s="183"/>
      <c r="LZ49" s="183"/>
      <c r="MA49" s="183"/>
      <c r="MB49" s="183"/>
      <c r="MC49" s="183"/>
      <c r="MD49" s="183"/>
      <c r="ME49" s="183"/>
      <c r="MF49" s="183"/>
      <c r="MG49" s="183"/>
      <c r="MH49" s="183"/>
      <c r="MI49" s="183"/>
      <c r="MJ49" s="183"/>
      <c r="MK49" s="183"/>
    </row>
    <row r="50" spans="1:349" s="220" customFormat="1" ht="17" outlineLevel="1">
      <c r="A50" s="139"/>
      <c r="B50" s="139"/>
      <c r="C50" s="228"/>
      <c r="D50" s="99"/>
      <c r="E50" s="121" t="s">
        <v>6</v>
      </c>
      <c r="F50" s="121"/>
      <c r="G50" s="99"/>
      <c r="H50" s="99"/>
      <c r="I50" s="99"/>
      <c r="J50" s="223" t="s">
        <v>73</v>
      </c>
      <c r="K50" s="223" t="s">
        <v>77</v>
      </c>
      <c r="L50" s="239"/>
      <c r="M50" s="143"/>
      <c r="N50" s="482">
        <f>(N20*N39)*$M$25</f>
        <v>40998416.65271695</v>
      </c>
      <c r="O50" s="475">
        <f>(O20*O39)*0.9</f>
        <v>40766148.071843602</v>
      </c>
      <c r="P50" s="475">
        <f>(P20*P39)*0.9</f>
        <v>44138323.840346508</v>
      </c>
      <c r="Q50" s="475">
        <f t="shared" ref="O50:T51" si="31">(Q20*Q39)*0.9</f>
        <v>47789445.988419972</v>
      </c>
      <c r="R50" s="475">
        <f t="shared" si="31"/>
        <v>51742588.96058207</v>
      </c>
      <c r="S50" s="475">
        <f t="shared" si="31"/>
        <v>56022735.91940143</v>
      </c>
      <c r="T50" s="476">
        <f t="shared" si="31"/>
        <v>60656936.634654306</v>
      </c>
      <c r="U50" s="183"/>
      <c r="V50" s="183"/>
      <c r="W50" s="183"/>
      <c r="X50" s="183"/>
      <c r="Y50" s="183"/>
      <c r="Z50" s="183"/>
      <c r="AA50" s="183"/>
      <c r="AB50" s="183"/>
      <c r="AC50" s="183"/>
      <c r="AD50" s="183"/>
      <c r="AE50" s="183"/>
      <c r="AF50" s="183"/>
      <c r="AG50" s="183"/>
      <c r="AH50" s="183"/>
      <c r="AI50" s="183"/>
      <c r="AJ50" s="183"/>
      <c r="AK50" s="183"/>
      <c r="AL50" s="183"/>
      <c r="AM50" s="183"/>
      <c r="AN50" s="183"/>
      <c r="AO50" s="183"/>
      <c r="AP50" s="183"/>
      <c r="AQ50" s="183"/>
      <c r="AR50" s="183"/>
      <c r="AS50" s="183"/>
      <c r="AT50" s="183"/>
      <c r="AU50" s="183"/>
      <c r="AV50" s="183"/>
      <c r="AW50" s="183"/>
      <c r="AX50" s="183"/>
      <c r="AY50" s="183"/>
      <c r="AZ50" s="183"/>
      <c r="BA50" s="183"/>
      <c r="BB50" s="183"/>
      <c r="BC50" s="183"/>
      <c r="BD50" s="183"/>
      <c r="BE50" s="183"/>
      <c r="BF50" s="183"/>
      <c r="BG50" s="183"/>
      <c r="BH50" s="183"/>
      <c r="BI50" s="183"/>
      <c r="BJ50" s="183"/>
      <c r="BK50" s="183"/>
      <c r="BL50" s="183"/>
      <c r="BM50" s="183"/>
      <c r="BN50" s="183"/>
      <c r="BO50" s="183"/>
      <c r="BP50" s="183"/>
      <c r="BQ50" s="183"/>
      <c r="BR50" s="183"/>
      <c r="BS50" s="183"/>
      <c r="BT50" s="183"/>
      <c r="BU50" s="183"/>
      <c r="BV50" s="183"/>
      <c r="BW50" s="183"/>
      <c r="BX50" s="183"/>
      <c r="BY50" s="183"/>
      <c r="BZ50" s="183"/>
      <c r="CA50" s="183"/>
      <c r="CB50" s="183"/>
      <c r="CC50" s="183"/>
      <c r="CD50" s="183"/>
      <c r="CE50" s="183"/>
      <c r="CF50" s="183"/>
      <c r="CG50" s="183"/>
      <c r="CH50" s="183"/>
      <c r="CI50" s="183"/>
      <c r="CJ50" s="183"/>
      <c r="CK50" s="183"/>
      <c r="CL50" s="183"/>
      <c r="CM50" s="183"/>
      <c r="CN50" s="183"/>
      <c r="CO50" s="183"/>
      <c r="CP50" s="183"/>
      <c r="CQ50" s="183"/>
      <c r="CR50" s="183"/>
      <c r="CS50" s="183"/>
      <c r="CT50" s="183"/>
      <c r="CU50" s="183"/>
      <c r="CV50" s="183"/>
      <c r="CW50" s="183"/>
      <c r="CX50" s="183"/>
      <c r="CY50" s="183"/>
      <c r="CZ50" s="183"/>
      <c r="DA50" s="183"/>
      <c r="DB50" s="183"/>
      <c r="DC50" s="183"/>
      <c r="DD50" s="183"/>
      <c r="DE50" s="183"/>
      <c r="DF50" s="183"/>
      <c r="DG50" s="183"/>
      <c r="DH50" s="183"/>
      <c r="DI50" s="183"/>
      <c r="DJ50" s="183"/>
      <c r="DK50" s="183"/>
      <c r="DL50" s="183"/>
      <c r="DM50" s="183"/>
      <c r="DN50" s="183"/>
      <c r="DO50" s="183"/>
      <c r="DP50" s="183"/>
      <c r="DQ50" s="183"/>
      <c r="DR50" s="183"/>
      <c r="DS50" s="183"/>
      <c r="DT50" s="183"/>
      <c r="DU50" s="183"/>
      <c r="DV50" s="183"/>
      <c r="DW50" s="183"/>
      <c r="DX50" s="183"/>
      <c r="DY50" s="183"/>
      <c r="DZ50" s="183"/>
      <c r="EA50" s="183"/>
      <c r="EB50" s="183"/>
      <c r="EC50" s="183"/>
      <c r="ED50" s="183"/>
      <c r="EE50" s="183"/>
      <c r="EF50" s="183"/>
      <c r="EG50" s="183"/>
      <c r="EH50" s="183"/>
      <c r="EI50" s="183"/>
      <c r="EJ50" s="183"/>
      <c r="EK50" s="183"/>
      <c r="EL50" s="183"/>
      <c r="EM50" s="183"/>
      <c r="EN50" s="183"/>
      <c r="EO50" s="183"/>
      <c r="EP50" s="183"/>
      <c r="EQ50" s="183"/>
      <c r="ER50" s="183"/>
      <c r="ES50" s="183"/>
      <c r="ET50" s="183"/>
      <c r="EU50" s="183"/>
      <c r="EV50" s="183"/>
      <c r="EW50" s="183"/>
      <c r="EX50" s="183"/>
      <c r="EY50" s="183"/>
      <c r="EZ50" s="183"/>
      <c r="FA50" s="183"/>
      <c r="FB50" s="183"/>
      <c r="FC50" s="183"/>
      <c r="FD50" s="183"/>
      <c r="FE50" s="183"/>
      <c r="FF50" s="183"/>
      <c r="FG50" s="183"/>
      <c r="FH50" s="183"/>
      <c r="FI50" s="183"/>
      <c r="FJ50" s="183"/>
      <c r="FK50" s="183"/>
      <c r="FL50" s="183"/>
      <c r="FM50" s="183"/>
      <c r="FN50" s="183"/>
      <c r="FO50" s="183"/>
      <c r="FP50" s="183"/>
      <c r="FQ50" s="183"/>
      <c r="FR50" s="183"/>
      <c r="FS50" s="183"/>
      <c r="FT50" s="183"/>
      <c r="FU50" s="183"/>
      <c r="FV50" s="183"/>
      <c r="FW50" s="183"/>
      <c r="FX50" s="183"/>
      <c r="FY50" s="183"/>
      <c r="FZ50" s="183"/>
      <c r="GA50" s="183"/>
      <c r="GB50" s="183"/>
      <c r="GC50" s="183"/>
      <c r="GD50" s="183"/>
      <c r="GE50" s="183"/>
      <c r="GF50" s="183"/>
      <c r="GG50" s="183"/>
      <c r="GH50" s="183"/>
      <c r="GI50" s="183"/>
      <c r="GJ50" s="183"/>
      <c r="GK50" s="183"/>
      <c r="GL50" s="183"/>
      <c r="GM50" s="183"/>
      <c r="GN50" s="183"/>
      <c r="GO50" s="183"/>
      <c r="GP50" s="183"/>
      <c r="GQ50" s="183"/>
      <c r="GR50" s="183"/>
      <c r="GS50" s="183"/>
      <c r="GT50" s="183"/>
      <c r="GU50" s="183"/>
      <c r="GV50" s="183"/>
      <c r="GW50" s="183"/>
      <c r="GX50" s="183"/>
      <c r="GY50" s="183"/>
      <c r="GZ50" s="183"/>
      <c r="HA50" s="183"/>
      <c r="HB50" s="183"/>
      <c r="HC50" s="183"/>
      <c r="HD50" s="183"/>
      <c r="HE50" s="183"/>
      <c r="HF50" s="183"/>
      <c r="HG50" s="183"/>
      <c r="HH50" s="183"/>
      <c r="HI50" s="183"/>
      <c r="HJ50" s="183"/>
      <c r="HK50" s="183"/>
      <c r="HL50" s="183"/>
      <c r="HM50" s="183"/>
      <c r="HN50" s="183"/>
      <c r="HO50" s="183"/>
      <c r="HP50" s="183"/>
      <c r="HQ50" s="183"/>
      <c r="HR50" s="183"/>
      <c r="HS50" s="183"/>
      <c r="HT50" s="183"/>
      <c r="HU50" s="183"/>
      <c r="HV50" s="183"/>
      <c r="HW50" s="183"/>
      <c r="HX50" s="183"/>
      <c r="HY50" s="183"/>
      <c r="HZ50" s="183"/>
      <c r="IA50" s="183"/>
      <c r="IB50" s="183"/>
      <c r="IC50" s="183"/>
      <c r="ID50" s="183"/>
      <c r="IE50" s="183"/>
      <c r="IF50" s="183"/>
      <c r="IG50" s="183"/>
      <c r="IH50" s="183"/>
      <c r="II50" s="183"/>
      <c r="IJ50" s="183"/>
      <c r="IK50" s="183"/>
      <c r="IL50" s="183"/>
      <c r="IM50" s="183"/>
      <c r="IN50" s="183"/>
      <c r="IO50" s="183"/>
      <c r="IP50" s="183"/>
      <c r="IQ50" s="183"/>
      <c r="IR50" s="183"/>
      <c r="IS50" s="183"/>
      <c r="IT50" s="183"/>
      <c r="IU50" s="183"/>
      <c r="IV50" s="183"/>
      <c r="IW50" s="183"/>
      <c r="IX50" s="183"/>
      <c r="IY50" s="183"/>
      <c r="IZ50" s="183"/>
      <c r="JA50" s="183"/>
      <c r="JB50" s="183"/>
      <c r="JC50" s="183"/>
      <c r="JD50" s="183"/>
      <c r="JE50" s="183"/>
      <c r="JF50" s="183"/>
      <c r="JG50" s="183"/>
      <c r="JH50" s="183"/>
      <c r="JI50" s="183"/>
      <c r="JJ50" s="183"/>
      <c r="JK50" s="183"/>
      <c r="JL50" s="183"/>
      <c r="JM50" s="183"/>
      <c r="JN50" s="183"/>
      <c r="JO50" s="183"/>
      <c r="JP50" s="183"/>
      <c r="JQ50" s="183"/>
      <c r="JR50" s="183"/>
      <c r="JS50" s="183"/>
      <c r="JT50" s="183"/>
      <c r="JU50" s="183"/>
      <c r="JV50" s="183"/>
      <c r="JW50" s="183"/>
      <c r="JX50" s="183"/>
      <c r="JY50" s="183"/>
      <c r="JZ50" s="183"/>
      <c r="KA50" s="183"/>
      <c r="KB50" s="183"/>
      <c r="KC50" s="183"/>
      <c r="KD50" s="183"/>
      <c r="KE50" s="183"/>
      <c r="KF50" s="183"/>
      <c r="KG50" s="183"/>
      <c r="KH50" s="183"/>
      <c r="KI50" s="183"/>
      <c r="KJ50" s="183"/>
      <c r="KK50" s="183"/>
      <c r="KL50" s="183"/>
      <c r="KM50" s="183"/>
      <c r="KN50" s="183"/>
      <c r="KO50" s="183"/>
      <c r="KP50" s="183"/>
      <c r="KQ50" s="183"/>
      <c r="KR50" s="183"/>
      <c r="KS50" s="183"/>
      <c r="KT50" s="183"/>
      <c r="KU50" s="183"/>
      <c r="KV50" s="183"/>
      <c r="KW50" s="183"/>
      <c r="KX50" s="183"/>
      <c r="KY50" s="183"/>
      <c r="KZ50" s="183"/>
      <c r="LA50" s="183"/>
      <c r="LB50" s="183"/>
      <c r="LC50" s="183"/>
      <c r="LD50" s="183"/>
      <c r="LE50" s="183"/>
      <c r="LF50" s="183"/>
      <c r="LG50" s="183"/>
      <c r="LH50" s="183"/>
      <c r="LI50" s="183"/>
      <c r="LJ50" s="183"/>
      <c r="LK50" s="183"/>
      <c r="LL50" s="183"/>
      <c r="LM50" s="183"/>
      <c r="LN50" s="183"/>
      <c r="LO50" s="183"/>
      <c r="LP50" s="183"/>
      <c r="LQ50" s="183"/>
      <c r="LR50" s="183"/>
      <c r="LS50" s="183"/>
      <c r="LT50" s="183"/>
      <c r="LU50" s="183"/>
      <c r="LV50" s="183"/>
      <c r="LW50" s="183"/>
      <c r="LX50" s="183"/>
      <c r="LY50" s="183"/>
      <c r="LZ50" s="183"/>
      <c r="MA50" s="183"/>
      <c r="MB50" s="183"/>
      <c r="MC50" s="183"/>
      <c r="MD50" s="183"/>
      <c r="ME50" s="183"/>
      <c r="MF50" s="183"/>
      <c r="MG50" s="183"/>
      <c r="MH50" s="183"/>
      <c r="MI50" s="183"/>
      <c r="MJ50" s="183"/>
      <c r="MK50" s="183"/>
    </row>
    <row r="51" spans="1:349" s="220" customFormat="1" ht="17" outlineLevel="1">
      <c r="A51" s="139"/>
      <c r="B51" s="139"/>
      <c r="C51" s="228"/>
      <c r="D51" s="99"/>
      <c r="E51" s="121" t="s">
        <v>7</v>
      </c>
      <c r="F51" s="121"/>
      <c r="G51" s="99"/>
      <c r="H51" s="99"/>
      <c r="I51" s="99"/>
      <c r="J51" s="223" t="s">
        <v>73</v>
      </c>
      <c r="K51" s="223" t="s">
        <v>77</v>
      </c>
      <c r="L51" s="239"/>
      <c r="M51" s="143"/>
      <c r="N51" s="482">
        <f>(N21*N40)*$M$25</f>
        <v>50251798.14593292</v>
      </c>
      <c r="O51" s="475">
        <f t="shared" si="31"/>
        <v>49967106.326232694</v>
      </c>
      <c r="P51" s="475">
        <f t="shared" si="31"/>
        <v>54100385.361538664</v>
      </c>
      <c r="Q51" s="475">
        <f t="shared" si="31"/>
        <v>58575569.238645144</v>
      </c>
      <c r="R51" s="475">
        <f t="shared" si="31"/>
        <v>63420940.326065876</v>
      </c>
      <c r="S51" s="475">
        <f t="shared" si="31"/>
        <v>68667120.509838045</v>
      </c>
      <c r="T51" s="476">
        <f t="shared" si="31"/>
        <v>74347264.718411863</v>
      </c>
      <c r="U51" s="183"/>
      <c r="V51" s="183"/>
      <c r="W51" s="183"/>
      <c r="X51" s="183"/>
      <c r="Y51" s="183"/>
      <c r="Z51" s="183"/>
      <c r="AA51" s="183"/>
      <c r="AB51" s="183"/>
      <c r="AC51" s="183"/>
      <c r="AD51" s="183"/>
      <c r="AE51" s="183"/>
      <c r="AF51" s="183"/>
      <c r="AG51" s="183"/>
      <c r="AH51" s="183"/>
      <c r="AI51" s="183"/>
      <c r="AJ51" s="183"/>
      <c r="AK51" s="183"/>
      <c r="AL51" s="183"/>
      <c r="AM51" s="183"/>
      <c r="AN51" s="183"/>
      <c r="AO51" s="183"/>
      <c r="AP51" s="183"/>
      <c r="AQ51" s="183"/>
      <c r="AR51" s="183"/>
      <c r="AS51" s="183"/>
      <c r="AT51" s="183"/>
      <c r="AU51" s="183"/>
      <c r="AV51" s="183"/>
      <c r="AW51" s="183"/>
      <c r="AX51" s="183"/>
      <c r="AY51" s="183"/>
      <c r="AZ51" s="183"/>
      <c r="BA51" s="183"/>
      <c r="BB51" s="183"/>
      <c r="BC51" s="183"/>
      <c r="BD51" s="183"/>
      <c r="BE51" s="183"/>
      <c r="BF51" s="183"/>
      <c r="BG51" s="183"/>
      <c r="BH51" s="183"/>
      <c r="BI51" s="183"/>
      <c r="BJ51" s="183"/>
      <c r="BK51" s="183"/>
      <c r="BL51" s="183"/>
      <c r="BM51" s="183"/>
      <c r="BN51" s="183"/>
      <c r="BO51" s="183"/>
      <c r="BP51" s="183"/>
      <c r="BQ51" s="183"/>
      <c r="BR51" s="183"/>
      <c r="BS51" s="183"/>
      <c r="BT51" s="183"/>
      <c r="BU51" s="183"/>
      <c r="BV51" s="183"/>
      <c r="BW51" s="183"/>
      <c r="BX51" s="183"/>
      <c r="BY51" s="183"/>
      <c r="BZ51" s="183"/>
      <c r="CA51" s="183"/>
      <c r="CB51" s="183"/>
      <c r="CC51" s="183"/>
      <c r="CD51" s="183"/>
      <c r="CE51" s="183"/>
      <c r="CF51" s="183"/>
      <c r="CG51" s="183"/>
      <c r="CH51" s="183"/>
      <c r="CI51" s="183"/>
      <c r="CJ51" s="183"/>
      <c r="CK51" s="183"/>
      <c r="CL51" s="183"/>
      <c r="CM51" s="183"/>
      <c r="CN51" s="183"/>
      <c r="CO51" s="183"/>
      <c r="CP51" s="183"/>
      <c r="CQ51" s="183"/>
      <c r="CR51" s="183"/>
      <c r="CS51" s="183"/>
      <c r="CT51" s="183"/>
      <c r="CU51" s="183"/>
      <c r="CV51" s="183"/>
      <c r="CW51" s="183"/>
      <c r="CX51" s="183"/>
      <c r="CY51" s="183"/>
      <c r="CZ51" s="183"/>
      <c r="DA51" s="183"/>
      <c r="DB51" s="183"/>
      <c r="DC51" s="183"/>
      <c r="DD51" s="183"/>
      <c r="DE51" s="183"/>
      <c r="DF51" s="183"/>
      <c r="DG51" s="183"/>
      <c r="DH51" s="183"/>
      <c r="DI51" s="183"/>
      <c r="DJ51" s="183"/>
      <c r="DK51" s="183"/>
      <c r="DL51" s="183"/>
      <c r="DM51" s="183"/>
      <c r="DN51" s="183"/>
      <c r="DO51" s="183"/>
      <c r="DP51" s="183"/>
      <c r="DQ51" s="183"/>
      <c r="DR51" s="183"/>
      <c r="DS51" s="183"/>
      <c r="DT51" s="183"/>
      <c r="DU51" s="183"/>
      <c r="DV51" s="183"/>
      <c r="DW51" s="183"/>
      <c r="DX51" s="183"/>
      <c r="DY51" s="183"/>
      <c r="DZ51" s="183"/>
      <c r="EA51" s="183"/>
      <c r="EB51" s="183"/>
      <c r="EC51" s="183"/>
      <c r="ED51" s="183"/>
      <c r="EE51" s="183"/>
      <c r="EF51" s="183"/>
      <c r="EG51" s="183"/>
      <c r="EH51" s="183"/>
      <c r="EI51" s="183"/>
      <c r="EJ51" s="183"/>
      <c r="EK51" s="183"/>
      <c r="EL51" s="183"/>
      <c r="EM51" s="183"/>
      <c r="EN51" s="183"/>
      <c r="EO51" s="183"/>
      <c r="EP51" s="183"/>
      <c r="EQ51" s="183"/>
      <c r="ER51" s="183"/>
      <c r="ES51" s="183"/>
      <c r="ET51" s="183"/>
      <c r="EU51" s="183"/>
      <c r="EV51" s="183"/>
      <c r="EW51" s="183"/>
      <c r="EX51" s="183"/>
      <c r="EY51" s="183"/>
      <c r="EZ51" s="183"/>
      <c r="FA51" s="183"/>
      <c r="FB51" s="183"/>
      <c r="FC51" s="183"/>
      <c r="FD51" s="183"/>
      <c r="FE51" s="183"/>
      <c r="FF51" s="183"/>
      <c r="FG51" s="183"/>
      <c r="FH51" s="183"/>
      <c r="FI51" s="183"/>
      <c r="FJ51" s="183"/>
      <c r="FK51" s="183"/>
      <c r="FL51" s="183"/>
      <c r="FM51" s="183"/>
      <c r="FN51" s="183"/>
      <c r="FO51" s="183"/>
      <c r="FP51" s="183"/>
      <c r="FQ51" s="183"/>
      <c r="FR51" s="183"/>
      <c r="FS51" s="183"/>
      <c r="FT51" s="183"/>
      <c r="FU51" s="183"/>
      <c r="FV51" s="183"/>
      <c r="FW51" s="183"/>
      <c r="FX51" s="183"/>
      <c r="FY51" s="183"/>
      <c r="FZ51" s="183"/>
      <c r="GA51" s="183"/>
      <c r="GB51" s="183"/>
      <c r="GC51" s="183"/>
      <c r="GD51" s="183"/>
      <c r="GE51" s="183"/>
      <c r="GF51" s="183"/>
      <c r="GG51" s="183"/>
      <c r="GH51" s="183"/>
      <c r="GI51" s="183"/>
      <c r="GJ51" s="183"/>
      <c r="GK51" s="183"/>
      <c r="GL51" s="183"/>
      <c r="GM51" s="183"/>
      <c r="GN51" s="183"/>
      <c r="GO51" s="183"/>
      <c r="GP51" s="183"/>
      <c r="GQ51" s="183"/>
      <c r="GR51" s="183"/>
      <c r="GS51" s="183"/>
      <c r="GT51" s="183"/>
      <c r="GU51" s="183"/>
      <c r="GV51" s="183"/>
      <c r="GW51" s="183"/>
      <c r="GX51" s="183"/>
      <c r="GY51" s="183"/>
      <c r="GZ51" s="183"/>
      <c r="HA51" s="183"/>
      <c r="HB51" s="183"/>
      <c r="HC51" s="183"/>
      <c r="HD51" s="183"/>
      <c r="HE51" s="183"/>
      <c r="HF51" s="183"/>
      <c r="HG51" s="183"/>
      <c r="HH51" s="183"/>
      <c r="HI51" s="183"/>
      <c r="HJ51" s="183"/>
      <c r="HK51" s="183"/>
      <c r="HL51" s="183"/>
      <c r="HM51" s="183"/>
      <c r="HN51" s="183"/>
      <c r="HO51" s="183"/>
      <c r="HP51" s="183"/>
      <c r="HQ51" s="183"/>
      <c r="HR51" s="183"/>
      <c r="HS51" s="183"/>
      <c r="HT51" s="183"/>
      <c r="HU51" s="183"/>
      <c r="HV51" s="183"/>
      <c r="HW51" s="183"/>
      <c r="HX51" s="183"/>
      <c r="HY51" s="183"/>
      <c r="HZ51" s="183"/>
      <c r="IA51" s="183"/>
      <c r="IB51" s="183"/>
      <c r="IC51" s="183"/>
      <c r="ID51" s="183"/>
      <c r="IE51" s="183"/>
      <c r="IF51" s="183"/>
      <c r="IG51" s="183"/>
      <c r="IH51" s="183"/>
      <c r="II51" s="183"/>
      <c r="IJ51" s="183"/>
      <c r="IK51" s="183"/>
      <c r="IL51" s="183"/>
      <c r="IM51" s="183"/>
      <c r="IN51" s="183"/>
      <c r="IO51" s="183"/>
      <c r="IP51" s="183"/>
      <c r="IQ51" s="183"/>
      <c r="IR51" s="183"/>
      <c r="IS51" s="183"/>
      <c r="IT51" s="183"/>
      <c r="IU51" s="183"/>
      <c r="IV51" s="183"/>
      <c r="IW51" s="183"/>
      <c r="IX51" s="183"/>
      <c r="IY51" s="183"/>
      <c r="IZ51" s="183"/>
      <c r="JA51" s="183"/>
      <c r="JB51" s="183"/>
      <c r="JC51" s="183"/>
      <c r="JD51" s="183"/>
      <c r="JE51" s="183"/>
      <c r="JF51" s="183"/>
      <c r="JG51" s="183"/>
      <c r="JH51" s="183"/>
      <c r="JI51" s="183"/>
      <c r="JJ51" s="183"/>
      <c r="JK51" s="183"/>
      <c r="JL51" s="183"/>
      <c r="JM51" s="183"/>
      <c r="JN51" s="183"/>
      <c r="JO51" s="183"/>
      <c r="JP51" s="183"/>
      <c r="JQ51" s="183"/>
      <c r="JR51" s="183"/>
      <c r="JS51" s="183"/>
      <c r="JT51" s="183"/>
      <c r="JU51" s="183"/>
      <c r="JV51" s="183"/>
      <c r="JW51" s="183"/>
      <c r="JX51" s="183"/>
      <c r="JY51" s="183"/>
      <c r="JZ51" s="183"/>
      <c r="KA51" s="183"/>
      <c r="KB51" s="183"/>
      <c r="KC51" s="183"/>
      <c r="KD51" s="183"/>
      <c r="KE51" s="183"/>
      <c r="KF51" s="183"/>
      <c r="KG51" s="183"/>
      <c r="KH51" s="183"/>
      <c r="KI51" s="183"/>
      <c r="KJ51" s="183"/>
      <c r="KK51" s="183"/>
      <c r="KL51" s="183"/>
      <c r="KM51" s="183"/>
      <c r="KN51" s="183"/>
      <c r="KO51" s="183"/>
      <c r="KP51" s="183"/>
      <c r="KQ51" s="183"/>
      <c r="KR51" s="183"/>
      <c r="KS51" s="183"/>
      <c r="KT51" s="183"/>
      <c r="KU51" s="183"/>
      <c r="KV51" s="183"/>
      <c r="KW51" s="183"/>
      <c r="KX51" s="183"/>
      <c r="KY51" s="183"/>
      <c r="KZ51" s="183"/>
      <c r="LA51" s="183"/>
      <c r="LB51" s="183"/>
      <c r="LC51" s="183"/>
      <c r="LD51" s="183"/>
      <c r="LE51" s="183"/>
      <c r="LF51" s="183"/>
      <c r="LG51" s="183"/>
      <c r="LH51" s="183"/>
      <c r="LI51" s="183"/>
      <c r="LJ51" s="183"/>
      <c r="LK51" s="183"/>
      <c r="LL51" s="183"/>
      <c r="LM51" s="183"/>
      <c r="LN51" s="183"/>
      <c r="LO51" s="183"/>
      <c r="LP51" s="183"/>
      <c r="LQ51" s="183"/>
      <c r="LR51" s="183"/>
      <c r="LS51" s="183"/>
      <c r="LT51" s="183"/>
      <c r="LU51" s="183"/>
      <c r="LV51" s="183"/>
      <c r="LW51" s="183"/>
      <c r="LX51" s="183"/>
      <c r="LY51" s="183"/>
      <c r="LZ51" s="183"/>
      <c r="MA51" s="183"/>
      <c r="MB51" s="183"/>
      <c r="MC51" s="183"/>
      <c r="MD51" s="183"/>
      <c r="ME51" s="183"/>
      <c r="MF51" s="183"/>
      <c r="MG51" s="183"/>
      <c r="MH51" s="183"/>
      <c r="MI51" s="183"/>
      <c r="MJ51" s="183"/>
      <c r="MK51" s="183"/>
    </row>
    <row r="52" spans="1:349" s="220" customFormat="1" ht="18" outlineLevel="1" thickBot="1">
      <c r="A52" s="139"/>
      <c r="B52" s="139"/>
      <c r="C52" s="228"/>
      <c r="D52" s="228"/>
      <c r="E52" s="99"/>
      <c r="F52" s="99"/>
      <c r="G52" s="99"/>
      <c r="H52" s="99"/>
      <c r="I52" s="99"/>
      <c r="J52" s="223" t="s">
        <v>73</v>
      </c>
      <c r="K52" s="223" t="s">
        <v>77</v>
      </c>
      <c r="L52" s="239"/>
      <c r="M52" s="143" t="s">
        <v>59</v>
      </c>
      <c r="N52" s="484">
        <f>SUM(N49:N51)</f>
        <v>100402550.59596139</v>
      </c>
      <c r="O52" s="485">
        <f t="shared" ref="O52:T52" si="32">SUM(O49:O51)</f>
        <v>155474778.89258182</v>
      </c>
      <c r="P52" s="485">
        <f t="shared" si="32"/>
        <v>168335652.6025762</v>
      </c>
      <c r="Q52" s="485">
        <f t="shared" si="32"/>
        <v>182260377.78586128</v>
      </c>
      <c r="R52" s="485">
        <f t="shared" si="32"/>
        <v>197336956.23630774</v>
      </c>
      <c r="S52" s="485">
        <f t="shared" si="32"/>
        <v>213660669.25617516</v>
      </c>
      <c r="T52" s="486">
        <f t="shared" si="32"/>
        <v>231334679.81704599</v>
      </c>
      <c r="U52" s="183"/>
      <c r="V52" s="183"/>
      <c r="W52" s="183"/>
      <c r="X52" s="183"/>
      <c r="Y52" s="183"/>
      <c r="Z52" s="183"/>
      <c r="AA52" s="183"/>
      <c r="AB52" s="183"/>
      <c r="AC52" s="183"/>
      <c r="AD52" s="183"/>
      <c r="AE52" s="183"/>
      <c r="AF52" s="183"/>
      <c r="AG52" s="183"/>
      <c r="AH52" s="183"/>
      <c r="AI52" s="183"/>
      <c r="AJ52" s="183"/>
      <c r="AK52" s="183"/>
      <c r="AL52" s="183"/>
      <c r="AM52" s="183"/>
      <c r="AN52" s="183"/>
      <c r="AO52" s="183"/>
      <c r="AP52" s="183"/>
      <c r="AQ52" s="183"/>
      <c r="AR52" s="183"/>
      <c r="AS52" s="183"/>
      <c r="AT52" s="183"/>
      <c r="AU52" s="183"/>
      <c r="AV52" s="183"/>
      <c r="AW52" s="183"/>
      <c r="AX52" s="183"/>
      <c r="AY52" s="183"/>
      <c r="AZ52" s="183"/>
      <c r="BA52" s="183"/>
      <c r="BB52" s="183"/>
      <c r="BC52" s="183"/>
      <c r="BD52" s="183"/>
      <c r="BE52" s="183"/>
      <c r="BF52" s="183"/>
      <c r="BG52" s="183"/>
      <c r="BH52" s="183"/>
      <c r="BI52" s="183"/>
      <c r="BJ52" s="183"/>
      <c r="BK52" s="183"/>
      <c r="BL52" s="183"/>
      <c r="BM52" s="183"/>
      <c r="BN52" s="183"/>
      <c r="BO52" s="183"/>
      <c r="BP52" s="183"/>
      <c r="BQ52" s="183"/>
      <c r="BR52" s="183"/>
      <c r="BS52" s="183"/>
      <c r="BT52" s="183"/>
      <c r="BU52" s="183"/>
      <c r="BV52" s="183"/>
      <c r="BW52" s="183"/>
      <c r="BX52" s="183"/>
      <c r="BY52" s="183"/>
      <c r="BZ52" s="183"/>
      <c r="CA52" s="183"/>
      <c r="CB52" s="183"/>
      <c r="CC52" s="183"/>
      <c r="CD52" s="183"/>
      <c r="CE52" s="183"/>
      <c r="CF52" s="183"/>
      <c r="CG52" s="183"/>
      <c r="CH52" s="183"/>
      <c r="CI52" s="183"/>
      <c r="CJ52" s="183"/>
      <c r="CK52" s="183"/>
      <c r="CL52" s="183"/>
      <c r="CM52" s="183"/>
      <c r="CN52" s="183"/>
      <c r="CO52" s="183"/>
      <c r="CP52" s="183"/>
      <c r="CQ52" s="183"/>
      <c r="CR52" s="183"/>
      <c r="CS52" s="183"/>
      <c r="CT52" s="183"/>
      <c r="CU52" s="183"/>
      <c r="CV52" s="183"/>
      <c r="CW52" s="183"/>
      <c r="CX52" s="183"/>
      <c r="CY52" s="183"/>
      <c r="CZ52" s="183"/>
      <c r="DA52" s="183"/>
      <c r="DB52" s="183"/>
      <c r="DC52" s="183"/>
      <c r="DD52" s="183"/>
      <c r="DE52" s="183"/>
      <c r="DF52" s="183"/>
      <c r="DG52" s="183"/>
      <c r="DH52" s="183"/>
      <c r="DI52" s="183"/>
      <c r="DJ52" s="183"/>
      <c r="DK52" s="183"/>
      <c r="DL52" s="183"/>
      <c r="DM52" s="183"/>
      <c r="DN52" s="183"/>
      <c r="DO52" s="183"/>
      <c r="DP52" s="183"/>
      <c r="DQ52" s="183"/>
      <c r="DR52" s="183"/>
      <c r="DS52" s="183"/>
      <c r="DT52" s="183"/>
      <c r="DU52" s="183"/>
      <c r="DV52" s="183"/>
      <c r="DW52" s="183"/>
      <c r="DX52" s="183"/>
      <c r="DY52" s="183"/>
      <c r="DZ52" s="183"/>
      <c r="EA52" s="183"/>
      <c r="EB52" s="183"/>
      <c r="EC52" s="183"/>
      <c r="ED52" s="183"/>
      <c r="EE52" s="183"/>
      <c r="EF52" s="183"/>
      <c r="EG52" s="183"/>
      <c r="EH52" s="183"/>
      <c r="EI52" s="183"/>
      <c r="EJ52" s="183"/>
      <c r="EK52" s="183"/>
      <c r="EL52" s="183"/>
      <c r="EM52" s="183"/>
      <c r="EN52" s="183"/>
      <c r="EO52" s="183"/>
      <c r="EP52" s="183"/>
      <c r="EQ52" s="183"/>
      <c r="ER52" s="183"/>
      <c r="ES52" s="183"/>
      <c r="ET52" s="183"/>
      <c r="EU52" s="183"/>
      <c r="EV52" s="183"/>
      <c r="EW52" s="183"/>
      <c r="EX52" s="183"/>
      <c r="EY52" s="183"/>
      <c r="EZ52" s="183"/>
      <c r="FA52" s="183"/>
      <c r="FB52" s="183"/>
      <c r="FC52" s="183"/>
      <c r="FD52" s="183"/>
      <c r="FE52" s="183"/>
      <c r="FF52" s="183"/>
      <c r="FG52" s="183"/>
      <c r="FH52" s="183"/>
      <c r="FI52" s="183"/>
      <c r="FJ52" s="183"/>
      <c r="FK52" s="183"/>
      <c r="FL52" s="183"/>
      <c r="FM52" s="183"/>
      <c r="FN52" s="183"/>
      <c r="FO52" s="183"/>
      <c r="FP52" s="183"/>
      <c r="FQ52" s="183"/>
      <c r="FR52" s="183"/>
      <c r="FS52" s="183"/>
      <c r="FT52" s="183"/>
      <c r="FU52" s="183"/>
      <c r="FV52" s="183"/>
      <c r="FW52" s="183"/>
      <c r="FX52" s="183"/>
      <c r="FY52" s="183"/>
      <c r="FZ52" s="183"/>
      <c r="GA52" s="183"/>
      <c r="GB52" s="183"/>
      <c r="GC52" s="183"/>
      <c r="GD52" s="183"/>
      <c r="GE52" s="183"/>
      <c r="GF52" s="183"/>
      <c r="GG52" s="183"/>
      <c r="GH52" s="183"/>
      <c r="GI52" s="183"/>
      <c r="GJ52" s="183"/>
      <c r="GK52" s="183"/>
      <c r="GL52" s="183"/>
      <c r="GM52" s="183"/>
      <c r="GN52" s="183"/>
      <c r="GO52" s="183"/>
      <c r="GP52" s="183"/>
      <c r="GQ52" s="183"/>
      <c r="GR52" s="183"/>
      <c r="GS52" s="183"/>
      <c r="GT52" s="183"/>
      <c r="GU52" s="183"/>
      <c r="GV52" s="183"/>
      <c r="GW52" s="183"/>
      <c r="GX52" s="183"/>
      <c r="GY52" s="183"/>
      <c r="GZ52" s="183"/>
      <c r="HA52" s="183"/>
      <c r="HB52" s="183"/>
      <c r="HC52" s="183"/>
      <c r="HD52" s="183"/>
      <c r="HE52" s="183"/>
      <c r="HF52" s="183"/>
      <c r="HG52" s="183"/>
      <c r="HH52" s="183"/>
      <c r="HI52" s="183"/>
      <c r="HJ52" s="183"/>
      <c r="HK52" s="183"/>
      <c r="HL52" s="183"/>
      <c r="HM52" s="183"/>
      <c r="HN52" s="183"/>
      <c r="HO52" s="183"/>
      <c r="HP52" s="183"/>
      <c r="HQ52" s="183"/>
      <c r="HR52" s="183"/>
      <c r="HS52" s="183"/>
      <c r="HT52" s="183"/>
      <c r="HU52" s="183"/>
      <c r="HV52" s="183"/>
      <c r="HW52" s="183"/>
      <c r="HX52" s="183"/>
      <c r="HY52" s="183"/>
      <c r="HZ52" s="183"/>
      <c r="IA52" s="183"/>
      <c r="IB52" s="183"/>
      <c r="IC52" s="183"/>
      <c r="ID52" s="183"/>
      <c r="IE52" s="183"/>
      <c r="IF52" s="183"/>
      <c r="IG52" s="183"/>
      <c r="IH52" s="183"/>
      <c r="II52" s="183"/>
      <c r="IJ52" s="183"/>
      <c r="IK52" s="183"/>
      <c r="IL52" s="183"/>
      <c r="IM52" s="183"/>
      <c r="IN52" s="183"/>
      <c r="IO52" s="183"/>
      <c r="IP52" s="183"/>
      <c r="IQ52" s="183"/>
      <c r="IR52" s="183"/>
      <c r="IS52" s="183"/>
      <c r="IT52" s="183"/>
      <c r="IU52" s="183"/>
      <c r="IV52" s="183"/>
      <c r="IW52" s="183"/>
      <c r="IX52" s="183"/>
      <c r="IY52" s="183"/>
      <c r="IZ52" s="183"/>
      <c r="JA52" s="183"/>
      <c r="JB52" s="183"/>
      <c r="JC52" s="183"/>
      <c r="JD52" s="183"/>
      <c r="JE52" s="183"/>
      <c r="JF52" s="183"/>
      <c r="JG52" s="183"/>
      <c r="JH52" s="183"/>
      <c r="JI52" s="183"/>
      <c r="JJ52" s="183"/>
      <c r="JK52" s="183"/>
      <c r="JL52" s="183"/>
      <c r="JM52" s="183"/>
      <c r="JN52" s="183"/>
      <c r="JO52" s="183"/>
      <c r="JP52" s="183"/>
      <c r="JQ52" s="183"/>
      <c r="JR52" s="183"/>
      <c r="JS52" s="183"/>
      <c r="JT52" s="183"/>
      <c r="JU52" s="183"/>
      <c r="JV52" s="183"/>
      <c r="JW52" s="183"/>
      <c r="JX52" s="183"/>
      <c r="JY52" s="183"/>
      <c r="JZ52" s="183"/>
      <c r="KA52" s="183"/>
      <c r="KB52" s="183"/>
      <c r="KC52" s="183"/>
      <c r="KD52" s="183"/>
      <c r="KE52" s="183"/>
      <c r="KF52" s="183"/>
      <c r="KG52" s="183"/>
      <c r="KH52" s="183"/>
      <c r="KI52" s="183"/>
      <c r="KJ52" s="183"/>
      <c r="KK52" s="183"/>
      <c r="KL52" s="183"/>
      <c r="KM52" s="183"/>
      <c r="KN52" s="183"/>
      <c r="KO52" s="183"/>
      <c r="KP52" s="183"/>
      <c r="KQ52" s="183"/>
      <c r="KR52" s="183"/>
      <c r="KS52" s="183"/>
      <c r="KT52" s="183"/>
      <c r="KU52" s="183"/>
      <c r="KV52" s="183"/>
      <c r="KW52" s="183"/>
      <c r="KX52" s="183"/>
      <c r="KY52" s="183"/>
      <c r="KZ52" s="183"/>
      <c r="LA52" s="183"/>
      <c r="LB52" s="183"/>
      <c r="LC52" s="183"/>
      <c r="LD52" s="183"/>
      <c r="LE52" s="183"/>
      <c r="LF52" s="183"/>
      <c r="LG52" s="183"/>
      <c r="LH52" s="183"/>
      <c r="LI52" s="183"/>
      <c r="LJ52" s="183"/>
      <c r="LK52" s="183"/>
      <c r="LL52" s="183"/>
      <c r="LM52" s="183"/>
      <c r="LN52" s="183"/>
      <c r="LO52" s="183"/>
      <c r="LP52" s="183"/>
      <c r="LQ52" s="183"/>
      <c r="LR52" s="183"/>
      <c r="LS52" s="183"/>
      <c r="LT52" s="183"/>
      <c r="LU52" s="183"/>
      <c r="LV52" s="183"/>
      <c r="LW52" s="183"/>
      <c r="LX52" s="183"/>
      <c r="LY52" s="183"/>
      <c r="LZ52" s="183"/>
      <c r="MA52" s="183"/>
      <c r="MB52" s="183"/>
      <c r="MC52" s="183"/>
      <c r="MD52" s="183"/>
      <c r="ME52" s="183"/>
      <c r="MF52" s="183"/>
      <c r="MG52" s="183"/>
      <c r="MH52" s="183"/>
      <c r="MI52" s="183"/>
      <c r="MJ52" s="183"/>
      <c r="MK52" s="183"/>
    </row>
    <row r="53" spans="1:349" s="220" customFormat="1" ht="18" outlineLevel="1" thickBot="1">
      <c r="A53" s="139"/>
      <c r="B53" s="139"/>
      <c r="C53" s="227" t="s">
        <v>10</v>
      </c>
      <c r="D53" s="227"/>
      <c r="E53" s="99"/>
      <c r="F53" s="99"/>
      <c r="G53" s="99"/>
      <c r="H53" s="99"/>
      <c r="I53" s="99"/>
      <c r="J53" s="223"/>
      <c r="K53" s="223"/>
      <c r="L53" s="239"/>
      <c r="M53" s="143"/>
      <c r="N53" s="9"/>
      <c r="O53" s="9"/>
      <c r="P53" s="9"/>
      <c r="Q53" s="7"/>
      <c r="R53" s="29"/>
      <c r="S53" s="29"/>
      <c r="T53" s="110"/>
      <c r="U53" s="183"/>
      <c r="V53" s="183"/>
      <c r="W53" s="183"/>
      <c r="X53" s="183"/>
      <c r="Y53" s="183"/>
      <c r="Z53" s="183"/>
      <c r="AA53" s="183"/>
      <c r="AB53" s="183"/>
      <c r="AC53" s="183"/>
      <c r="AD53" s="183"/>
      <c r="AE53" s="183"/>
      <c r="AF53" s="183"/>
      <c r="AG53" s="183"/>
      <c r="AH53" s="183"/>
      <c r="AI53" s="183"/>
      <c r="AJ53" s="183"/>
      <c r="AK53" s="183"/>
      <c r="AL53" s="183"/>
      <c r="AM53" s="183"/>
      <c r="AN53" s="183"/>
      <c r="AO53" s="183"/>
      <c r="AP53" s="183"/>
      <c r="AQ53" s="183"/>
      <c r="AR53" s="183"/>
      <c r="AS53" s="183"/>
      <c r="AT53" s="183"/>
      <c r="AU53" s="183"/>
      <c r="AV53" s="183"/>
      <c r="AW53" s="183"/>
      <c r="AX53" s="183"/>
      <c r="AY53" s="183"/>
      <c r="AZ53" s="183"/>
      <c r="BA53" s="183"/>
      <c r="BB53" s="183"/>
      <c r="BC53" s="183"/>
      <c r="BD53" s="183"/>
      <c r="BE53" s="183"/>
      <c r="BF53" s="183"/>
      <c r="BG53" s="183"/>
      <c r="BH53" s="183"/>
      <c r="BI53" s="183"/>
      <c r="BJ53" s="183"/>
      <c r="BK53" s="183"/>
      <c r="BL53" s="183"/>
      <c r="BM53" s="183"/>
      <c r="BN53" s="183"/>
      <c r="BO53" s="183"/>
      <c r="BP53" s="183"/>
      <c r="BQ53" s="183"/>
      <c r="BR53" s="183"/>
      <c r="BS53" s="183"/>
      <c r="BT53" s="183"/>
      <c r="BU53" s="183"/>
      <c r="BV53" s="183"/>
      <c r="BW53" s="183"/>
      <c r="BX53" s="183"/>
      <c r="BY53" s="183"/>
      <c r="BZ53" s="183"/>
      <c r="CA53" s="183"/>
      <c r="CB53" s="183"/>
      <c r="CC53" s="183"/>
      <c r="CD53" s="183"/>
      <c r="CE53" s="183"/>
      <c r="CF53" s="183"/>
      <c r="CG53" s="183"/>
      <c r="CH53" s="183"/>
      <c r="CI53" s="183"/>
      <c r="CJ53" s="183"/>
      <c r="CK53" s="183"/>
      <c r="CL53" s="183"/>
      <c r="CM53" s="183"/>
      <c r="CN53" s="183"/>
      <c r="CO53" s="183"/>
      <c r="CP53" s="183"/>
      <c r="CQ53" s="183"/>
      <c r="CR53" s="183"/>
      <c r="CS53" s="183"/>
      <c r="CT53" s="183"/>
      <c r="CU53" s="183"/>
      <c r="CV53" s="183"/>
      <c r="CW53" s="183"/>
      <c r="CX53" s="183"/>
      <c r="CY53" s="183"/>
      <c r="CZ53" s="183"/>
      <c r="DA53" s="183"/>
      <c r="DB53" s="183"/>
      <c r="DC53" s="183"/>
      <c r="DD53" s="183"/>
      <c r="DE53" s="183"/>
      <c r="DF53" s="183"/>
      <c r="DG53" s="183"/>
      <c r="DH53" s="183"/>
      <c r="DI53" s="183"/>
      <c r="DJ53" s="183"/>
      <c r="DK53" s="183"/>
      <c r="DL53" s="183"/>
      <c r="DM53" s="183"/>
      <c r="DN53" s="183"/>
      <c r="DO53" s="183"/>
      <c r="DP53" s="183"/>
      <c r="DQ53" s="183"/>
      <c r="DR53" s="183"/>
      <c r="DS53" s="183"/>
      <c r="DT53" s="183"/>
      <c r="DU53" s="183"/>
      <c r="DV53" s="183"/>
      <c r="DW53" s="183"/>
      <c r="DX53" s="183"/>
      <c r="DY53" s="183"/>
      <c r="DZ53" s="183"/>
      <c r="EA53" s="183"/>
      <c r="EB53" s="183"/>
      <c r="EC53" s="183"/>
      <c r="ED53" s="183"/>
      <c r="EE53" s="183"/>
      <c r="EF53" s="183"/>
      <c r="EG53" s="183"/>
      <c r="EH53" s="183"/>
      <c r="EI53" s="183"/>
      <c r="EJ53" s="183"/>
      <c r="EK53" s="183"/>
      <c r="EL53" s="183"/>
      <c r="EM53" s="183"/>
      <c r="EN53" s="183"/>
      <c r="EO53" s="183"/>
      <c r="EP53" s="183"/>
      <c r="EQ53" s="183"/>
      <c r="ER53" s="183"/>
      <c r="ES53" s="183"/>
      <c r="ET53" s="183"/>
      <c r="EU53" s="183"/>
      <c r="EV53" s="183"/>
      <c r="EW53" s="183"/>
      <c r="EX53" s="183"/>
      <c r="EY53" s="183"/>
      <c r="EZ53" s="183"/>
      <c r="FA53" s="183"/>
      <c r="FB53" s="183"/>
      <c r="FC53" s="183"/>
      <c r="FD53" s="183"/>
      <c r="FE53" s="183"/>
      <c r="FF53" s="183"/>
      <c r="FG53" s="183"/>
      <c r="FH53" s="183"/>
      <c r="FI53" s="183"/>
      <c r="FJ53" s="183"/>
      <c r="FK53" s="183"/>
      <c r="FL53" s="183"/>
      <c r="FM53" s="183"/>
      <c r="FN53" s="183"/>
      <c r="FO53" s="183"/>
      <c r="FP53" s="183"/>
      <c r="FQ53" s="183"/>
      <c r="FR53" s="183"/>
      <c r="FS53" s="183"/>
      <c r="FT53" s="183"/>
      <c r="FU53" s="183"/>
      <c r="FV53" s="183"/>
      <c r="FW53" s="183"/>
      <c r="FX53" s="183"/>
      <c r="FY53" s="183"/>
      <c r="FZ53" s="183"/>
      <c r="GA53" s="183"/>
      <c r="GB53" s="183"/>
      <c r="GC53" s="183"/>
      <c r="GD53" s="183"/>
      <c r="GE53" s="183"/>
      <c r="GF53" s="183"/>
      <c r="GG53" s="183"/>
      <c r="GH53" s="183"/>
      <c r="GI53" s="183"/>
      <c r="GJ53" s="183"/>
      <c r="GK53" s="183"/>
      <c r="GL53" s="183"/>
      <c r="GM53" s="183"/>
      <c r="GN53" s="183"/>
      <c r="GO53" s="183"/>
      <c r="GP53" s="183"/>
      <c r="GQ53" s="183"/>
      <c r="GR53" s="183"/>
      <c r="GS53" s="183"/>
      <c r="GT53" s="183"/>
      <c r="GU53" s="183"/>
      <c r="GV53" s="183"/>
      <c r="GW53" s="183"/>
      <c r="GX53" s="183"/>
      <c r="GY53" s="183"/>
      <c r="GZ53" s="183"/>
      <c r="HA53" s="183"/>
      <c r="HB53" s="183"/>
      <c r="HC53" s="183"/>
      <c r="HD53" s="183"/>
      <c r="HE53" s="183"/>
      <c r="HF53" s="183"/>
      <c r="HG53" s="183"/>
      <c r="HH53" s="183"/>
      <c r="HI53" s="183"/>
      <c r="HJ53" s="183"/>
      <c r="HK53" s="183"/>
      <c r="HL53" s="183"/>
      <c r="HM53" s="183"/>
      <c r="HN53" s="183"/>
      <c r="HO53" s="183"/>
      <c r="HP53" s="183"/>
      <c r="HQ53" s="183"/>
      <c r="HR53" s="183"/>
      <c r="HS53" s="183"/>
      <c r="HT53" s="183"/>
      <c r="HU53" s="183"/>
      <c r="HV53" s="183"/>
      <c r="HW53" s="183"/>
      <c r="HX53" s="183"/>
      <c r="HY53" s="183"/>
      <c r="HZ53" s="183"/>
      <c r="IA53" s="183"/>
      <c r="IB53" s="183"/>
      <c r="IC53" s="183"/>
      <c r="ID53" s="183"/>
      <c r="IE53" s="183"/>
      <c r="IF53" s="183"/>
      <c r="IG53" s="183"/>
      <c r="IH53" s="183"/>
      <c r="II53" s="183"/>
      <c r="IJ53" s="183"/>
      <c r="IK53" s="183"/>
      <c r="IL53" s="183"/>
      <c r="IM53" s="183"/>
      <c r="IN53" s="183"/>
      <c r="IO53" s="183"/>
      <c r="IP53" s="183"/>
      <c r="IQ53" s="183"/>
      <c r="IR53" s="183"/>
      <c r="IS53" s="183"/>
      <c r="IT53" s="183"/>
      <c r="IU53" s="183"/>
      <c r="IV53" s="183"/>
      <c r="IW53" s="183"/>
      <c r="IX53" s="183"/>
      <c r="IY53" s="183"/>
      <c r="IZ53" s="183"/>
      <c r="JA53" s="183"/>
      <c r="JB53" s="183"/>
      <c r="JC53" s="183"/>
      <c r="JD53" s="183"/>
      <c r="JE53" s="183"/>
      <c r="JF53" s="183"/>
      <c r="JG53" s="183"/>
      <c r="JH53" s="183"/>
      <c r="JI53" s="183"/>
      <c r="JJ53" s="183"/>
      <c r="JK53" s="183"/>
      <c r="JL53" s="183"/>
      <c r="JM53" s="183"/>
      <c r="JN53" s="183"/>
      <c r="JO53" s="183"/>
      <c r="JP53" s="183"/>
      <c r="JQ53" s="183"/>
      <c r="JR53" s="183"/>
      <c r="JS53" s="183"/>
      <c r="JT53" s="183"/>
      <c r="JU53" s="183"/>
      <c r="JV53" s="183"/>
      <c r="JW53" s="183"/>
      <c r="JX53" s="183"/>
      <c r="JY53" s="183"/>
      <c r="JZ53" s="183"/>
      <c r="KA53" s="183"/>
      <c r="KB53" s="183"/>
      <c r="KC53" s="183"/>
      <c r="KD53" s="183"/>
      <c r="KE53" s="183"/>
      <c r="KF53" s="183"/>
      <c r="KG53" s="183"/>
      <c r="KH53" s="183"/>
      <c r="KI53" s="183"/>
      <c r="KJ53" s="183"/>
      <c r="KK53" s="183"/>
      <c r="KL53" s="183"/>
      <c r="KM53" s="183"/>
      <c r="KN53" s="183"/>
      <c r="KO53" s="183"/>
      <c r="KP53" s="183"/>
      <c r="KQ53" s="183"/>
      <c r="KR53" s="183"/>
      <c r="KS53" s="183"/>
      <c r="KT53" s="183"/>
      <c r="KU53" s="183"/>
      <c r="KV53" s="183"/>
      <c r="KW53" s="183"/>
      <c r="KX53" s="183"/>
      <c r="KY53" s="183"/>
      <c r="KZ53" s="183"/>
      <c r="LA53" s="183"/>
      <c r="LB53" s="183"/>
      <c r="LC53" s="183"/>
      <c r="LD53" s="183"/>
      <c r="LE53" s="183"/>
      <c r="LF53" s="183"/>
      <c r="LG53" s="183"/>
      <c r="LH53" s="183"/>
      <c r="LI53" s="183"/>
      <c r="LJ53" s="183"/>
      <c r="LK53" s="183"/>
      <c r="LL53" s="183"/>
      <c r="LM53" s="183"/>
      <c r="LN53" s="183"/>
      <c r="LO53" s="183"/>
      <c r="LP53" s="183"/>
      <c r="LQ53" s="183"/>
      <c r="LR53" s="183"/>
      <c r="LS53" s="183"/>
      <c r="LT53" s="183"/>
      <c r="LU53" s="183"/>
      <c r="LV53" s="183"/>
      <c r="LW53" s="183"/>
      <c r="LX53" s="183"/>
      <c r="LY53" s="183"/>
      <c r="LZ53" s="183"/>
      <c r="MA53" s="183"/>
      <c r="MB53" s="183"/>
      <c r="MC53" s="183"/>
      <c r="MD53" s="183"/>
      <c r="ME53" s="183"/>
      <c r="MF53" s="183"/>
      <c r="MG53" s="183"/>
      <c r="MH53" s="183"/>
      <c r="MI53" s="183"/>
      <c r="MJ53" s="183"/>
      <c r="MK53" s="183"/>
    </row>
    <row r="54" spans="1:349" s="220" customFormat="1" ht="17" outlineLevel="1">
      <c r="A54" s="139"/>
      <c r="B54" s="139"/>
      <c r="C54" s="99"/>
      <c r="D54" s="99"/>
      <c r="E54" s="121" t="s">
        <v>5</v>
      </c>
      <c r="F54" s="121"/>
      <c r="G54" s="99"/>
      <c r="H54" s="99"/>
      <c r="I54" s="99"/>
      <c r="J54" s="223" t="s">
        <v>73</v>
      </c>
      <c r="K54" s="223" t="s">
        <v>77</v>
      </c>
      <c r="L54" s="239"/>
      <c r="M54" s="143"/>
      <c r="N54" s="479">
        <f t="shared" ref="N54:T56" si="33">(N19*N43)*$M$27</f>
        <v>190841.76984810209</v>
      </c>
      <c r="O54" s="480">
        <f t="shared" si="33"/>
        <v>1349970.9135262559</v>
      </c>
      <c r="P54" s="480">
        <f t="shared" si="33"/>
        <v>1461640.5074931481</v>
      </c>
      <c r="Q54" s="480">
        <f t="shared" si="33"/>
        <v>1582547.410272981</v>
      </c>
      <c r="R54" s="480">
        <f t="shared" si="33"/>
        <v>1713455.7320507625</v>
      </c>
      <c r="S54" s="480">
        <f t="shared" si="33"/>
        <v>1855192.7902060016</v>
      </c>
      <c r="T54" s="481">
        <f t="shared" si="33"/>
        <v>2008654.3378118421</v>
      </c>
      <c r="U54" s="183"/>
      <c r="V54" s="183"/>
      <c r="W54" s="183"/>
      <c r="X54" s="183"/>
      <c r="Y54" s="183"/>
      <c r="Z54" s="183"/>
      <c r="AA54" s="183"/>
      <c r="AB54" s="183"/>
      <c r="AC54" s="183"/>
      <c r="AD54" s="183"/>
      <c r="AE54" s="183"/>
      <c r="AF54" s="183"/>
      <c r="AG54" s="183"/>
      <c r="AH54" s="183"/>
      <c r="AI54" s="183"/>
      <c r="AJ54" s="183"/>
      <c r="AK54" s="183"/>
      <c r="AL54" s="183"/>
      <c r="AM54" s="183"/>
      <c r="AN54" s="183"/>
      <c r="AO54" s="183"/>
      <c r="AP54" s="183"/>
      <c r="AQ54" s="183"/>
      <c r="AR54" s="183"/>
      <c r="AS54" s="183"/>
      <c r="AT54" s="183"/>
      <c r="AU54" s="183"/>
      <c r="AV54" s="183"/>
      <c r="AW54" s="183"/>
      <c r="AX54" s="183"/>
      <c r="AY54" s="183"/>
      <c r="AZ54" s="183"/>
      <c r="BA54" s="183"/>
      <c r="BB54" s="183"/>
      <c r="BC54" s="183"/>
      <c r="BD54" s="183"/>
      <c r="BE54" s="183"/>
      <c r="BF54" s="183"/>
      <c r="BG54" s="183"/>
      <c r="BH54" s="183"/>
      <c r="BI54" s="183"/>
      <c r="BJ54" s="183"/>
      <c r="BK54" s="183"/>
      <c r="BL54" s="183"/>
      <c r="BM54" s="183"/>
      <c r="BN54" s="183"/>
      <c r="BO54" s="183"/>
      <c r="BP54" s="183"/>
      <c r="BQ54" s="183"/>
      <c r="BR54" s="183"/>
      <c r="BS54" s="183"/>
      <c r="BT54" s="183"/>
      <c r="BU54" s="183"/>
      <c r="BV54" s="183"/>
      <c r="BW54" s="183"/>
      <c r="BX54" s="183"/>
      <c r="BY54" s="183"/>
      <c r="BZ54" s="183"/>
      <c r="CA54" s="183"/>
      <c r="CB54" s="183"/>
      <c r="CC54" s="183"/>
      <c r="CD54" s="183"/>
      <c r="CE54" s="183"/>
      <c r="CF54" s="183"/>
      <c r="CG54" s="183"/>
      <c r="CH54" s="183"/>
      <c r="CI54" s="183"/>
      <c r="CJ54" s="183"/>
      <c r="CK54" s="183"/>
      <c r="CL54" s="183"/>
      <c r="CM54" s="183"/>
      <c r="CN54" s="183"/>
      <c r="CO54" s="183"/>
      <c r="CP54" s="183"/>
      <c r="CQ54" s="183"/>
      <c r="CR54" s="183"/>
      <c r="CS54" s="183"/>
      <c r="CT54" s="183"/>
      <c r="CU54" s="183"/>
      <c r="CV54" s="183"/>
      <c r="CW54" s="183"/>
      <c r="CX54" s="183"/>
      <c r="CY54" s="183"/>
      <c r="CZ54" s="183"/>
      <c r="DA54" s="183"/>
      <c r="DB54" s="183"/>
      <c r="DC54" s="183"/>
      <c r="DD54" s="183"/>
      <c r="DE54" s="183"/>
      <c r="DF54" s="183"/>
      <c r="DG54" s="183"/>
      <c r="DH54" s="183"/>
      <c r="DI54" s="183"/>
      <c r="DJ54" s="183"/>
      <c r="DK54" s="183"/>
      <c r="DL54" s="183"/>
      <c r="DM54" s="183"/>
      <c r="DN54" s="183"/>
      <c r="DO54" s="183"/>
      <c r="DP54" s="183"/>
      <c r="DQ54" s="183"/>
      <c r="DR54" s="183"/>
      <c r="DS54" s="183"/>
      <c r="DT54" s="183"/>
      <c r="DU54" s="183"/>
      <c r="DV54" s="183"/>
      <c r="DW54" s="183"/>
      <c r="DX54" s="183"/>
      <c r="DY54" s="183"/>
      <c r="DZ54" s="183"/>
      <c r="EA54" s="183"/>
      <c r="EB54" s="183"/>
      <c r="EC54" s="183"/>
      <c r="ED54" s="183"/>
      <c r="EE54" s="183"/>
      <c r="EF54" s="183"/>
      <c r="EG54" s="183"/>
      <c r="EH54" s="183"/>
      <c r="EI54" s="183"/>
      <c r="EJ54" s="183"/>
      <c r="EK54" s="183"/>
      <c r="EL54" s="183"/>
      <c r="EM54" s="183"/>
      <c r="EN54" s="183"/>
      <c r="EO54" s="183"/>
      <c r="EP54" s="183"/>
      <c r="EQ54" s="183"/>
      <c r="ER54" s="183"/>
      <c r="ES54" s="183"/>
      <c r="ET54" s="183"/>
      <c r="EU54" s="183"/>
      <c r="EV54" s="183"/>
      <c r="EW54" s="183"/>
      <c r="EX54" s="183"/>
      <c r="EY54" s="183"/>
      <c r="EZ54" s="183"/>
      <c r="FA54" s="183"/>
      <c r="FB54" s="183"/>
      <c r="FC54" s="183"/>
      <c r="FD54" s="183"/>
      <c r="FE54" s="183"/>
      <c r="FF54" s="183"/>
      <c r="FG54" s="183"/>
      <c r="FH54" s="183"/>
      <c r="FI54" s="183"/>
      <c r="FJ54" s="183"/>
      <c r="FK54" s="183"/>
      <c r="FL54" s="183"/>
      <c r="FM54" s="183"/>
      <c r="FN54" s="183"/>
      <c r="FO54" s="183"/>
      <c r="FP54" s="183"/>
      <c r="FQ54" s="183"/>
      <c r="FR54" s="183"/>
      <c r="FS54" s="183"/>
      <c r="FT54" s="183"/>
      <c r="FU54" s="183"/>
      <c r="FV54" s="183"/>
      <c r="FW54" s="183"/>
      <c r="FX54" s="183"/>
      <c r="FY54" s="183"/>
      <c r="FZ54" s="183"/>
      <c r="GA54" s="183"/>
      <c r="GB54" s="183"/>
      <c r="GC54" s="183"/>
      <c r="GD54" s="183"/>
      <c r="GE54" s="183"/>
      <c r="GF54" s="183"/>
      <c r="GG54" s="183"/>
      <c r="GH54" s="183"/>
      <c r="GI54" s="183"/>
      <c r="GJ54" s="183"/>
      <c r="GK54" s="183"/>
      <c r="GL54" s="183"/>
      <c r="GM54" s="183"/>
      <c r="GN54" s="183"/>
      <c r="GO54" s="183"/>
      <c r="GP54" s="183"/>
      <c r="GQ54" s="183"/>
      <c r="GR54" s="183"/>
      <c r="GS54" s="183"/>
      <c r="GT54" s="183"/>
      <c r="GU54" s="183"/>
      <c r="GV54" s="183"/>
      <c r="GW54" s="183"/>
      <c r="GX54" s="183"/>
      <c r="GY54" s="183"/>
      <c r="GZ54" s="183"/>
      <c r="HA54" s="183"/>
      <c r="HB54" s="183"/>
      <c r="HC54" s="183"/>
      <c r="HD54" s="183"/>
      <c r="HE54" s="183"/>
      <c r="HF54" s="183"/>
      <c r="HG54" s="183"/>
      <c r="HH54" s="183"/>
      <c r="HI54" s="183"/>
      <c r="HJ54" s="183"/>
      <c r="HK54" s="183"/>
      <c r="HL54" s="183"/>
      <c r="HM54" s="183"/>
      <c r="HN54" s="183"/>
      <c r="HO54" s="183"/>
      <c r="HP54" s="183"/>
      <c r="HQ54" s="183"/>
      <c r="HR54" s="183"/>
      <c r="HS54" s="183"/>
      <c r="HT54" s="183"/>
      <c r="HU54" s="183"/>
      <c r="HV54" s="183"/>
      <c r="HW54" s="183"/>
      <c r="HX54" s="183"/>
      <c r="HY54" s="183"/>
      <c r="HZ54" s="183"/>
      <c r="IA54" s="183"/>
      <c r="IB54" s="183"/>
      <c r="IC54" s="183"/>
      <c r="ID54" s="183"/>
      <c r="IE54" s="183"/>
      <c r="IF54" s="183"/>
      <c r="IG54" s="183"/>
      <c r="IH54" s="183"/>
      <c r="II54" s="183"/>
      <c r="IJ54" s="183"/>
      <c r="IK54" s="183"/>
      <c r="IL54" s="183"/>
      <c r="IM54" s="183"/>
      <c r="IN54" s="183"/>
      <c r="IO54" s="183"/>
      <c r="IP54" s="183"/>
      <c r="IQ54" s="183"/>
      <c r="IR54" s="183"/>
      <c r="IS54" s="183"/>
      <c r="IT54" s="183"/>
      <c r="IU54" s="183"/>
      <c r="IV54" s="183"/>
      <c r="IW54" s="183"/>
      <c r="IX54" s="183"/>
      <c r="IY54" s="183"/>
      <c r="IZ54" s="183"/>
      <c r="JA54" s="183"/>
      <c r="JB54" s="183"/>
      <c r="JC54" s="183"/>
      <c r="JD54" s="183"/>
      <c r="JE54" s="183"/>
      <c r="JF54" s="183"/>
      <c r="JG54" s="183"/>
      <c r="JH54" s="183"/>
      <c r="JI54" s="183"/>
      <c r="JJ54" s="183"/>
      <c r="JK54" s="183"/>
      <c r="JL54" s="183"/>
      <c r="JM54" s="183"/>
      <c r="JN54" s="183"/>
      <c r="JO54" s="183"/>
      <c r="JP54" s="183"/>
      <c r="JQ54" s="183"/>
      <c r="JR54" s="183"/>
      <c r="JS54" s="183"/>
      <c r="JT54" s="183"/>
      <c r="JU54" s="183"/>
      <c r="JV54" s="183"/>
      <c r="JW54" s="183"/>
      <c r="JX54" s="183"/>
      <c r="JY54" s="183"/>
      <c r="JZ54" s="183"/>
      <c r="KA54" s="183"/>
      <c r="KB54" s="183"/>
      <c r="KC54" s="183"/>
      <c r="KD54" s="183"/>
      <c r="KE54" s="183"/>
      <c r="KF54" s="183"/>
      <c r="KG54" s="183"/>
      <c r="KH54" s="183"/>
      <c r="KI54" s="183"/>
      <c r="KJ54" s="183"/>
      <c r="KK54" s="183"/>
      <c r="KL54" s="183"/>
      <c r="KM54" s="183"/>
      <c r="KN54" s="183"/>
      <c r="KO54" s="183"/>
      <c r="KP54" s="183"/>
      <c r="KQ54" s="183"/>
      <c r="KR54" s="183"/>
      <c r="KS54" s="183"/>
      <c r="KT54" s="183"/>
      <c r="KU54" s="183"/>
      <c r="KV54" s="183"/>
      <c r="KW54" s="183"/>
      <c r="KX54" s="183"/>
      <c r="KY54" s="183"/>
      <c r="KZ54" s="183"/>
      <c r="LA54" s="183"/>
      <c r="LB54" s="183"/>
      <c r="LC54" s="183"/>
      <c r="LD54" s="183"/>
      <c r="LE54" s="183"/>
      <c r="LF54" s="183"/>
      <c r="LG54" s="183"/>
      <c r="LH54" s="183"/>
      <c r="LI54" s="183"/>
      <c r="LJ54" s="183"/>
      <c r="LK54" s="183"/>
      <c r="LL54" s="183"/>
      <c r="LM54" s="183"/>
      <c r="LN54" s="183"/>
      <c r="LO54" s="183"/>
      <c r="LP54" s="183"/>
      <c r="LQ54" s="183"/>
      <c r="LR54" s="183"/>
      <c r="LS54" s="183"/>
      <c r="LT54" s="183"/>
      <c r="LU54" s="183"/>
      <c r="LV54" s="183"/>
      <c r="LW54" s="183"/>
      <c r="LX54" s="183"/>
      <c r="LY54" s="183"/>
      <c r="LZ54" s="183"/>
      <c r="MA54" s="183"/>
      <c r="MB54" s="183"/>
      <c r="MC54" s="183"/>
      <c r="MD54" s="183"/>
      <c r="ME54" s="183"/>
      <c r="MF54" s="183"/>
      <c r="MG54" s="183"/>
      <c r="MH54" s="183"/>
      <c r="MI54" s="183"/>
      <c r="MJ54" s="183"/>
      <c r="MK54" s="183"/>
    </row>
    <row r="55" spans="1:349" s="220" customFormat="1" ht="17" outlineLevel="1">
      <c r="A55" s="139"/>
      <c r="B55" s="139"/>
      <c r="C55" s="228"/>
      <c r="D55" s="99"/>
      <c r="E55" s="121" t="s">
        <v>6</v>
      </c>
      <c r="F55" s="121"/>
      <c r="G55" s="99"/>
      <c r="H55" s="99"/>
      <c r="I55" s="99"/>
      <c r="J55" s="223" t="s">
        <v>73</v>
      </c>
      <c r="K55" s="223" t="s">
        <v>77</v>
      </c>
      <c r="L55" s="239"/>
      <c r="M55" s="143"/>
      <c r="N55" s="482">
        <f>(N20*N44)*$M$27</f>
        <v>5903864.6151505355</v>
      </c>
      <c r="O55" s="475">
        <f t="shared" si="33"/>
        <v>6392232.2961157868</v>
      </c>
      <c r="P55" s="475">
        <f t="shared" si="33"/>
        <v>6920997.7516504861</v>
      </c>
      <c r="Q55" s="475">
        <f t="shared" si="33"/>
        <v>7493502.6856670128</v>
      </c>
      <c r="R55" s="475">
        <f t="shared" si="33"/>
        <v>8113365.2278253892</v>
      </c>
      <c r="S55" s="475">
        <f t="shared" si="33"/>
        <v>8784502.7994711064</v>
      </c>
      <c r="T55" s="476">
        <f t="shared" si="33"/>
        <v>9511156.8710433561</v>
      </c>
      <c r="U55" s="183"/>
      <c r="V55" s="183"/>
      <c r="W55" s="183"/>
      <c r="X55" s="183"/>
      <c r="Y55" s="183"/>
      <c r="Z55" s="183"/>
      <c r="AA55" s="183"/>
      <c r="AB55" s="183"/>
      <c r="AC55" s="183"/>
      <c r="AD55" s="183"/>
      <c r="AE55" s="183"/>
      <c r="AF55" s="183"/>
      <c r="AG55" s="183"/>
      <c r="AH55" s="183"/>
      <c r="AI55" s="183"/>
      <c r="AJ55" s="183"/>
      <c r="AK55" s="183"/>
      <c r="AL55" s="183"/>
      <c r="AM55" s="183"/>
      <c r="AN55" s="183"/>
      <c r="AO55" s="183"/>
      <c r="AP55" s="183"/>
      <c r="AQ55" s="183"/>
      <c r="AR55" s="183"/>
      <c r="AS55" s="183"/>
      <c r="AT55" s="183"/>
      <c r="AU55" s="183"/>
      <c r="AV55" s="183"/>
      <c r="AW55" s="183"/>
      <c r="AX55" s="183"/>
      <c r="AY55" s="183"/>
      <c r="AZ55" s="183"/>
      <c r="BA55" s="183"/>
      <c r="BB55" s="183"/>
      <c r="BC55" s="183"/>
      <c r="BD55" s="183"/>
      <c r="BE55" s="183"/>
      <c r="BF55" s="183"/>
      <c r="BG55" s="183"/>
      <c r="BH55" s="183"/>
      <c r="BI55" s="183"/>
      <c r="BJ55" s="183"/>
      <c r="BK55" s="183"/>
      <c r="BL55" s="183"/>
      <c r="BM55" s="183"/>
      <c r="BN55" s="183"/>
      <c r="BO55" s="183"/>
      <c r="BP55" s="183"/>
      <c r="BQ55" s="183"/>
      <c r="BR55" s="183"/>
      <c r="BS55" s="183"/>
      <c r="BT55" s="183"/>
      <c r="BU55" s="183"/>
      <c r="BV55" s="183"/>
      <c r="BW55" s="183"/>
      <c r="BX55" s="183"/>
      <c r="BY55" s="183"/>
      <c r="BZ55" s="183"/>
      <c r="CA55" s="183"/>
      <c r="CB55" s="183"/>
      <c r="CC55" s="183"/>
      <c r="CD55" s="183"/>
      <c r="CE55" s="183"/>
      <c r="CF55" s="183"/>
      <c r="CG55" s="183"/>
      <c r="CH55" s="183"/>
      <c r="CI55" s="183"/>
      <c r="CJ55" s="183"/>
      <c r="CK55" s="183"/>
      <c r="CL55" s="183"/>
      <c r="CM55" s="183"/>
      <c r="CN55" s="183"/>
      <c r="CO55" s="183"/>
      <c r="CP55" s="183"/>
      <c r="CQ55" s="183"/>
      <c r="CR55" s="183"/>
      <c r="CS55" s="183"/>
      <c r="CT55" s="183"/>
      <c r="CU55" s="183"/>
      <c r="CV55" s="183"/>
      <c r="CW55" s="183"/>
      <c r="CX55" s="183"/>
      <c r="CY55" s="183"/>
      <c r="CZ55" s="183"/>
      <c r="DA55" s="183"/>
      <c r="DB55" s="183"/>
      <c r="DC55" s="183"/>
      <c r="DD55" s="183"/>
      <c r="DE55" s="183"/>
      <c r="DF55" s="183"/>
      <c r="DG55" s="183"/>
      <c r="DH55" s="183"/>
      <c r="DI55" s="183"/>
      <c r="DJ55" s="183"/>
      <c r="DK55" s="183"/>
      <c r="DL55" s="183"/>
      <c r="DM55" s="183"/>
      <c r="DN55" s="183"/>
      <c r="DO55" s="183"/>
      <c r="DP55" s="183"/>
      <c r="DQ55" s="183"/>
      <c r="DR55" s="183"/>
      <c r="DS55" s="183"/>
      <c r="DT55" s="183"/>
      <c r="DU55" s="183"/>
      <c r="DV55" s="183"/>
      <c r="DW55" s="183"/>
      <c r="DX55" s="183"/>
      <c r="DY55" s="183"/>
      <c r="DZ55" s="183"/>
      <c r="EA55" s="183"/>
      <c r="EB55" s="183"/>
      <c r="EC55" s="183"/>
      <c r="ED55" s="183"/>
      <c r="EE55" s="183"/>
      <c r="EF55" s="183"/>
      <c r="EG55" s="183"/>
      <c r="EH55" s="183"/>
      <c r="EI55" s="183"/>
      <c r="EJ55" s="183"/>
      <c r="EK55" s="183"/>
      <c r="EL55" s="183"/>
      <c r="EM55" s="183"/>
      <c r="EN55" s="183"/>
      <c r="EO55" s="183"/>
      <c r="EP55" s="183"/>
      <c r="EQ55" s="183"/>
      <c r="ER55" s="183"/>
      <c r="ES55" s="183"/>
      <c r="ET55" s="183"/>
      <c r="EU55" s="183"/>
      <c r="EV55" s="183"/>
      <c r="EW55" s="183"/>
      <c r="EX55" s="183"/>
      <c r="EY55" s="183"/>
      <c r="EZ55" s="183"/>
      <c r="FA55" s="183"/>
      <c r="FB55" s="183"/>
      <c r="FC55" s="183"/>
      <c r="FD55" s="183"/>
      <c r="FE55" s="183"/>
      <c r="FF55" s="183"/>
      <c r="FG55" s="183"/>
      <c r="FH55" s="183"/>
      <c r="FI55" s="183"/>
      <c r="FJ55" s="183"/>
      <c r="FK55" s="183"/>
      <c r="FL55" s="183"/>
      <c r="FM55" s="183"/>
      <c r="FN55" s="183"/>
      <c r="FO55" s="183"/>
      <c r="FP55" s="183"/>
      <c r="FQ55" s="183"/>
      <c r="FR55" s="183"/>
      <c r="FS55" s="183"/>
      <c r="FT55" s="183"/>
      <c r="FU55" s="183"/>
      <c r="FV55" s="183"/>
      <c r="FW55" s="183"/>
      <c r="FX55" s="183"/>
      <c r="FY55" s="183"/>
      <c r="FZ55" s="183"/>
      <c r="GA55" s="183"/>
      <c r="GB55" s="183"/>
      <c r="GC55" s="183"/>
      <c r="GD55" s="183"/>
      <c r="GE55" s="183"/>
      <c r="GF55" s="183"/>
      <c r="GG55" s="183"/>
      <c r="GH55" s="183"/>
      <c r="GI55" s="183"/>
      <c r="GJ55" s="183"/>
      <c r="GK55" s="183"/>
      <c r="GL55" s="183"/>
      <c r="GM55" s="183"/>
      <c r="GN55" s="183"/>
      <c r="GO55" s="183"/>
      <c r="GP55" s="183"/>
      <c r="GQ55" s="183"/>
      <c r="GR55" s="183"/>
      <c r="GS55" s="183"/>
      <c r="GT55" s="183"/>
      <c r="GU55" s="183"/>
      <c r="GV55" s="183"/>
      <c r="GW55" s="183"/>
      <c r="GX55" s="183"/>
      <c r="GY55" s="183"/>
      <c r="GZ55" s="183"/>
      <c r="HA55" s="183"/>
      <c r="HB55" s="183"/>
      <c r="HC55" s="183"/>
      <c r="HD55" s="183"/>
      <c r="HE55" s="183"/>
      <c r="HF55" s="183"/>
      <c r="HG55" s="183"/>
      <c r="HH55" s="183"/>
      <c r="HI55" s="183"/>
      <c r="HJ55" s="183"/>
      <c r="HK55" s="183"/>
      <c r="HL55" s="183"/>
      <c r="HM55" s="183"/>
      <c r="HN55" s="183"/>
      <c r="HO55" s="183"/>
      <c r="HP55" s="183"/>
      <c r="HQ55" s="183"/>
      <c r="HR55" s="183"/>
      <c r="HS55" s="183"/>
      <c r="HT55" s="183"/>
      <c r="HU55" s="183"/>
      <c r="HV55" s="183"/>
      <c r="HW55" s="183"/>
      <c r="HX55" s="183"/>
      <c r="HY55" s="183"/>
      <c r="HZ55" s="183"/>
      <c r="IA55" s="183"/>
      <c r="IB55" s="183"/>
      <c r="IC55" s="183"/>
      <c r="ID55" s="183"/>
      <c r="IE55" s="183"/>
      <c r="IF55" s="183"/>
      <c r="IG55" s="183"/>
      <c r="IH55" s="183"/>
      <c r="II55" s="183"/>
      <c r="IJ55" s="183"/>
      <c r="IK55" s="183"/>
      <c r="IL55" s="183"/>
      <c r="IM55" s="183"/>
      <c r="IN55" s="183"/>
      <c r="IO55" s="183"/>
      <c r="IP55" s="183"/>
      <c r="IQ55" s="183"/>
      <c r="IR55" s="183"/>
      <c r="IS55" s="183"/>
      <c r="IT55" s="183"/>
      <c r="IU55" s="183"/>
      <c r="IV55" s="183"/>
      <c r="IW55" s="183"/>
      <c r="IX55" s="183"/>
      <c r="IY55" s="183"/>
      <c r="IZ55" s="183"/>
      <c r="JA55" s="183"/>
      <c r="JB55" s="183"/>
      <c r="JC55" s="183"/>
      <c r="JD55" s="183"/>
      <c r="JE55" s="183"/>
      <c r="JF55" s="183"/>
      <c r="JG55" s="183"/>
      <c r="JH55" s="183"/>
      <c r="JI55" s="183"/>
      <c r="JJ55" s="183"/>
      <c r="JK55" s="183"/>
      <c r="JL55" s="183"/>
      <c r="JM55" s="183"/>
      <c r="JN55" s="183"/>
      <c r="JO55" s="183"/>
      <c r="JP55" s="183"/>
      <c r="JQ55" s="183"/>
      <c r="JR55" s="183"/>
      <c r="JS55" s="183"/>
      <c r="JT55" s="183"/>
      <c r="JU55" s="183"/>
      <c r="JV55" s="183"/>
      <c r="JW55" s="183"/>
      <c r="JX55" s="183"/>
      <c r="JY55" s="183"/>
      <c r="JZ55" s="183"/>
      <c r="KA55" s="183"/>
      <c r="KB55" s="183"/>
      <c r="KC55" s="183"/>
      <c r="KD55" s="183"/>
      <c r="KE55" s="183"/>
      <c r="KF55" s="183"/>
      <c r="KG55" s="183"/>
      <c r="KH55" s="183"/>
      <c r="KI55" s="183"/>
      <c r="KJ55" s="183"/>
      <c r="KK55" s="183"/>
      <c r="KL55" s="183"/>
      <c r="KM55" s="183"/>
      <c r="KN55" s="183"/>
      <c r="KO55" s="183"/>
      <c r="KP55" s="183"/>
      <c r="KQ55" s="183"/>
      <c r="KR55" s="183"/>
      <c r="KS55" s="183"/>
      <c r="KT55" s="183"/>
      <c r="KU55" s="183"/>
      <c r="KV55" s="183"/>
      <c r="KW55" s="183"/>
      <c r="KX55" s="183"/>
      <c r="KY55" s="183"/>
      <c r="KZ55" s="183"/>
      <c r="LA55" s="183"/>
      <c r="LB55" s="183"/>
      <c r="LC55" s="183"/>
      <c r="LD55" s="183"/>
      <c r="LE55" s="183"/>
      <c r="LF55" s="183"/>
      <c r="LG55" s="183"/>
      <c r="LH55" s="183"/>
      <c r="LI55" s="183"/>
      <c r="LJ55" s="183"/>
      <c r="LK55" s="183"/>
      <c r="LL55" s="183"/>
      <c r="LM55" s="183"/>
      <c r="LN55" s="183"/>
      <c r="LO55" s="183"/>
      <c r="LP55" s="183"/>
      <c r="LQ55" s="183"/>
      <c r="LR55" s="183"/>
      <c r="LS55" s="183"/>
      <c r="LT55" s="183"/>
      <c r="LU55" s="183"/>
      <c r="LV55" s="183"/>
      <c r="LW55" s="183"/>
      <c r="LX55" s="183"/>
      <c r="LY55" s="183"/>
      <c r="LZ55" s="183"/>
      <c r="MA55" s="183"/>
      <c r="MB55" s="183"/>
      <c r="MC55" s="183"/>
      <c r="MD55" s="183"/>
      <c r="ME55" s="183"/>
      <c r="MF55" s="183"/>
      <c r="MG55" s="183"/>
      <c r="MH55" s="183"/>
      <c r="MI55" s="183"/>
      <c r="MJ55" s="183"/>
      <c r="MK55" s="183"/>
    </row>
    <row r="56" spans="1:349" s="220" customFormat="1" ht="17" outlineLevel="1">
      <c r="A56" s="139"/>
      <c r="B56" s="139"/>
      <c r="C56" s="228"/>
      <c r="D56" s="99"/>
      <c r="E56" s="121" t="s">
        <v>7</v>
      </c>
      <c r="F56" s="121"/>
      <c r="G56" s="99"/>
      <c r="H56" s="99"/>
      <c r="I56" s="99"/>
      <c r="J56" s="223" t="s">
        <v>73</v>
      </c>
      <c r="K56" s="223" t="s">
        <v>77</v>
      </c>
      <c r="L56" s="239"/>
      <c r="M56" s="143"/>
      <c r="N56" s="482">
        <f t="shared" si="33"/>
        <v>5768775.2839892348</v>
      </c>
      <c r="O56" s="475">
        <f t="shared" si="33"/>
        <v>6245968.3754808242</v>
      </c>
      <c r="P56" s="475">
        <f t="shared" si="33"/>
        <v>6762634.8795005977</v>
      </c>
      <c r="Q56" s="475">
        <f t="shared" si="33"/>
        <v>7322040.0367328888</v>
      </c>
      <c r="R56" s="475">
        <f t="shared" si="33"/>
        <v>7927719.1885714335</v>
      </c>
      <c r="S56" s="475">
        <f t="shared" si="33"/>
        <v>8583500.1198500637</v>
      </c>
      <c r="T56" s="476">
        <f t="shared" si="33"/>
        <v>9293527.2497640606</v>
      </c>
      <c r="U56" s="183"/>
      <c r="V56" s="183"/>
      <c r="W56" s="183"/>
      <c r="X56" s="183"/>
      <c r="Y56" s="183"/>
      <c r="Z56" s="183"/>
      <c r="AA56" s="183"/>
      <c r="AB56" s="183"/>
      <c r="AC56" s="183"/>
      <c r="AD56" s="183"/>
      <c r="AE56" s="183"/>
      <c r="AF56" s="183"/>
      <c r="AG56" s="183"/>
      <c r="AH56" s="183"/>
      <c r="AI56" s="183"/>
      <c r="AJ56" s="183"/>
      <c r="AK56" s="183"/>
      <c r="AL56" s="183"/>
      <c r="AM56" s="183"/>
      <c r="AN56" s="183"/>
      <c r="AO56" s="183"/>
      <c r="AP56" s="183"/>
      <c r="AQ56" s="183"/>
      <c r="AR56" s="183"/>
      <c r="AS56" s="183"/>
      <c r="AT56" s="183"/>
      <c r="AU56" s="183"/>
      <c r="AV56" s="183"/>
      <c r="AW56" s="183"/>
      <c r="AX56" s="183"/>
      <c r="AY56" s="183"/>
      <c r="AZ56" s="183"/>
      <c r="BA56" s="183"/>
      <c r="BB56" s="183"/>
      <c r="BC56" s="183"/>
      <c r="BD56" s="183"/>
      <c r="BE56" s="183"/>
      <c r="BF56" s="183"/>
      <c r="BG56" s="183"/>
      <c r="BH56" s="183"/>
      <c r="BI56" s="183"/>
      <c r="BJ56" s="183"/>
      <c r="BK56" s="183"/>
      <c r="BL56" s="183"/>
      <c r="BM56" s="183"/>
      <c r="BN56" s="183"/>
      <c r="BO56" s="183"/>
      <c r="BP56" s="183"/>
      <c r="BQ56" s="183"/>
      <c r="BR56" s="183"/>
      <c r="BS56" s="183"/>
      <c r="BT56" s="183"/>
      <c r="BU56" s="183"/>
      <c r="BV56" s="183"/>
      <c r="BW56" s="183"/>
      <c r="BX56" s="183"/>
      <c r="BY56" s="183"/>
      <c r="BZ56" s="183"/>
      <c r="CA56" s="183"/>
      <c r="CB56" s="183"/>
      <c r="CC56" s="183"/>
      <c r="CD56" s="183"/>
      <c r="CE56" s="183"/>
      <c r="CF56" s="183"/>
      <c r="CG56" s="183"/>
      <c r="CH56" s="183"/>
      <c r="CI56" s="183"/>
      <c r="CJ56" s="183"/>
      <c r="CK56" s="183"/>
      <c r="CL56" s="183"/>
      <c r="CM56" s="183"/>
      <c r="CN56" s="183"/>
      <c r="CO56" s="183"/>
      <c r="CP56" s="183"/>
      <c r="CQ56" s="183"/>
      <c r="CR56" s="183"/>
      <c r="CS56" s="183"/>
      <c r="CT56" s="183"/>
      <c r="CU56" s="183"/>
      <c r="CV56" s="183"/>
      <c r="CW56" s="183"/>
      <c r="CX56" s="183"/>
      <c r="CY56" s="183"/>
      <c r="CZ56" s="183"/>
      <c r="DA56" s="183"/>
      <c r="DB56" s="183"/>
      <c r="DC56" s="183"/>
      <c r="DD56" s="183"/>
      <c r="DE56" s="183"/>
      <c r="DF56" s="183"/>
      <c r="DG56" s="183"/>
      <c r="DH56" s="183"/>
      <c r="DI56" s="183"/>
      <c r="DJ56" s="183"/>
      <c r="DK56" s="183"/>
      <c r="DL56" s="183"/>
      <c r="DM56" s="183"/>
      <c r="DN56" s="183"/>
      <c r="DO56" s="183"/>
      <c r="DP56" s="183"/>
      <c r="DQ56" s="183"/>
      <c r="DR56" s="183"/>
      <c r="DS56" s="183"/>
      <c r="DT56" s="183"/>
      <c r="DU56" s="183"/>
      <c r="DV56" s="183"/>
      <c r="DW56" s="183"/>
      <c r="DX56" s="183"/>
      <c r="DY56" s="183"/>
      <c r="DZ56" s="183"/>
      <c r="EA56" s="183"/>
      <c r="EB56" s="183"/>
      <c r="EC56" s="183"/>
      <c r="ED56" s="183"/>
      <c r="EE56" s="183"/>
      <c r="EF56" s="183"/>
      <c r="EG56" s="183"/>
      <c r="EH56" s="183"/>
      <c r="EI56" s="183"/>
      <c r="EJ56" s="183"/>
      <c r="EK56" s="183"/>
      <c r="EL56" s="183"/>
      <c r="EM56" s="183"/>
      <c r="EN56" s="183"/>
      <c r="EO56" s="183"/>
      <c r="EP56" s="183"/>
      <c r="EQ56" s="183"/>
      <c r="ER56" s="183"/>
      <c r="ES56" s="183"/>
      <c r="ET56" s="183"/>
      <c r="EU56" s="183"/>
      <c r="EV56" s="183"/>
      <c r="EW56" s="183"/>
      <c r="EX56" s="183"/>
      <c r="EY56" s="183"/>
      <c r="EZ56" s="183"/>
      <c r="FA56" s="183"/>
      <c r="FB56" s="183"/>
      <c r="FC56" s="183"/>
      <c r="FD56" s="183"/>
      <c r="FE56" s="183"/>
      <c r="FF56" s="183"/>
      <c r="FG56" s="183"/>
      <c r="FH56" s="183"/>
      <c r="FI56" s="183"/>
      <c r="FJ56" s="183"/>
      <c r="FK56" s="183"/>
      <c r="FL56" s="183"/>
      <c r="FM56" s="183"/>
      <c r="FN56" s="183"/>
      <c r="FO56" s="183"/>
      <c r="FP56" s="183"/>
      <c r="FQ56" s="183"/>
      <c r="FR56" s="183"/>
      <c r="FS56" s="183"/>
      <c r="FT56" s="183"/>
      <c r="FU56" s="183"/>
      <c r="FV56" s="183"/>
      <c r="FW56" s="183"/>
      <c r="FX56" s="183"/>
      <c r="FY56" s="183"/>
      <c r="FZ56" s="183"/>
      <c r="GA56" s="183"/>
      <c r="GB56" s="183"/>
      <c r="GC56" s="183"/>
      <c r="GD56" s="183"/>
      <c r="GE56" s="183"/>
      <c r="GF56" s="183"/>
      <c r="GG56" s="183"/>
      <c r="GH56" s="183"/>
      <c r="GI56" s="183"/>
      <c r="GJ56" s="183"/>
      <c r="GK56" s="183"/>
      <c r="GL56" s="183"/>
      <c r="GM56" s="183"/>
      <c r="GN56" s="183"/>
      <c r="GO56" s="183"/>
      <c r="GP56" s="183"/>
      <c r="GQ56" s="183"/>
      <c r="GR56" s="183"/>
      <c r="GS56" s="183"/>
      <c r="GT56" s="183"/>
      <c r="GU56" s="183"/>
      <c r="GV56" s="183"/>
      <c r="GW56" s="183"/>
      <c r="GX56" s="183"/>
      <c r="GY56" s="183"/>
      <c r="GZ56" s="183"/>
      <c r="HA56" s="183"/>
      <c r="HB56" s="183"/>
      <c r="HC56" s="183"/>
      <c r="HD56" s="183"/>
      <c r="HE56" s="183"/>
      <c r="HF56" s="183"/>
      <c r="HG56" s="183"/>
      <c r="HH56" s="183"/>
      <c r="HI56" s="183"/>
      <c r="HJ56" s="183"/>
      <c r="HK56" s="183"/>
      <c r="HL56" s="183"/>
      <c r="HM56" s="183"/>
      <c r="HN56" s="183"/>
      <c r="HO56" s="183"/>
      <c r="HP56" s="183"/>
      <c r="HQ56" s="183"/>
      <c r="HR56" s="183"/>
      <c r="HS56" s="183"/>
      <c r="HT56" s="183"/>
      <c r="HU56" s="183"/>
      <c r="HV56" s="183"/>
      <c r="HW56" s="183"/>
      <c r="HX56" s="183"/>
      <c r="HY56" s="183"/>
      <c r="HZ56" s="183"/>
      <c r="IA56" s="183"/>
      <c r="IB56" s="183"/>
      <c r="IC56" s="183"/>
      <c r="ID56" s="183"/>
      <c r="IE56" s="183"/>
      <c r="IF56" s="183"/>
      <c r="IG56" s="183"/>
      <c r="IH56" s="183"/>
      <c r="II56" s="183"/>
      <c r="IJ56" s="183"/>
      <c r="IK56" s="183"/>
      <c r="IL56" s="183"/>
      <c r="IM56" s="183"/>
      <c r="IN56" s="183"/>
      <c r="IO56" s="183"/>
      <c r="IP56" s="183"/>
      <c r="IQ56" s="183"/>
      <c r="IR56" s="183"/>
      <c r="IS56" s="183"/>
      <c r="IT56" s="183"/>
      <c r="IU56" s="183"/>
      <c r="IV56" s="183"/>
      <c r="IW56" s="183"/>
      <c r="IX56" s="183"/>
      <c r="IY56" s="183"/>
      <c r="IZ56" s="183"/>
      <c r="JA56" s="183"/>
      <c r="JB56" s="183"/>
      <c r="JC56" s="183"/>
      <c r="JD56" s="183"/>
      <c r="JE56" s="183"/>
      <c r="JF56" s="183"/>
      <c r="JG56" s="183"/>
      <c r="JH56" s="183"/>
      <c r="JI56" s="183"/>
      <c r="JJ56" s="183"/>
      <c r="JK56" s="183"/>
      <c r="JL56" s="183"/>
      <c r="JM56" s="183"/>
      <c r="JN56" s="183"/>
      <c r="JO56" s="183"/>
      <c r="JP56" s="183"/>
      <c r="JQ56" s="183"/>
      <c r="JR56" s="183"/>
      <c r="JS56" s="183"/>
      <c r="JT56" s="183"/>
      <c r="JU56" s="183"/>
      <c r="JV56" s="183"/>
      <c r="JW56" s="183"/>
      <c r="JX56" s="183"/>
      <c r="JY56" s="183"/>
      <c r="JZ56" s="183"/>
      <c r="KA56" s="183"/>
      <c r="KB56" s="183"/>
      <c r="KC56" s="183"/>
      <c r="KD56" s="183"/>
      <c r="KE56" s="183"/>
      <c r="KF56" s="183"/>
      <c r="KG56" s="183"/>
      <c r="KH56" s="183"/>
      <c r="KI56" s="183"/>
      <c r="KJ56" s="183"/>
      <c r="KK56" s="183"/>
      <c r="KL56" s="183"/>
      <c r="KM56" s="183"/>
      <c r="KN56" s="183"/>
      <c r="KO56" s="183"/>
      <c r="KP56" s="183"/>
      <c r="KQ56" s="183"/>
      <c r="KR56" s="183"/>
      <c r="KS56" s="183"/>
      <c r="KT56" s="183"/>
      <c r="KU56" s="183"/>
      <c r="KV56" s="183"/>
      <c r="KW56" s="183"/>
      <c r="KX56" s="183"/>
      <c r="KY56" s="183"/>
      <c r="KZ56" s="183"/>
      <c r="LA56" s="183"/>
      <c r="LB56" s="183"/>
      <c r="LC56" s="183"/>
      <c r="LD56" s="183"/>
      <c r="LE56" s="183"/>
      <c r="LF56" s="183"/>
      <c r="LG56" s="183"/>
      <c r="LH56" s="183"/>
      <c r="LI56" s="183"/>
      <c r="LJ56" s="183"/>
      <c r="LK56" s="183"/>
      <c r="LL56" s="183"/>
      <c r="LM56" s="183"/>
      <c r="LN56" s="183"/>
      <c r="LO56" s="183"/>
      <c r="LP56" s="183"/>
      <c r="LQ56" s="183"/>
      <c r="LR56" s="183"/>
      <c r="LS56" s="183"/>
      <c r="LT56" s="183"/>
      <c r="LU56" s="183"/>
      <c r="LV56" s="183"/>
      <c r="LW56" s="183"/>
      <c r="LX56" s="183"/>
      <c r="LY56" s="183"/>
      <c r="LZ56" s="183"/>
      <c r="MA56" s="183"/>
      <c r="MB56" s="183"/>
      <c r="MC56" s="183"/>
      <c r="MD56" s="183"/>
      <c r="ME56" s="183"/>
      <c r="MF56" s="183"/>
      <c r="MG56" s="183"/>
      <c r="MH56" s="183"/>
      <c r="MI56" s="183"/>
      <c r="MJ56" s="183"/>
      <c r="MK56" s="183"/>
    </row>
    <row r="57" spans="1:349">
      <c r="A57" s="136"/>
      <c r="B57" s="136"/>
      <c r="C57" s="136"/>
      <c r="D57" s="136"/>
      <c r="E57" s="136"/>
      <c r="F57" s="136"/>
      <c r="G57" s="136"/>
      <c r="H57" s="136"/>
      <c r="I57" s="136"/>
      <c r="J57" s="223" t="s">
        <v>73</v>
      </c>
      <c r="K57" s="223" t="s">
        <v>77</v>
      </c>
      <c r="M57" s="143" t="s">
        <v>59</v>
      </c>
      <c r="N57" s="483">
        <f>SUM(N54:N56)</f>
        <v>11863481.668987872</v>
      </c>
      <c r="O57" s="477">
        <f t="shared" ref="O57:T57" si="34">SUM(O54:O56)</f>
        <v>13988171.585122867</v>
      </c>
      <c r="P57" s="477">
        <f t="shared" si="34"/>
        <v>15145273.138644231</v>
      </c>
      <c r="Q57" s="477">
        <f t="shared" si="34"/>
        <v>16398090.132672884</v>
      </c>
      <c r="R57" s="477">
        <f t="shared" si="34"/>
        <v>17754540.148447584</v>
      </c>
      <c r="S57" s="477">
        <f t="shared" si="34"/>
        <v>19223195.709527172</v>
      </c>
      <c r="T57" s="478">
        <f t="shared" si="34"/>
        <v>20813338.458619259</v>
      </c>
      <c r="U57" s="94"/>
    </row>
    <row r="58" spans="1:349">
      <c r="A58" s="136"/>
      <c r="B58" s="136"/>
      <c r="C58" s="136"/>
      <c r="D58" s="136"/>
      <c r="E58" s="136"/>
      <c r="F58" s="136"/>
      <c r="G58" s="136"/>
      <c r="H58" s="136"/>
      <c r="I58" s="136"/>
      <c r="J58" s="223" t="s">
        <v>73</v>
      </c>
      <c r="K58" s="223" t="s">
        <v>77</v>
      </c>
      <c r="M58" s="143" t="s">
        <v>81</v>
      </c>
      <c r="N58" s="483">
        <f>N52+N57</f>
        <v>112266032.26494926</v>
      </c>
      <c r="O58" s="477">
        <f t="shared" ref="O58:T58" si="35">O52+O57</f>
        <v>169462950.47770467</v>
      </c>
      <c r="P58" s="477">
        <f t="shared" si="35"/>
        <v>183480925.74122041</v>
      </c>
      <c r="Q58" s="477">
        <f t="shared" si="35"/>
        <v>198658467.91853416</v>
      </c>
      <c r="R58" s="477">
        <f t="shared" si="35"/>
        <v>215091496.38475531</v>
      </c>
      <c r="S58" s="477">
        <f t="shared" si="35"/>
        <v>232883864.96570233</v>
      </c>
      <c r="T58" s="478">
        <f t="shared" si="35"/>
        <v>252148018.27566525</v>
      </c>
      <c r="U58" s="94"/>
    </row>
    <row r="59" spans="1:349" ht="14" thickBot="1">
      <c r="A59" s="136"/>
      <c r="B59" s="136"/>
      <c r="C59" s="136"/>
      <c r="D59" s="136"/>
      <c r="E59" s="136"/>
      <c r="F59" s="136"/>
      <c r="G59" s="136"/>
      <c r="H59" s="136"/>
      <c r="I59" s="136"/>
      <c r="J59" s="223" t="s">
        <v>74</v>
      </c>
      <c r="K59" s="223" t="s">
        <v>77</v>
      </c>
      <c r="M59" s="143" t="s">
        <v>81</v>
      </c>
      <c r="N59" s="484">
        <f>N58/N61</f>
        <v>32167917.554426722</v>
      </c>
      <c r="O59" s="485">
        <f>O58/O61</f>
        <v>52628245.489970393</v>
      </c>
      <c r="P59" s="485">
        <f t="shared" ref="P59:R59" si="36">P58/P61</f>
        <v>54284297.556574091</v>
      </c>
      <c r="Q59" s="485">
        <f t="shared" si="36"/>
        <v>56597854.107844494</v>
      </c>
      <c r="R59" s="485">
        <f t="shared" si="36"/>
        <v>59253855.753376119</v>
      </c>
      <c r="S59" s="485">
        <f>S58/S61</f>
        <v>61937198.129176155</v>
      </c>
      <c r="T59" s="486">
        <f>T58/T61</f>
        <v>66180582.224584058</v>
      </c>
      <c r="U59" s="94"/>
    </row>
    <row r="60" spans="1:349">
      <c r="A60" s="136"/>
      <c r="B60" s="136"/>
      <c r="C60" s="136"/>
      <c r="D60" s="136"/>
      <c r="E60" s="136"/>
      <c r="F60" s="136"/>
      <c r="G60" s="136"/>
      <c r="H60" s="136"/>
      <c r="I60" s="136"/>
      <c r="J60" s="136"/>
      <c r="K60" s="223"/>
      <c r="M60" s="142"/>
      <c r="N60" s="142"/>
      <c r="O60" s="142"/>
      <c r="P60" s="142"/>
      <c r="Q60" s="142"/>
      <c r="R60" s="142"/>
      <c r="S60" s="142"/>
      <c r="T60" s="8"/>
      <c r="U60" s="94"/>
    </row>
    <row r="61" spans="1:349">
      <c r="A61" s="136"/>
      <c r="B61" s="136"/>
      <c r="C61" s="136"/>
      <c r="D61" s="136"/>
      <c r="E61" s="136"/>
      <c r="F61" s="136"/>
      <c r="G61" s="136"/>
      <c r="H61" s="136"/>
      <c r="I61" s="136"/>
      <c r="J61" s="99"/>
      <c r="L61" s="239" t="s">
        <v>20</v>
      </c>
      <c r="M61" s="784" t="s">
        <v>68</v>
      </c>
      <c r="N61" s="526">
        <v>3.49</v>
      </c>
      <c r="O61" s="527">
        <v>3.22</v>
      </c>
      <c r="P61" s="528">
        <v>3.38</v>
      </c>
      <c r="Q61" s="529">
        <v>3.51</v>
      </c>
      <c r="R61" s="529">
        <v>3.63</v>
      </c>
      <c r="S61" s="529">
        <v>3.76</v>
      </c>
      <c r="T61" s="530">
        <v>3.81</v>
      </c>
      <c r="U61" s="94"/>
    </row>
    <row r="62" spans="1:349" ht="14" thickBot="1">
      <c r="A62" s="123"/>
      <c r="B62" s="123"/>
      <c r="C62" s="123"/>
      <c r="D62" s="123"/>
      <c r="E62" s="123"/>
      <c r="F62" s="123"/>
      <c r="G62" s="123"/>
      <c r="H62" s="123"/>
      <c r="I62" s="123"/>
      <c r="J62" s="123"/>
      <c r="K62" s="245"/>
      <c r="L62" s="245"/>
      <c r="M62" s="123"/>
      <c r="N62" s="123"/>
      <c r="O62" s="123"/>
      <c r="P62" s="123"/>
      <c r="Q62" s="123"/>
      <c r="R62" s="123"/>
      <c r="S62" s="123"/>
      <c r="T62" s="647"/>
      <c r="U62" s="94"/>
    </row>
    <row r="63" spans="1:349" ht="34.5" customHeight="1">
      <c r="A63" s="94"/>
      <c r="B63" s="94"/>
      <c r="C63" s="94"/>
      <c r="D63" s="94"/>
      <c r="E63" s="94"/>
      <c r="F63" s="94"/>
      <c r="G63" s="94"/>
      <c r="H63" s="94"/>
      <c r="I63" s="94"/>
      <c r="J63" s="799"/>
      <c r="K63" s="214"/>
      <c r="L63" s="214"/>
      <c r="M63" s="94"/>
      <c r="N63" s="94"/>
      <c r="O63" s="94"/>
      <c r="P63" s="94"/>
      <c r="Q63" s="94"/>
      <c r="R63" s="94"/>
      <c r="S63" s="94"/>
      <c r="T63" s="94"/>
      <c r="U63" s="94"/>
    </row>
    <row r="64" spans="1:349" ht="14" hidden="1">
      <c r="J64" s="335"/>
      <c r="K64" s="214"/>
      <c r="L64" s="214"/>
    </row>
    <row r="65" spans="10:12" ht="14" hidden="1">
      <c r="J65" s="335"/>
      <c r="K65" s="214"/>
      <c r="L65" s="214"/>
    </row>
    <row r="66" spans="10:12" ht="14" hidden="1">
      <c r="J66" s="335"/>
      <c r="K66" s="214"/>
      <c r="L66" s="214"/>
    </row>
    <row r="67" spans="10:12" hidden="1">
      <c r="J67" s="214"/>
      <c r="K67" s="214"/>
      <c r="L67" s="214"/>
    </row>
    <row r="68" spans="10:12" hidden="1">
      <c r="J68" s="214"/>
      <c r="K68" s="214"/>
      <c r="L68" s="214"/>
    </row>
    <row r="69" spans="10:12" hidden="1">
      <c r="J69" s="214"/>
      <c r="K69" s="214"/>
      <c r="L69" s="214"/>
    </row>
    <row r="70" spans="10:12" hidden="1">
      <c r="J70" s="214"/>
      <c r="K70" s="214"/>
      <c r="L70" s="214"/>
    </row>
    <row r="71" spans="10:12" hidden="1">
      <c r="J71" s="214"/>
      <c r="K71" s="214"/>
      <c r="L71" s="214"/>
    </row>
    <row r="72" spans="10:12" hidden="1">
      <c r="J72" s="214"/>
      <c r="K72" s="214"/>
      <c r="L72" s="214"/>
    </row>
    <row r="73" spans="10:12" hidden="1">
      <c r="J73" s="214"/>
      <c r="K73" s="214"/>
      <c r="L73" s="214"/>
    </row>
    <row r="74" spans="10:12" hidden="1">
      <c r="J74" s="214"/>
      <c r="K74" s="214"/>
      <c r="L74" s="214"/>
    </row>
    <row r="75" spans="10:12" hidden="1">
      <c r="J75" s="214"/>
      <c r="K75" s="214"/>
      <c r="L75" s="214"/>
    </row>
    <row r="76" spans="10:12" hidden="1">
      <c r="J76" s="214"/>
      <c r="K76" s="214"/>
      <c r="L76" s="214"/>
    </row>
    <row r="77" spans="10:12" hidden="1">
      <c r="J77" s="214"/>
      <c r="K77" s="214"/>
      <c r="L77" s="214"/>
    </row>
    <row r="78" spans="10:12" hidden="1">
      <c r="J78" s="214"/>
      <c r="K78" s="214"/>
      <c r="L78" s="214"/>
    </row>
    <row r="79" spans="10:12" hidden="1">
      <c r="J79" s="214"/>
      <c r="K79" s="214"/>
      <c r="L79" s="214"/>
    </row>
    <row r="80" spans="10:12" hidden="1">
      <c r="J80" s="214"/>
      <c r="K80" s="214"/>
      <c r="L80" s="214"/>
    </row>
    <row r="81" spans="10:12" hidden="1">
      <c r="J81" s="214"/>
      <c r="K81" s="214"/>
      <c r="L81" s="214"/>
    </row>
    <row r="82" spans="10:12" hidden="1">
      <c r="J82" s="214"/>
      <c r="K82" s="214"/>
      <c r="L82" s="214"/>
    </row>
    <row r="83" spans="10:12" hidden="1">
      <c r="J83" s="214"/>
      <c r="K83" s="214"/>
      <c r="L83" s="214"/>
    </row>
    <row r="84" spans="10:12" hidden="1">
      <c r="J84" s="214"/>
      <c r="K84" s="214"/>
      <c r="L84" s="214"/>
    </row>
    <row r="85" spans="10:12" hidden="1">
      <c r="J85" s="214"/>
      <c r="K85" s="214"/>
      <c r="L85" s="214"/>
    </row>
    <row r="86" spans="10:12" hidden="1">
      <c r="J86" s="214"/>
      <c r="K86" s="214"/>
      <c r="L86" s="214"/>
    </row>
    <row r="87" spans="10:12" hidden="1">
      <c r="J87" s="214"/>
      <c r="K87" s="214"/>
      <c r="L87" s="214"/>
    </row>
    <row r="88" spans="10:12" hidden="1">
      <c r="J88" s="214"/>
      <c r="K88" s="214"/>
      <c r="L88" s="214"/>
    </row>
  </sheetData>
  <sheetProtection password="C66E" sheet="1" objects="1" scenarios="1"/>
  <conditionalFormatting sqref="M3:P3">
    <cfRule type="expression" dxfId="94" priority="15" stopIfTrue="1">
      <formula>M2="H"</formula>
    </cfRule>
    <cfRule type="expression" dxfId="93" priority="16" stopIfTrue="1">
      <formula>M2="F"</formula>
    </cfRule>
    <cfRule type="expression" dxfId="92" priority="17" stopIfTrue="1">
      <formula>M2="O"</formula>
    </cfRule>
  </conditionalFormatting>
  <conditionalFormatting sqref="M20">
    <cfRule type="containsBlanks" dxfId="91" priority="9">
      <formula>LEN(TRIM(M20))=0</formula>
    </cfRule>
  </conditionalFormatting>
  <conditionalFormatting sqref="M21">
    <cfRule type="containsBlanks" dxfId="90" priority="8">
      <formula>LEN(TRIM(M21))=0</formula>
    </cfRule>
  </conditionalFormatting>
  <conditionalFormatting sqref="M19">
    <cfRule type="containsBlanks" dxfId="89" priority="10">
      <formula>LEN(TRIM(M19))=0</formula>
    </cfRule>
  </conditionalFormatting>
  <conditionalFormatting sqref="M27">
    <cfRule type="containsBlanks" dxfId="88" priority="6">
      <formula>LEN(TRIM(M27))=0</formula>
    </cfRule>
  </conditionalFormatting>
  <conditionalFormatting sqref="M25">
    <cfRule type="containsBlanks" dxfId="87" priority="7">
      <formula>LEN(TRIM(M25))=0</formula>
    </cfRule>
  </conditionalFormatting>
  <conditionalFormatting sqref="M33">
    <cfRule type="containsBlanks" dxfId="86" priority="4">
      <formula>LEN(TRIM(M33))=0</formula>
    </cfRule>
  </conditionalFormatting>
  <conditionalFormatting sqref="Q3:T3">
    <cfRule type="expression" dxfId="85" priority="1" stopIfTrue="1">
      <formula>Q2="H"</formula>
    </cfRule>
    <cfRule type="expression" dxfId="84" priority="2" stopIfTrue="1">
      <formula>Q2="F"</formula>
    </cfRule>
    <cfRule type="expression" dxfId="83" priority="3" stopIfTrue="1">
      <formula>Q2="O"</formula>
    </cfRule>
  </conditionalFormatting>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76"/>
  <sheetViews>
    <sheetView workbookViewId="0">
      <selection activeCell="E56" sqref="E56"/>
    </sheetView>
  </sheetViews>
  <sheetFormatPr baseColWidth="10" defaultColWidth="8.83203125" defaultRowHeight="12" x14ac:dyDescent="0"/>
  <cols>
    <col min="1" max="1" width="8.83203125" style="127"/>
    <col min="2" max="2" width="33.5" style="127" customWidth="1"/>
    <col min="3" max="3" width="23.5" style="259" customWidth="1"/>
    <col min="4" max="4" width="29.6640625" style="260" bestFit="1" customWidth="1"/>
    <col min="5" max="5" width="49.83203125" style="127" bestFit="1" customWidth="1"/>
    <col min="6" max="6" width="21.33203125" style="259" customWidth="1"/>
    <col min="7" max="7" width="23.5" style="259" bestFit="1" customWidth="1"/>
    <col min="8" max="8" width="33.5" style="259" bestFit="1" customWidth="1"/>
    <col min="9" max="9" width="24.1640625" style="259" bestFit="1" customWidth="1"/>
    <col min="10" max="10" width="40.5" style="259" bestFit="1" customWidth="1"/>
    <col min="11" max="11" width="22.6640625" style="259" bestFit="1" customWidth="1"/>
    <col min="12" max="12" width="8.83203125" style="127"/>
    <col min="13" max="13" width="18.5" style="127" bestFit="1" customWidth="1"/>
    <col min="14" max="16384" width="8.83203125" style="127"/>
  </cols>
  <sheetData>
    <row r="1" spans="2:11" ht="13" thickBot="1"/>
    <row r="2" spans="2:11" ht="12.75" customHeight="1" thickBot="1">
      <c r="B2" s="347" t="s">
        <v>83</v>
      </c>
      <c r="C2" s="347" t="s">
        <v>84</v>
      </c>
      <c r="E2" s="346"/>
      <c r="F2" s="263"/>
    </row>
    <row r="3" spans="2:11" ht="28.5" customHeight="1" thickBot="1">
      <c r="B3" s="441" t="s">
        <v>85</v>
      </c>
      <c r="C3" s="431">
        <v>30038.540478905361</v>
      </c>
      <c r="D3" s="267"/>
      <c r="E3" s="262"/>
      <c r="F3" s="266"/>
      <c r="H3" s="263"/>
      <c r="I3" s="267"/>
    </row>
    <row r="4" spans="2:11" ht="28.5" customHeight="1" thickBot="1">
      <c r="B4" s="442" t="s">
        <v>86</v>
      </c>
      <c r="C4" s="431">
        <v>14</v>
      </c>
      <c r="D4" s="267"/>
      <c r="E4" s="262"/>
      <c r="F4" s="267"/>
    </row>
    <row r="5" spans="2:11" ht="28.5" customHeight="1" thickBot="1">
      <c r="B5" s="443" t="s">
        <v>87</v>
      </c>
      <c r="C5" s="431">
        <v>226.8</v>
      </c>
      <c r="D5" s="267"/>
      <c r="E5" s="271"/>
      <c r="F5" s="267"/>
    </row>
    <row r="6" spans="2:11" ht="28.5" customHeight="1" thickBot="1">
      <c r="B6" s="444" t="s">
        <v>88</v>
      </c>
      <c r="C6" s="490">
        <v>252</v>
      </c>
      <c r="D6" s="379"/>
      <c r="E6" s="274"/>
      <c r="F6" s="267"/>
    </row>
    <row r="7" spans="2:11" ht="28.5" customHeight="1" thickBot="1">
      <c r="B7" s="441" t="s">
        <v>89</v>
      </c>
      <c r="C7" s="491">
        <v>119.20055745597365</v>
      </c>
      <c r="D7" s="379"/>
      <c r="E7" s="276"/>
      <c r="F7" s="267"/>
    </row>
    <row r="8" spans="2:11" ht="13" thickBot="1">
      <c r="B8" s="376"/>
      <c r="C8" s="377"/>
      <c r="D8" s="306"/>
      <c r="E8" s="276"/>
    </row>
    <row r="9" spans="2:11" ht="21.75" customHeight="1" thickBot="1">
      <c r="B9" s="492" t="s">
        <v>90</v>
      </c>
      <c r="C9" s="493" t="s">
        <v>91</v>
      </c>
      <c r="D9" s="380"/>
      <c r="E9" s="262"/>
    </row>
    <row r="10" spans="2:11" ht="21.75" customHeight="1">
      <c r="B10" s="435" t="s">
        <v>5</v>
      </c>
      <c r="C10" s="600">
        <f>'Direct costs Uruguay'!M19</f>
        <v>0.15</v>
      </c>
      <c r="D10" s="378"/>
    </row>
    <row r="11" spans="2:11" ht="21.75" customHeight="1">
      <c r="B11" s="436" t="s">
        <v>6</v>
      </c>
      <c r="C11" s="601">
        <f>'Direct costs Uruguay'!M20</f>
        <v>0.39</v>
      </c>
      <c r="D11" s="127"/>
    </row>
    <row r="12" spans="2:11" ht="21.75" customHeight="1" thickBot="1">
      <c r="B12" s="437" t="s">
        <v>7</v>
      </c>
      <c r="C12" s="602">
        <f>'Direct costs Uruguay'!M21</f>
        <v>0.46</v>
      </c>
      <c r="D12" s="127"/>
    </row>
    <row r="13" spans="2:11" s="260" customFormat="1">
      <c r="B13" s="267"/>
      <c r="C13" s="282"/>
      <c r="D13" s="267"/>
      <c r="F13" s="267"/>
      <c r="G13" s="267"/>
      <c r="H13" s="267"/>
      <c r="I13" s="267"/>
      <c r="J13" s="267"/>
      <c r="K13" s="267"/>
    </row>
    <row r="14" spans="2:11" hidden="1">
      <c r="B14" s="283" t="s">
        <v>38</v>
      </c>
      <c r="C14" s="124"/>
      <c r="D14" s="284"/>
      <c r="E14" s="285"/>
      <c r="F14" s="284"/>
      <c r="G14" s="284"/>
      <c r="H14" s="284"/>
      <c r="I14" s="284"/>
      <c r="J14" s="284"/>
      <c r="K14" s="284"/>
    </row>
    <row r="15" spans="2:11" s="286" customFormat="1" hidden="1">
      <c r="B15" s="287" t="s">
        <v>92</v>
      </c>
      <c r="C15" s="288"/>
      <c r="D15" s="289"/>
      <c r="E15" s="288"/>
      <c r="F15" s="287" t="s">
        <v>93</v>
      </c>
      <c r="G15" s="287" t="s">
        <v>94</v>
      </c>
      <c r="H15" s="287" t="s">
        <v>95</v>
      </c>
      <c r="I15" s="287"/>
      <c r="J15" s="287"/>
      <c r="K15" s="287"/>
    </row>
    <row r="16" spans="2:11" hidden="1">
      <c r="B16" s="291" t="s">
        <v>96</v>
      </c>
      <c r="C16" s="291" t="s">
        <v>97</v>
      </c>
      <c r="D16" s="291" t="s">
        <v>98</v>
      </c>
      <c r="E16" s="291" t="s">
        <v>99</v>
      </c>
      <c r="F16" s="291" t="s">
        <v>100</v>
      </c>
      <c r="G16" s="291" t="s">
        <v>6</v>
      </c>
      <c r="H16" s="291" t="s">
        <v>7</v>
      </c>
      <c r="I16" s="291" t="s">
        <v>101</v>
      </c>
      <c r="J16" s="291" t="s">
        <v>102</v>
      </c>
      <c r="K16" s="291" t="s">
        <v>103</v>
      </c>
    </row>
    <row r="17" spans="2:13" hidden="1">
      <c r="B17" s="292" t="s">
        <v>104</v>
      </c>
      <c r="C17" s="267">
        <v>0.18</v>
      </c>
      <c r="D17" s="348">
        <v>0.21100000000000002</v>
      </c>
      <c r="E17" s="277">
        <f>C17*D17</f>
        <v>3.798E-2</v>
      </c>
      <c r="F17" s="259">
        <f>$C$10*E17</f>
        <v>5.6969999999999998E-3</v>
      </c>
      <c r="G17" s="259">
        <f>$C$11*E17</f>
        <v>1.4812200000000001E-2</v>
      </c>
      <c r="H17" s="259">
        <f>$C$12*E17</f>
        <v>1.7470800000000002E-2</v>
      </c>
      <c r="I17" s="259">
        <f>($C$7*$C$4)*F17</f>
        <v>9.5071980615735452</v>
      </c>
      <c r="J17" s="259">
        <f>($C$7*$C$5)*G17</f>
        <v>400.44318235347782</v>
      </c>
      <c r="K17" s="259">
        <f>$C$3*H17</f>
        <v>524.79733299885982</v>
      </c>
    </row>
    <row r="18" spans="2:13" hidden="1">
      <c r="B18" s="292" t="s">
        <v>105</v>
      </c>
      <c r="C18" s="267">
        <v>0.53</v>
      </c>
      <c r="D18" s="313">
        <v>0.67</v>
      </c>
      <c r="E18" s="277">
        <f t="shared" ref="E18:E25" si="0">C18*D18</f>
        <v>0.35510000000000003</v>
      </c>
      <c r="F18" s="259">
        <f t="shared" ref="F18:F25" si="1">$C$10*E18</f>
        <v>5.3265E-2</v>
      </c>
      <c r="G18" s="259">
        <f t="shared" ref="G18:G25" si="2">$C$11*E18</f>
        <v>0.13848900000000003</v>
      </c>
      <c r="H18" s="259">
        <f t="shared" ref="H18:H25" si="3">$C$12*E18</f>
        <v>0.16334600000000002</v>
      </c>
      <c r="I18" s="259">
        <f t="shared" ref="I18:I25" si="4">($C$7*$C$4)*F18</f>
        <v>88.889047700494103</v>
      </c>
      <c r="J18" s="259">
        <f t="shared" ref="J18:J25" si="5">($C$7*$C$5)*G18</f>
        <v>3744.0066891448132</v>
      </c>
      <c r="K18" s="259">
        <f t="shared" ref="K18:K25" si="6">$C$3*H18</f>
        <v>4906.6754330672757</v>
      </c>
    </row>
    <row r="19" spans="2:13" hidden="1">
      <c r="B19" s="292" t="s">
        <v>106</v>
      </c>
      <c r="C19" s="267">
        <v>0.86</v>
      </c>
      <c r="D19" s="348">
        <v>0.80700000000000005</v>
      </c>
      <c r="E19" s="277">
        <f t="shared" si="0"/>
        <v>0.69402000000000008</v>
      </c>
      <c r="F19" s="259">
        <f t="shared" si="1"/>
        <v>0.10410300000000001</v>
      </c>
      <c r="G19" s="259">
        <f t="shared" si="2"/>
        <v>0.27066780000000001</v>
      </c>
      <c r="H19" s="259">
        <f t="shared" si="3"/>
        <v>0.31924920000000007</v>
      </c>
      <c r="I19" s="259">
        <f t="shared" si="4"/>
        <v>173.72789885974916</v>
      </c>
      <c r="J19" s="259">
        <f t="shared" si="5"/>
        <v>7317.4190999726352</v>
      </c>
      <c r="K19" s="259">
        <f t="shared" si="6"/>
        <v>9589.7800170581559</v>
      </c>
    </row>
    <row r="20" spans="2:13" hidden="1">
      <c r="B20" s="292" t="s">
        <v>107</v>
      </c>
      <c r="C20" s="293">
        <v>2.17</v>
      </c>
      <c r="D20" s="348">
        <v>0.81799999999999995</v>
      </c>
      <c r="E20" s="277">
        <f t="shared" si="0"/>
        <v>1.7750599999999999</v>
      </c>
      <c r="F20" s="259">
        <f t="shared" si="1"/>
        <v>0.26625899999999997</v>
      </c>
      <c r="G20" s="259">
        <f t="shared" si="2"/>
        <v>0.69227339999999993</v>
      </c>
      <c r="H20" s="259">
        <f t="shared" si="3"/>
        <v>0.81652760000000002</v>
      </c>
      <c r="I20" s="259">
        <f t="shared" si="4"/>
        <v>444.33509718738117</v>
      </c>
      <c r="J20" s="259">
        <f t="shared" si="5"/>
        <v>18715.394293532496</v>
      </c>
      <c r="K20" s="259">
        <f t="shared" si="6"/>
        <v>24527.297364743445</v>
      </c>
    </row>
    <row r="21" spans="2:13" hidden="1">
      <c r="B21" s="292" t="s">
        <v>108</v>
      </c>
      <c r="C21" s="293">
        <v>3.94</v>
      </c>
      <c r="D21" s="348">
        <v>0.82799999999999996</v>
      </c>
      <c r="E21" s="277">
        <f t="shared" si="0"/>
        <v>3.2623199999999999</v>
      </c>
      <c r="F21" s="259">
        <f t="shared" si="1"/>
        <v>0.48934799999999995</v>
      </c>
      <c r="G21" s="259">
        <f t="shared" si="2"/>
        <v>1.2723047999999999</v>
      </c>
      <c r="H21" s="259">
        <f t="shared" si="3"/>
        <v>1.5006672000000001</v>
      </c>
      <c r="I21" s="259">
        <f t="shared" si="4"/>
        <v>816.62776145952103</v>
      </c>
      <c r="J21" s="259">
        <f t="shared" si="5"/>
        <v>34396.361312675028</v>
      </c>
      <c r="K21" s="259">
        <f t="shared" si="6"/>
        <v>45077.852432565567</v>
      </c>
    </row>
    <row r="22" spans="2:13" hidden="1">
      <c r="B22" s="292" t="s">
        <v>109</v>
      </c>
      <c r="C22" s="293">
        <v>8.64</v>
      </c>
      <c r="D22" s="348">
        <v>0.82200000000000006</v>
      </c>
      <c r="E22" s="277">
        <f t="shared" si="0"/>
        <v>7.1020800000000008</v>
      </c>
      <c r="F22" s="259">
        <f t="shared" si="1"/>
        <v>1.065312</v>
      </c>
      <c r="G22" s="259">
        <f t="shared" si="2"/>
        <v>2.7698112000000004</v>
      </c>
      <c r="H22" s="259">
        <f t="shared" si="3"/>
        <v>3.2669568000000004</v>
      </c>
      <c r="I22" s="259">
        <f t="shared" si="4"/>
        <v>1777.8009797035347</v>
      </c>
      <c r="J22" s="259">
        <f t="shared" si="5"/>
        <v>74880.977265112902</v>
      </c>
      <c r="K22" s="259">
        <f t="shared" si="6"/>
        <v>98134.614079635139</v>
      </c>
    </row>
    <row r="23" spans="2:13" hidden="1">
      <c r="B23" s="292" t="s">
        <v>110</v>
      </c>
      <c r="C23" s="293">
        <v>20.74</v>
      </c>
      <c r="D23" s="348">
        <v>0.80700000000000005</v>
      </c>
      <c r="E23" s="277">
        <f t="shared" si="0"/>
        <v>16.737179999999999</v>
      </c>
      <c r="F23" s="259">
        <f t="shared" si="1"/>
        <v>2.5105769999999996</v>
      </c>
      <c r="G23" s="259">
        <f t="shared" si="2"/>
        <v>6.5275001999999995</v>
      </c>
      <c r="H23" s="259">
        <f t="shared" si="3"/>
        <v>7.6991027999999995</v>
      </c>
      <c r="I23" s="259">
        <f t="shared" si="4"/>
        <v>4189.6704911060424</v>
      </c>
      <c r="J23" s="259">
        <f t="shared" si="5"/>
        <v>176468.92108538657</v>
      </c>
      <c r="K23" s="259">
        <f t="shared" si="6"/>
        <v>231269.81110905358</v>
      </c>
    </row>
    <row r="24" spans="2:13" hidden="1">
      <c r="B24" s="292" t="s">
        <v>111</v>
      </c>
      <c r="C24" s="293">
        <v>40.64</v>
      </c>
      <c r="D24" s="348">
        <v>0.74900000000000011</v>
      </c>
      <c r="E24" s="277">
        <f t="shared" si="0"/>
        <v>30.439360000000004</v>
      </c>
      <c r="F24" s="259">
        <f t="shared" si="1"/>
        <v>4.5659040000000006</v>
      </c>
      <c r="G24" s="259">
        <f t="shared" si="2"/>
        <v>11.871350400000003</v>
      </c>
      <c r="H24" s="259">
        <f t="shared" si="3"/>
        <v>14.002105600000002</v>
      </c>
      <c r="I24" s="259">
        <f t="shared" si="4"/>
        <v>7619.6162292664394</v>
      </c>
      <c r="J24" s="259">
        <f t="shared" si="5"/>
        <v>320938.23557670251</v>
      </c>
      <c r="K24" s="259">
        <f t="shared" si="6"/>
        <v>420602.81585550751</v>
      </c>
    </row>
    <row r="25" spans="2:13" hidden="1">
      <c r="B25" s="292" t="s">
        <v>112</v>
      </c>
      <c r="C25" s="293">
        <v>55.73</v>
      </c>
      <c r="D25" s="348">
        <v>0.68599999999999994</v>
      </c>
      <c r="E25" s="277">
        <f t="shared" si="0"/>
        <v>38.230779999999996</v>
      </c>
      <c r="F25" s="259">
        <f t="shared" si="1"/>
        <v>5.7346169999999992</v>
      </c>
      <c r="G25" s="259">
        <f t="shared" si="2"/>
        <v>14.910004199999999</v>
      </c>
      <c r="H25" s="259">
        <f t="shared" si="3"/>
        <v>17.5861588</v>
      </c>
      <c r="I25" s="259">
        <f t="shared" si="4"/>
        <v>9569.9736047510432</v>
      </c>
      <c r="J25" s="259">
        <f t="shared" si="5"/>
        <v>403087.28823211405</v>
      </c>
      <c r="K25" s="259">
        <f t="shared" si="6"/>
        <v>528262.54298225767</v>
      </c>
    </row>
    <row r="26" spans="2:13" s="303" customFormat="1" hidden="1">
      <c r="B26" s="297" t="s">
        <v>113</v>
      </c>
      <c r="C26" s="298">
        <v>60.48</v>
      </c>
      <c r="D26" s="298" t="s">
        <v>114</v>
      </c>
      <c r="E26" s="355"/>
      <c r="F26" s="302"/>
      <c r="G26" s="302"/>
      <c r="H26" s="302"/>
      <c r="I26" s="302"/>
      <c r="J26" s="302"/>
      <c r="K26" s="302"/>
    </row>
    <row r="27" spans="2:13" s="303" customFormat="1" hidden="1">
      <c r="B27" s="304" t="s">
        <v>115</v>
      </c>
      <c r="C27" s="298">
        <v>302.10000000000002</v>
      </c>
      <c r="D27" s="298" t="s">
        <v>114</v>
      </c>
      <c r="E27" s="300"/>
      <c r="F27" s="301"/>
      <c r="G27" s="301"/>
      <c r="H27" s="301"/>
      <c r="I27" s="302"/>
      <c r="J27" s="302"/>
      <c r="K27" s="302"/>
      <c r="M27" s="305"/>
    </row>
    <row r="28" spans="2:13" hidden="1">
      <c r="B28" s="306"/>
      <c r="C28" s="295"/>
      <c r="D28" s="294"/>
      <c r="E28" s="307" t="s">
        <v>59</v>
      </c>
      <c r="F28" s="308"/>
      <c r="G28" s="309"/>
      <c r="H28" s="309"/>
      <c r="I28" s="308">
        <f>SUM(I17:I27)</f>
        <v>24690.148308095777</v>
      </c>
      <c r="J28" s="308">
        <f>SUM(J17:J27)</f>
        <v>1039949.0467369945</v>
      </c>
      <c r="K28" s="308">
        <f>SUM(K17:K27)</f>
        <v>1362896.1866068873</v>
      </c>
      <c r="M28" s="310"/>
    </row>
    <row r="29" spans="2:13" hidden="1">
      <c r="B29" s="306"/>
      <c r="D29" s="294"/>
      <c r="E29" s="263"/>
      <c r="F29" s="311"/>
    </row>
    <row r="30" spans="2:13" hidden="1">
      <c r="B30" s="287" t="s">
        <v>116</v>
      </c>
      <c r="C30" s="289"/>
      <c r="D30" s="289"/>
      <c r="E30" s="288"/>
      <c r="F30" s="287" t="s">
        <v>93</v>
      </c>
      <c r="G30" s="287" t="s">
        <v>94</v>
      </c>
      <c r="H30" s="287" t="s">
        <v>95</v>
      </c>
      <c r="I30" s="287"/>
      <c r="J30" s="287"/>
      <c r="K30" s="287"/>
      <c r="M30" s="312"/>
    </row>
    <row r="31" spans="2:13" hidden="1">
      <c r="B31" s="291" t="s">
        <v>96</v>
      </c>
      <c r="C31" s="291" t="s">
        <v>97</v>
      </c>
      <c r="D31" s="291" t="s">
        <v>98</v>
      </c>
      <c r="E31" s="291" t="s">
        <v>117</v>
      </c>
      <c r="F31" s="291" t="s">
        <v>100</v>
      </c>
      <c r="G31" s="291" t="s">
        <v>6</v>
      </c>
      <c r="H31" s="291" t="s">
        <v>7</v>
      </c>
      <c r="I31" s="291" t="s">
        <v>101</v>
      </c>
      <c r="J31" s="291" t="s">
        <v>102</v>
      </c>
      <c r="K31" s="291" t="s">
        <v>103</v>
      </c>
    </row>
    <row r="32" spans="2:13" hidden="1">
      <c r="B32" s="292" t="s">
        <v>104</v>
      </c>
      <c r="C32" s="267">
        <v>0.3</v>
      </c>
      <c r="D32" s="348">
        <v>0.30499999999999999</v>
      </c>
      <c r="E32" s="277">
        <f>C32*D32</f>
        <v>9.1499999999999998E-2</v>
      </c>
      <c r="F32" s="259">
        <f>$C$10*E32</f>
        <v>1.3724999999999999E-2</v>
      </c>
      <c r="G32" s="277">
        <f>$C$11*E32</f>
        <v>3.5685000000000001E-2</v>
      </c>
      <c r="H32" s="259">
        <f>$C$12*E32</f>
        <v>4.2090000000000002E-2</v>
      </c>
      <c r="I32" s="259">
        <f>($C$7*$C$4)*F32</f>
        <v>22.904387115165335</v>
      </c>
      <c r="J32" s="259">
        <f>($C$7*$C$5)*G32</f>
        <v>964.73278529076413</v>
      </c>
      <c r="K32" s="259">
        <f>$C$3*H32</f>
        <v>1264.3221687571267</v>
      </c>
    </row>
    <row r="33" spans="2:11" hidden="1">
      <c r="B33" s="292" t="s">
        <v>105</v>
      </c>
      <c r="C33" s="267">
        <v>0.4</v>
      </c>
      <c r="D33" s="313">
        <v>0.83799999999999997</v>
      </c>
      <c r="E33" s="277">
        <f t="shared" ref="E33:E40" si="7">C33*D33</f>
        <v>0.3352</v>
      </c>
      <c r="F33" s="259">
        <f t="shared" ref="F33:F40" si="8">$C$10*E33</f>
        <v>5.0279999999999998E-2</v>
      </c>
      <c r="G33" s="277">
        <f t="shared" ref="G33:G40" si="9">$C$11*E33</f>
        <v>0.13072800000000001</v>
      </c>
      <c r="H33" s="259">
        <f t="shared" ref="H33:H40" si="10">$C$12*E33</f>
        <v>0.154192</v>
      </c>
      <c r="I33" s="259">
        <f t="shared" ref="I33:I40" si="11">($C$7*$C$4)*F33</f>
        <v>83.907656404408968</v>
      </c>
      <c r="J33" s="259">
        <f t="shared" ref="J33:J40" si="12">($C$7*$C$5)*G33</f>
        <v>3534.1904877537067</v>
      </c>
      <c r="K33" s="259">
        <f t="shared" ref="K33:K40" si="13">$C$3*H33</f>
        <v>4631.702633523375</v>
      </c>
    </row>
    <row r="34" spans="2:11" hidden="1">
      <c r="B34" s="292" t="s">
        <v>106</v>
      </c>
      <c r="C34" s="267">
        <v>1.01</v>
      </c>
      <c r="D34" s="348">
        <v>0.94400000000000006</v>
      </c>
      <c r="E34" s="277">
        <f t="shared" si="7"/>
        <v>0.95344000000000007</v>
      </c>
      <c r="F34" s="259">
        <f t="shared" si="8"/>
        <v>0.143016</v>
      </c>
      <c r="G34" s="277">
        <f t="shared" si="9"/>
        <v>0.37184160000000005</v>
      </c>
      <c r="H34" s="259">
        <f t="shared" si="10"/>
        <v>0.43858240000000004</v>
      </c>
      <c r="I34" s="259">
        <f t="shared" si="11"/>
        <v>238.66621695172938</v>
      </c>
      <c r="J34" s="259">
        <f t="shared" si="12"/>
        <v>10052.621058006844</v>
      </c>
      <c r="K34" s="259">
        <f t="shared" si="13"/>
        <v>13174.375175735464</v>
      </c>
    </row>
    <row r="35" spans="2:11" hidden="1">
      <c r="B35" s="292" t="s">
        <v>107</v>
      </c>
      <c r="C35" s="293">
        <v>2.72</v>
      </c>
      <c r="D35" s="348">
        <v>0.96200000000000008</v>
      </c>
      <c r="E35" s="277">
        <f t="shared" si="7"/>
        <v>2.6166400000000003</v>
      </c>
      <c r="F35" s="259">
        <f t="shared" si="8"/>
        <v>0.39249600000000001</v>
      </c>
      <c r="G35" s="277">
        <f t="shared" si="9"/>
        <v>1.0204896000000001</v>
      </c>
      <c r="H35" s="259">
        <f t="shared" si="10"/>
        <v>1.2036544000000002</v>
      </c>
      <c r="I35" s="259">
        <f t="shared" si="11"/>
        <v>655.00038798935771</v>
      </c>
      <c r="J35" s="259">
        <f t="shared" si="12"/>
        <v>27588.616342111753</v>
      </c>
      <c r="K35" s="259">
        <f t="shared" si="13"/>
        <v>36156.021417012555</v>
      </c>
    </row>
    <row r="36" spans="2:11" hidden="1">
      <c r="B36" s="292" t="s">
        <v>108</v>
      </c>
      <c r="C36" s="293">
        <v>7.07</v>
      </c>
      <c r="D36" s="348">
        <v>0.96400000000000008</v>
      </c>
      <c r="E36" s="277">
        <f t="shared" si="7"/>
        <v>6.8154800000000009</v>
      </c>
      <c r="F36" s="259">
        <f t="shared" si="8"/>
        <v>1.0223220000000002</v>
      </c>
      <c r="G36" s="277">
        <f t="shared" si="9"/>
        <v>2.6580372000000003</v>
      </c>
      <c r="H36" s="259">
        <f t="shared" si="10"/>
        <v>3.1351208000000006</v>
      </c>
      <c r="I36" s="259">
        <f t="shared" si="11"/>
        <v>1706.0589321930827</v>
      </c>
      <c r="J36" s="259">
        <f t="shared" si="12"/>
        <v>71859.20222397265</v>
      </c>
      <c r="K36" s="259">
        <f t="shared" si="13"/>
        <v>94174.45305705817</v>
      </c>
    </row>
    <row r="37" spans="2:11" hidden="1">
      <c r="B37" s="292" t="s">
        <v>109</v>
      </c>
      <c r="C37" s="293">
        <v>12.15</v>
      </c>
      <c r="D37" s="348">
        <v>0.96299999999999997</v>
      </c>
      <c r="E37" s="277">
        <f t="shared" si="7"/>
        <v>11.70045</v>
      </c>
      <c r="F37" s="259">
        <f t="shared" si="8"/>
        <v>1.7550675</v>
      </c>
      <c r="G37" s="277">
        <f t="shared" si="9"/>
        <v>4.5631754999999998</v>
      </c>
      <c r="H37" s="259">
        <f t="shared" si="10"/>
        <v>5.3822070000000002</v>
      </c>
      <c r="I37" s="259">
        <f t="shared" si="11"/>
        <v>2928.8703412200684</v>
      </c>
      <c r="J37" s="259">
        <f t="shared" si="12"/>
        <v>123364.01877218929</v>
      </c>
      <c r="K37" s="259">
        <f t="shared" si="13"/>
        <v>161673.6428353478</v>
      </c>
    </row>
    <row r="38" spans="2:11" hidden="1">
      <c r="B38" s="292" t="s">
        <v>110</v>
      </c>
      <c r="C38" s="293">
        <v>33.5</v>
      </c>
      <c r="D38" s="348">
        <v>0.95900000000000007</v>
      </c>
      <c r="E38" s="277">
        <f t="shared" si="7"/>
        <v>32.1265</v>
      </c>
      <c r="F38" s="259">
        <f t="shared" si="8"/>
        <v>4.818975</v>
      </c>
      <c r="G38" s="277">
        <f t="shared" si="9"/>
        <v>12.529335</v>
      </c>
      <c r="H38" s="259">
        <f t="shared" si="10"/>
        <v>14.77819</v>
      </c>
      <c r="I38" s="259">
        <f t="shared" si="11"/>
        <v>8041.9430891296088</v>
      </c>
      <c r="J38" s="259">
        <f t="shared" si="12"/>
        <v>338726.64291413914</v>
      </c>
      <c r="K38" s="259">
        <f t="shared" si="13"/>
        <v>443915.25851995446</v>
      </c>
    </row>
    <row r="39" spans="2:11" hidden="1">
      <c r="B39" s="292" t="s">
        <v>111</v>
      </c>
      <c r="C39" s="293">
        <v>81.489999999999995</v>
      </c>
      <c r="D39" s="348">
        <v>0.92799999999999994</v>
      </c>
      <c r="E39" s="277">
        <f t="shared" si="7"/>
        <v>75.622719999999987</v>
      </c>
      <c r="F39" s="259">
        <f t="shared" si="8"/>
        <v>11.343407999999998</v>
      </c>
      <c r="G39" s="277">
        <f t="shared" si="9"/>
        <v>29.492860799999995</v>
      </c>
      <c r="H39" s="259">
        <f t="shared" si="10"/>
        <v>34.786451199999995</v>
      </c>
      <c r="I39" s="259">
        <f t="shared" si="11"/>
        <v>18929.967798707712</v>
      </c>
      <c r="J39" s="259">
        <f t="shared" si="12"/>
        <v>797330.243681569</v>
      </c>
      <c r="K39" s="259">
        <f t="shared" si="13"/>
        <v>1044934.2224886658</v>
      </c>
    </row>
    <row r="40" spans="2:11" hidden="1">
      <c r="B40" s="292" t="s">
        <v>112</v>
      </c>
      <c r="C40" s="293">
        <v>149.03</v>
      </c>
      <c r="D40" s="348">
        <v>0.88700000000000001</v>
      </c>
      <c r="E40" s="277">
        <f t="shared" si="7"/>
        <v>132.18961000000002</v>
      </c>
      <c r="F40" s="259">
        <f t="shared" si="8"/>
        <v>19.8284415</v>
      </c>
      <c r="G40" s="277">
        <f t="shared" si="9"/>
        <v>51.553947900000011</v>
      </c>
      <c r="H40" s="259">
        <f t="shared" si="10"/>
        <v>60.807220600000008</v>
      </c>
      <c r="I40" s="259">
        <f t="shared" si="11"/>
        <v>33089.857923964271</v>
      </c>
      <c r="J40" s="259">
        <f t="shared" si="12"/>
        <v>1393744.8157573757</v>
      </c>
      <c r="K40" s="259">
        <f t="shared" si="13"/>
        <v>1826560.1574028281</v>
      </c>
    </row>
    <row r="41" spans="2:11" hidden="1">
      <c r="B41" s="297" t="s">
        <v>113</v>
      </c>
      <c r="C41" s="298">
        <v>180.53</v>
      </c>
      <c r="D41" s="298" t="s">
        <v>114</v>
      </c>
      <c r="E41" s="355"/>
      <c r="F41" s="302"/>
      <c r="G41" s="355"/>
      <c r="H41" s="302"/>
      <c r="I41" s="302"/>
      <c r="J41" s="302"/>
      <c r="K41" s="302"/>
    </row>
    <row r="42" spans="2:11" s="303" customFormat="1" hidden="1">
      <c r="B42" s="304" t="s">
        <v>115</v>
      </c>
      <c r="C42" s="298">
        <v>680.4799999999999</v>
      </c>
      <c r="D42" s="298" t="s">
        <v>114</v>
      </c>
      <c r="E42" s="300"/>
      <c r="F42" s="301"/>
      <c r="G42" s="300"/>
      <c r="H42" s="301"/>
      <c r="I42" s="302"/>
      <c r="J42" s="301"/>
      <c r="K42" s="302"/>
    </row>
    <row r="43" spans="2:11" hidden="1">
      <c r="B43" s="260"/>
      <c r="C43" s="316"/>
      <c r="D43" s="267"/>
      <c r="E43" s="307" t="s">
        <v>59</v>
      </c>
      <c r="F43" s="308"/>
      <c r="G43" s="309"/>
      <c r="H43" s="309"/>
      <c r="I43" s="308">
        <f>SUM(I32:I42)</f>
        <v>65697.176733675413</v>
      </c>
      <c r="J43" s="308">
        <f>SUM(J32:J41)</f>
        <v>2767165.0840224088</v>
      </c>
      <c r="K43" s="308">
        <f>SUM(K32:K42)</f>
        <v>3626484.1556988829</v>
      </c>
    </row>
    <row r="44" spans="2:11" ht="13" thickBot="1">
      <c r="B44" s="260"/>
      <c r="C44" s="316"/>
    </row>
    <row r="45" spans="2:11">
      <c r="B45" s="456"/>
      <c r="C45" s="318" t="s">
        <v>118</v>
      </c>
      <c r="D45" s="318" t="s">
        <v>119</v>
      </c>
      <c r="E45" s="319" t="s">
        <v>120</v>
      </c>
      <c r="F45" s="311"/>
    </row>
    <row r="46" spans="2:11">
      <c r="B46" s="457" t="s">
        <v>59</v>
      </c>
      <c r="C46" s="423">
        <f>SUM(I28,I43)</f>
        <v>90387.325041771197</v>
      </c>
      <c r="D46" s="423">
        <f>SUM(J28,J43)</f>
        <v>3807114.1307594031</v>
      </c>
      <c r="E46" s="424">
        <f>SUM(K28,K43)</f>
        <v>4989380.3423057701</v>
      </c>
    </row>
    <row r="47" spans="2:11">
      <c r="B47" s="457"/>
      <c r="C47" s="423"/>
      <c r="D47" s="423"/>
      <c r="E47" s="424"/>
    </row>
    <row r="48" spans="2:11">
      <c r="B48" s="457" t="s">
        <v>121</v>
      </c>
      <c r="C48" s="423">
        <f>SUM(C46:D46)</f>
        <v>3897501.4558011745</v>
      </c>
      <c r="D48" s="423"/>
      <c r="E48" s="424"/>
    </row>
    <row r="49" spans="2:10">
      <c r="B49" s="457" t="s">
        <v>122</v>
      </c>
      <c r="C49" s="423">
        <f>E46</f>
        <v>4989380.3423057701</v>
      </c>
      <c r="D49" s="425"/>
      <c r="E49" s="426"/>
    </row>
    <row r="50" spans="2:10">
      <c r="B50" s="458"/>
      <c r="C50" s="425"/>
      <c r="D50" s="427"/>
      <c r="E50" s="428"/>
    </row>
    <row r="51" spans="2:10">
      <c r="B51" s="459" t="s">
        <v>123</v>
      </c>
      <c r="C51" s="423">
        <f>SUM(C46:E46)</f>
        <v>8886881.7981069442</v>
      </c>
      <c r="D51" s="423"/>
      <c r="E51" s="424"/>
    </row>
    <row r="52" spans="2:10">
      <c r="B52" s="459" t="s">
        <v>124</v>
      </c>
      <c r="C52" s="423">
        <f>C51*(1+D55)</f>
        <v>8975750.6160880141</v>
      </c>
      <c r="D52" s="423"/>
      <c r="E52" s="424"/>
    </row>
    <row r="53" spans="2:10">
      <c r="B53" s="459" t="s">
        <v>125</v>
      </c>
      <c r="C53" s="423">
        <f>C52*(1+D55)</f>
        <v>9065508.1222488936</v>
      </c>
      <c r="D53" s="423"/>
      <c r="E53" s="424"/>
    </row>
    <row r="54" spans="2:10">
      <c r="B54" s="457" t="s">
        <v>126</v>
      </c>
      <c r="C54" s="423">
        <f>C53-C51</f>
        <v>178626.32414194942</v>
      </c>
      <c r="D54" s="427" t="s">
        <v>138</v>
      </c>
      <c r="E54" s="426"/>
    </row>
    <row r="55" spans="2:10" ht="13" thickBot="1">
      <c r="B55" s="460" t="s">
        <v>127</v>
      </c>
      <c r="C55" s="589">
        <f>C54/C51</f>
        <v>2.0099999999999982E-2</v>
      </c>
      <c r="D55" s="589">
        <f>'Direct costs Uruguay'!M12</f>
        <v>0.01</v>
      </c>
      <c r="E55" s="429"/>
    </row>
    <row r="56" spans="2:10" ht="14">
      <c r="B56" s="292"/>
      <c r="C56" s="293"/>
      <c r="D56" s="293"/>
      <c r="E56" s="260"/>
      <c r="J56" s="335"/>
    </row>
    <row r="57" spans="2:10">
      <c r="B57" s="292"/>
      <c r="C57" s="293"/>
      <c r="D57" s="293"/>
      <c r="E57" s="260"/>
    </row>
    <row r="58" spans="2:10">
      <c r="B58" s="292"/>
      <c r="C58" s="293"/>
      <c r="D58" s="293"/>
      <c r="E58" s="260"/>
    </row>
    <row r="59" spans="2:10">
      <c r="B59" s="292"/>
      <c r="C59" s="293"/>
      <c r="D59" s="293"/>
      <c r="E59" s="260"/>
    </row>
    <row r="60" spans="2:10">
      <c r="B60" s="292"/>
      <c r="C60" s="293"/>
      <c r="D60" s="293"/>
      <c r="E60" s="260"/>
    </row>
    <row r="61" spans="2:10">
      <c r="B61" s="292"/>
      <c r="C61" s="293"/>
      <c r="D61" s="293"/>
      <c r="E61" s="260"/>
    </row>
    <row r="62" spans="2:10">
      <c r="B62" s="259"/>
      <c r="C62" s="293"/>
      <c r="D62" s="293"/>
      <c r="E62" s="260"/>
    </row>
    <row r="63" spans="2:10">
      <c r="B63" s="304"/>
      <c r="C63" s="293"/>
      <c r="D63" s="293"/>
      <c r="E63" s="260"/>
    </row>
    <row r="64" spans="2:10">
      <c r="B64" s="263"/>
      <c r="C64" s="336"/>
      <c r="D64" s="337"/>
      <c r="E64" s="260"/>
    </row>
    <row r="65" spans="4:4">
      <c r="D65" s="263"/>
    </row>
    <row r="66" spans="4:4">
      <c r="D66" s="293"/>
    </row>
    <row r="67" spans="4:4">
      <c r="D67" s="293"/>
    </row>
    <row r="68" spans="4:4">
      <c r="D68" s="293"/>
    </row>
    <row r="69" spans="4:4">
      <c r="D69" s="293"/>
    </row>
    <row r="70" spans="4:4">
      <c r="D70" s="293"/>
    </row>
    <row r="71" spans="4:4">
      <c r="D71" s="293"/>
    </row>
    <row r="72" spans="4:4">
      <c r="D72" s="293"/>
    </row>
    <row r="73" spans="4:4">
      <c r="D73" s="293"/>
    </row>
    <row r="74" spans="4:4">
      <c r="D74" s="293"/>
    </row>
    <row r="75" spans="4:4">
      <c r="D75" s="293"/>
    </row>
    <row r="76" spans="4:4">
      <c r="D76" s="293"/>
    </row>
  </sheetData>
  <sheetProtection password="DC20" sheet="1" objects="1" scenarios="1"/>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K97"/>
  <sheetViews>
    <sheetView workbookViewId="0">
      <selection activeCell="M58" sqref="M58"/>
    </sheetView>
  </sheetViews>
  <sheetFormatPr baseColWidth="10" defaultColWidth="0" defaultRowHeight="13" zeroHeight="1" outlineLevelRow="1" x14ac:dyDescent="0"/>
  <cols>
    <col min="1" max="1" width="13.1640625" style="94" customWidth="1"/>
    <col min="2" max="2" width="32.33203125" style="94" customWidth="1"/>
    <col min="3" max="5" width="1.6640625" style="94" customWidth="1"/>
    <col min="6" max="6" width="15.5" style="94" customWidth="1"/>
    <col min="7" max="9" width="2.33203125" style="94" customWidth="1"/>
    <col min="10" max="10" width="9.33203125" style="214" customWidth="1"/>
    <col min="11" max="11" width="13.5" style="214" customWidth="1"/>
    <col min="12" max="12" width="13.6640625" style="214" customWidth="1"/>
    <col min="13" max="13" width="29.6640625" style="94" customWidth="1"/>
    <col min="14" max="14" width="15.83203125" style="94" customWidth="1"/>
    <col min="15" max="15" width="15.5" style="94" customWidth="1"/>
    <col min="16" max="16" width="16.5" style="94" customWidth="1"/>
    <col min="17" max="20" width="15.33203125" style="94" bestFit="1" customWidth="1"/>
    <col min="21" max="21" width="8.83203125" style="94" customWidth="1"/>
    <col min="22" max="349" width="0" style="145" hidden="1" customWidth="1"/>
    <col min="350" max="16384" width="8.83203125" style="145" hidden="1"/>
  </cols>
  <sheetData>
    <row r="1" spans="1:346" s="94" customFormat="1" ht="21" customHeight="1">
      <c r="A1" s="213" t="s">
        <v>1</v>
      </c>
      <c r="C1" s="213"/>
      <c r="D1" s="213"/>
      <c r="J1" s="214"/>
      <c r="K1" s="214"/>
      <c r="L1" s="214"/>
    </row>
    <row r="2" spans="1:346" s="94" customFormat="1" ht="21" customHeight="1" thickBot="1">
      <c r="A2" s="215" t="s">
        <v>37</v>
      </c>
      <c r="C2" s="215"/>
      <c r="D2" s="215"/>
      <c r="J2" s="214"/>
      <c r="K2" s="214"/>
      <c r="L2" s="214"/>
    </row>
    <row r="3" spans="1:346" ht="21" customHeight="1" thickBot="1">
      <c r="A3" s="216" t="str">
        <f ca="1">"Sheet: "&amp;MID(CELL("filename",A3),FIND("]",CELL("filename",A3))+1,99)</f>
        <v>Sheet: Direct costs Mexico</v>
      </c>
      <c r="B3" s="184"/>
      <c r="C3" s="216"/>
      <c r="D3" s="216"/>
      <c r="E3" s="184"/>
      <c r="F3" s="184"/>
      <c r="G3" s="184"/>
      <c r="H3" s="184"/>
      <c r="I3" s="184"/>
      <c r="J3" s="216" t="s">
        <v>11</v>
      </c>
      <c r="K3" s="216" t="s">
        <v>18</v>
      </c>
      <c r="L3" s="216" t="s">
        <v>12</v>
      </c>
      <c r="M3" s="128" t="s">
        <v>1</v>
      </c>
      <c r="N3" s="146">
        <v>2016</v>
      </c>
      <c r="O3" s="146">
        <v>2017</v>
      </c>
      <c r="P3" s="146">
        <v>2018</v>
      </c>
      <c r="Q3" s="147">
        <v>2019</v>
      </c>
      <c r="R3" s="147">
        <v>2020</v>
      </c>
      <c r="S3" s="147">
        <v>2021</v>
      </c>
      <c r="T3" s="148">
        <v>2022</v>
      </c>
    </row>
    <row r="4" spans="1:346" s="238" customFormat="1" ht="21" customHeight="1" thickBot="1">
      <c r="A4" s="237" t="s">
        <v>2</v>
      </c>
      <c r="B4" s="95"/>
      <c r="C4" s="95"/>
      <c r="D4" s="95"/>
      <c r="E4" s="219"/>
      <c r="F4" s="95"/>
      <c r="G4" s="95"/>
      <c r="H4" s="95"/>
      <c r="I4" s="95"/>
      <c r="J4" s="95"/>
      <c r="K4" s="95"/>
      <c r="L4" s="95"/>
      <c r="M4" s="95"/>
      <c r="N4" s="95"/>
      <c r="O4" s="95"/>
      <c r="P4" s="95"/>
      <c r="Q4" s="95"/>
      <c r="R4" s="95"/>
      <c r="S4" s="95"/>
      <c r="T4" s="96"/>
      <c r="U4" s="183"/>
      <c r="V4" s="196"/>
      <c r="W4" s="196"/>
      <c r="X4" s="196"/>
      <c r="Y4" s="196"/>
      <c r="Z4" s="196"/>
      <c r="AA4" s="196"/>
      <c r="AB4" s="196"/>
      <c r="AC4" s="196"/>
      <c r="AD4" s="196"/>
      <c r="AE4" s="196"/>
      <c r="AF4" s="196"/>
      <c r="AG4" s="196"/>
      <c r="AH4" s="196"/>
      <c r="AI4" s="196"/>
      <c r="AJ4" s="196"/>
      <c r="AK4" s="196"/>
      <c r="AL4" s="196"/>
      <c r="AM4" s="196"/>
      <c r="AN4" s="196"/>
      <c r="AO4" s="196"/>
      <c r="AP4" s="196"/>
      <c r="AQ4" s="196"/>
      <c r="AR4" s="196"/>
      <c r="AS4" s="196"/>
      <c r="AT4" s="196"/>
      <c r="AU4" s="196"/>
      <c r="AV4" s="196"/>
      <c r="AW4" s="196"/>
      <c r="AX4" s="196"/>
      <c r="AY4" s="196"/>
      <c r="AZ4" s="196"/>
      <c r="BA4" s="196"/>
      <c r="BB4" s="196"/>
      <c r="BC4" s="196"/>
      <c r="BD4" s="196"/>
      <c r="BE4" s="196"/>
      <c r="BF4" s="196"/>
      <c r="BG4" s="196"/>
      <c r="BH4" s="196"/>
      <c r="BI4" s="196"/>
      <c r="BJ4" s="196"/>
      <c r="BK4" s="196"/>
      <c r="BL4" s="196"/>
      <c r="BM4" s="196"/>
      <c r="BN4" s="196"/>
      <c r="BO4" s="196"/>
      <c r="BP4" s="196"/>
      <c r="BQ4" s="196"/>
      <c r="BR4" s="196"/>
      <c r="BS4" s="196"/>
      <c r="BT4" s="196"/>
      <c r="BU4" s="196"/>
      <c r="BV4" s="196"/>
      <c r="BW4" s="196"/>
      <c r="BX4" s="196"/>
      <c r="BY4" s="196"/>
      <c r="BZ4" s="196"/>
      <c r="CA4" s="196"/>
      <c r="CB4" s="196"/>
      <c r="CC4" s="196"/>
      <c r="CD4" s="196"/>
      <c r="CE4" s="196"/>
      <c r="CF4" s="196"/>
      <c r="CG4" s="196"/>
      <c r="CH4" s="196"/>
      <c r="CI4" s="196"/>
      <c r="CJ4" s="196"/>
      <c r="CK4" s="196"/>
      <c r="CL4" s="196"/>
      <c r="CM4" s="196"/>
      <c r="CN4" s="196"/>
      <c r="CO4" s="196"/>
      <c r="CP4" s="196"/>
      <c r="CQ4" s="196"/>
      <c r="CR4" s="196"/>
      <c r="CS4" s="196"/>
      <c r="CT4" s="196"/>
      <c r="CU4" s="196"/>
      <c r="CV4" s="196"/>
      <c r="CW4" s="196"/>
      <c r="CX4" s="196"/>
      <c r="CY4" s="196"/>
      <c r="CZ4" s="196"/>
      <c r="DA4" s="196"/>
      <c r="DB4" s="196"/>
      <c r="DC4" s="196"/>
      <c r="DD4" s="196"/>
      <c r="DE4" s="196"/>
      <c r="DF4" s="196"/>
      <c r="DG4" s="196"/>
      <c r="DH4" s="196"/>
      <c r="DI4" s="196"/>
      <c r="DJ4" s="196"/>
      <c r="DK4" s="196"/>
      <c r="DL4" s="196"/>
      <c r="DM4" s="196"/>
      <c r="DN4" s="196"/>
      <c r="DO4" s="196"/>
      <c r="DP4" s="196"/>
      <c r="DQ4" s="196"/>
      <c r="DR4" s="196"/>
      <c r="DS4" s="196"/>
      <c r="DT4" s="196"/>
      <c r="DU4" s="196"/>
      <c r="DV4" s="196"/>
      <c r="DW4" s="196"/>
      <c r="DX4" s="196"/>
      <c r="DY4" s="196"/>
      <c r="DZ4" s="196"/>
      <c r="EA4" s="196"/>
      <c r="EB4" s="196"/>
      <c r="EC4" s="196"/>
      <c r="ED4" s="196"/>
      <c r="EE4" s="196"/>
      <c r="EF4" s="196"/>
      <c r="EG4" s="196"/>
      <c r="EH4" s="196"/>
      <c r="EI4" s="196"/>
      <c r="EJ4" s="196"/>
      <c r="EK4" s="196"/>
      <c r="EL4" s="196"/>
      <c r="EM4" s="196"/>
      <c r="EN4" s="196"/>
      <c r="EO4" s="196"/>
      <c r="EP4" s="196"/>
      <c r="EQ4" s="196"/>
      <c r="ER4" s="196"/>
      <c r="ES4" s="196"/>
      <c r="ET4" s="196"/>
      <c r="EU4" s="196"/>
      <c r="EV4" s="196"/>
      <c r="EW4" s="196"/>
      <c r="EX4" s="196"/>
      <c r="EY4" s="196"/>
      <c r="EZ4" s="196"/>
      <c r="FA4" s="196"/>
      <c r="FB4" s="196"/>
      <c r="FC4" s="196"/>
      <c r="FD4" s="196"/>
      <c r="FE4" s="196"/>
      <c r="FF4" s="196"/>
      <c r="FG4" s="196"/>
      <c r="FH4" s="196"/>
      <c r="FI4" s="196"/>
      <c r="FJ4" s="196"/>
      <c r="FK4" s="196"/>
      <c r="FL4" s="196"/>
      <c r="FM4" s="196"/>
      <c r="FN4" s="196"/>
      <c r="FO4" s="196"/>
      <c r="FP4" s="196"/>
      <c r="FQ4" s="196"/>
      <c r="FR4" s="196"/>
      <c r="FS4" s="196"/>
      <c r="FT4" s="196"/>
      <c r="FU4" s="196"/>
      <c r="FV4" s="196"/>
      <c r="FW4" s="196"/>
      <c r="FX4" s="196"/>
      <c r="FY4" s="196"/>
      <c r="FZ4" s="196"/>
      <c r="GA4" s="196"/>
      <c r="GB4" s="196"/>
      <c r="GC4" s="196"/>
      <c r="GD4" s="196"/>
      <c r="GE4" s="196"/>
      <c r="GF4" s="196"/>
      <c r="GG4" s="196"/>
      <c r="GH4" s="196"/>
      <c r="GI4" s="196"/>
      <c r="GJ4" s="196"/>
      <c r="GK4" s="196"/>
      <c r="GL4" s="196"/>
      <c r="GM4" s="196"/>
      <c r="GN4" s="196"/>
      <c r="GO4" s="196"/>
      <c r="GP4" s="196"/>
      <c r="GQ4" s="196"/>
      <c r="GR4" s="196"/>
      <c r="GS4" s="196"/>
      <c r="GT4" s="196"/>
      <c r="GU4" s="196"/>
      <c r="GV4" s="196"/>
      <c r="GW4" s="196"/>
      <c r="GX4" s="196"/>
      <c r="GY4" s="196"/>
      <c r="GZ4" s="196"/>
      <c r="HA4" s="196"/>
      <c r="HB4" s="196"/>
      <c r="HC4" s="196"/>
      <c r="HD4" s="196"/>
      <c r="HE4" s="196"/>
      <c r="HF4" s="196"/>
      <c r="HG4" s="196"/>
      <c r="HH4" s="196"/>
      <c r="HI4" s="196"/>
      <c r="HJ4" s="196"/>
      <c r="HK4" s="196"/>
      <c r="HL4" s="196"/>
      <c r="HM4" s="196"/>
      <c r="HN4" s="196"/>
      <c r="HO4" s="196"/>
      <c r="HP4" s="196"/>
      <c r="HQ4" s="196"/>
      <c r="HR4" s="196"/>
      <c r="HS4" s="196"/>
      <c r="HT4" s="196"/>
      <c r="HU4" s="196"/>
      <c r="HV4" s="196"/>
      <c r="HW4" s="196"/>
      <c r="HX4" s="196"/>
      <c r="HY4" s="196"/>
      <c r="HZ4" s="196"/>
      <c r="IA4" s="196"/>
      <c r="IB4" s="196"/>
      <c r="IC4" s="196"/>
      <c r="ID4" s="196"/>
      <c r="IE4" s="196"/>
      <c r="IF4" s="196"/>
      <c r="IG4" s="196"/>
      <c r="IH4" s="196"/>
      <c r="II4" s="196"/>
      <c r="IJ4" s="196"/>
      <c r="IK4" s="196"/>
      <c r="IL4" s="196"/>
      <c r="IM4" s="196"/>
      <c r="IN4" s="196"/>
      <c r="IO4" s="196"/>
      <c r="IP4" s="196"/>
      <c r="IQ4" s="196"/>
      <c r="IR4" s="196"/>
      <c r="IS4" s="196"/>
      <c r="IT4" s="196"/>
      <c r="IU4" s="196"/>
      <c r="IV4" s="196"/>
      <c r="IW4" s="196"/>
      <c r="IX4" s="196"/>
      <c r="IY4" s="196"/>
      <c r="IZ4" s="196"/>
      <c r="JA4" s="196"/>
      <c r="JB4" s="196"/>
      <c r="JC4" s="196"/>
      <c r="JD4" s="196"/>
      <c r="JE4" s="196"/>
      <c r="JF4" s="196"/>
      <c r="JG4" s="196"/>
      <c r="JH4" s="196"/>
      <c r="JI4" s="196"/>
      <c r="JJ4" s="196"/>
      <c r="JK4" s="196"/>
      <c r="JL4" s="196"/>
      <c r="JM4" s="196"/>
      <c r="JN4" s="196"/>
      <c r="JO4" s="196"/>
      <c r="JP4" s="196"/>
      <c r="JQ4" s="196"/>
      <c r="JR4" s="196"/>
      <c r="JS4" s="196"/>
      <c r="JT4" s="196"/>
      <c r="JU4" s="196"/>
      <c r="JV4" s="196"/>
      <c r="JW4" s="196"/>
      <c r="JX4" s="196"/>
      <c r="JY4" s="196"/>
      <c r="JZ4" s="196"/>
      <c r="KA4" s="196"/>
      <c r="KB4" s="196"/>
      <c r="KC4" s="196"/>
      <c r="KD4" s="196"/>
      <c r="KE4" s="196"/>
      <c r="KF4" s="196"/>
      <c r="KG4" s="196"/>
      <c r="KH4" s="196"/>
      <c r="KI4" s="196"/>
      <c r="KJ4" s="196"/>
      <c r="KK4" s="196"/>
      <c r="KL4" s="196"/>
      <c r="KM4" s="196"/>
      <c r="KN4" s="196"/>
      <c r="KO4" s="196"/>
      <c r="KP4" s="196"/>
      <c r="KQ4" s="196"/>
      <c r="KR4" s="196"/>
      <c r="KS4" s="196"/>
      <c r="KT4" s="196"/>
      <c r="KU4" s="196"/>
      <c r="KV4" s="196"/>
      <c r="KW4" s="196"/>
      <c r="KX4" s="196"/>
      <c r="KY4" s="196"/>
      <c r="KZ4" s="196"/>
      <c r="LA4" s="196"/>
      <c r="LB4" s="196"/>
      <c r="LC4" s="196"/>
      <c r="LD4" s="196"/>
      <c r="LE4" s="196"/>
      <c r="LF4" s="196"/>
      <c r="LG4" s="196"/>
      <c r="LH4" s="196"/>
      <c r="LI4" s="196"/>
      <c r="LJ4" s="196"/>
      <c r="LK4" s="196"/>
      <c r="LL4" s="196"/>
      <c r="LM4" s="196"/>
      <c r="LN4" s="196"/>
      <c r="LO4" s="196"/>
      <c r="LP4" s="196"/>
      <c r="LQ4" s="196"/>
      <c r="LR4" s="196"/>
      <c r="LS4" s="196"/>
      <c r="LT4" s="196"/>
      <c r="LU4" s="196"/>
      <c r="LV4" s="196"/>
      <c r="LW4" s="196"/>
      <c r="LX4" s="196"/>
      <c r="LY4" s="196"/>
      <c r="LZ4" s="196"/>
      <c r="MA4" s="196"/>
      <c r="MB4" s="196"/>
      <c r="MC4" s="196"/>
      <c r="MD4" s="196"/>
      <c r="ME4" s="196"/>
      <c r="MF4" s="196"/>
      <c r="MG4" s="196"/>
      <c r="MH4" s="196"/>
    </row>
    <row r="5" spans="1:346" s="222" customFormat="1" ht="21" customHeight="1" thickTop="1">
      <c r="A5" s="97"/>
      <c r="B5" s="97"/>
      <c r="C5" s="97"/>
      <c r="D5" s="97"/>
      <c r="F5" s="97"/>
      <c r="G5" s="97"/>
      <c r="H5" s="97"/>
      <c r="I5" s="97"/>
      <c r="J5" s="239"/>
      <c r="K5" s="239"/>
      <c r="L5" s="239"/>
      <c r="M5" s="97"/>
      <c r="N5" s="97"/>
      <c r="O5" s="97"/>
      <c r="P5" s="97"/>
      <c r="Q5" s="97"/>
      <c r="R5" s="97"/>
      <c r="S5" s="97"/>
      <c r="T5" s="98"/>
      <c r="U5" s="224"/>
      <c r="V5" s="97"/>
      <c r="W5" s="97"/>
      <c r="X5" s="97"/>
      <c r="Y5" s="97"/>
      <c r="Z5" s="97"/>
      <c r="AA5" s="97"/>
      <c r="AB5" s="97"/>
      <c r="AC5" s="97"/>
      <c r="AD5" s="97"/>
      <c r="AE5" s="97"/>
      <c r="AF5" s="97"/>
      <c r="AG5" s="97"/>
      <c r="AH5" s="97"/>
      <c r="AI5" s="97"/>
      <c r="AJ5" s="97"/>
      <c r="AK5" s="97"/>
      <c r="AL5" s="97"/>
      <c r="AM5" s="97"/>
      <c r="AN5" s="97"/>
      <c r="AO5" s="97"/>
      <c r="AP5" s="97"/>
      <c r="AQ5" s="97"/>
      <c r="AR5" s="97"/>
      <c r="AS5" s="97"/>
      <c r="AT5" s="97"/>
      <c r="AU5" s="97"/>
      <c r="AV5" s="97"/>
      <c r="AW5" s="97"/>
      <c r="AX5" s="97"/>
      <c r="AY5" s="97"/>
      <c r="AZ5" s="97"/>
      <c r="BA5" s="97"/>
      <c r="BB5" s="97"/>
      <c r="BC5" s="97"/>
      <c r="BD5" s="97"/>
      <c r="BE5" s="97"/>
      <c r="BF5" s="97"/>
      <c r="BG5" s="97"/>
      <c r="BH5" s="97"/>
      <c r="BI5" s="97"/>
      <c r="BJ5" s="97"/>
      <c r="BK5" s="97"/>
      <c r="BL5" s="97"/>
      <c r="BM5" s="97"/>
      <c r="BN5" s="97"/>
      <c r="BO5" s="97"/>
      <c r="BP5" s="97"/>
      <c r="BQ5" s="97"/>
      <c r="BR5" s="97"/>
      <c r="BS5" s="97"/>
      <c r="BT5" s="97"/>
      <c r="BU5" s="97"/>
      <c r="BV5" s="97"/>
      <c r="BW5" s="97"/>
      <c r="BX5" s="97"/>
      <c r="BY5" s="97"/>
      <c r="BZ5" s="97"/>
      <c r="CA5" s="97"/>
      <c r="CB5" s="97"/>
      <c r="CC5" s="97"/>
      <c r="CD5" s="97"/>
      <c r="CE5" s="97"/>
      <c r="CF5" s="97"/>
      <c r="CG5" s="97"/>
      <c r="CH5" s="97"/>
      <c r="CI5" s="97"/>
      <c r="CJ5" s="97"/>
      <c r="CK5" s="97"/>
      <c r="CL5" s="97"/>
      <c r="CM5" s="97"/>
      <c r="CN5" s="97"/>
      <c r="CO5" s="97"/>
      <c r="CP5" s="97"/>
      <c r="CQ5" s="97"/>
      <c r="CR5" s="97"/>
      <c r="CS5" s="97"/>
      <c r="CT5" s="97"/>
      <c r="CU5" s="97"/>
      <c r="CV5" s="97"/>
      <c r="CW5" s="97"/>
      <c r="CX5" s="97"/>
      <c r="CY5" s="97"/>
      <c r="CZ5" s="97"/>
      <c r="DA5" s="97"/>
      <c r="DB5" s="97"/>
      <c r="DC5" s="97"/>
      <c r="DD5" s="97"/>
      <c r="DE5" s="97"/>
      <c r="DF5" s="97"/>
      <c r="DG5" s="97"/>
      <c r="DH5" s="97"/>
      <c r="DI5" s="97"/>
      <c r="DJ5" s="97"/>
      <c r="DK5" s="97"/>
      <c r="DL5" s="97"/>
      <c r="DM5" s="97"/>
      <c r="DN5" s="97"/>
      <c r="DO5" s="97"/>
      <c r="DP5" s="97"/>
      <c r="DQ5" s="97"/>
      <c r="DR5" s="97"/>
      <c r="DS5" s="97"/>
      <c r="DT5" s="97"/>
      <c r="DU5" s="97"/>
      <c r="DV5" s="97"/>
      <c r="DW5" s="97"/>
      <c r="DX5" s="97"/>
      <c r="DY5" s="97"/>
      <c r="DZ5" s="97"/>
      <c r="EA5" s="97"/>
      <c r="EB5" s="97"/>
      <c r="EC5" s="97"/>
      <c r="ED5" s="97"/>
      <c r="EE5" s="97"/>
      <c r="EF5" s="97"/>
      <c r="EG5" s="97"/>
      <c r="EH5" s="97"/>
      <c r="EI5" s="97"/>
      <c r="EJ5" s="97"/>
      <c r="EK5" s="97"/>
      <c r="EL5" s="97"/>
      <c r="EM5" s="97"/>
      <c r="EN5" s="97"/>
      <c r="EO5" s="97"/>
      <c r="EP5" s="97"/>
      <c r="EQ5" s="97"/>
      <c r="ER5" s="97"/>
      <c r="ES5" s="97"/>
      <c r="ET5" s="97"/>
      <c r="EU5" s="97"/>
      <c r="EV5" s="97"/>
      <c r="EW5" s="97"/>
      <c r="EX5" s="97"/>
      <c r="EY5" s="97"/>
      <c r="EZ5" s="97"/>
      <c r="FA5" s="97"/>
      <c r="FB5" s="97"/>
      <c r="FC5" s="97"/>
      <c r="FD5" s="97"/>
      <c r="FE5" s="97"/>
      <c r="FF5" s="97"/>
      <c r="FG5" s="97"/>
      <c r="FH5" s="97"/>
      <c r="FI5" s="97"/>
      <c r="FJ5" s="97"/>
      <c r="FK5" s="97"/>
      <c r="FL5" s="97"/>
      <c r="FM5" s="97"/>
      <c r="FN5" s="97"/>
      <c r="FO5" s="97"/>
      <c r="FP5" s="97"/>
      <c r="FQ5" s="97"/>
      <c r="FR5" s="97"/>
      <c r="FS5" s="97"/>
      <c r="FT5" s="97"/>
      <c r="FU5" s="97"/>
      <c r="FV5" s="97"/>
      <c r="FW5" s="97"/>
      <c r="FX5" s="97"/>
      <c r="FY5" s="97"/>
      <c r="FZ5" s="97"/>
      <c r="GA5" s="97"/>
      <c r="GB5" s="97"/>
      <c r="GC5" s="97"/>
      <c r="GD5" s="97"/>
      <c r="GE5" s="97"/>
      <c r="GF5" s="97"/>
      <c r="GG5" s="97"/>
      <c r="GH5" s="97"/>
      <c r="GI5" s="97"/>
      <c r="GJ5" s="97"/>
      <c r="GK5" s="97"/>
      <c r="GL5" s="97"/>
      <c r="GM5" s="97"/>
      <c r="GN5" s="97"/>
      <c r="GO5" s="97"/>
      <c r="GP5" s="97"/>
      <c r="GQ5" s="97"/>
      <c r="GR5" s="97"/>
      <c r="GS5" s="97"/>
      <c r="GT5" s="97"/>
      <c r="GU5" s="97"/>
      <c r="GV5" s="97"/>
      <c r="GW5" s="97"/>
      <c r="GX5" s="97"/>
      <c r="GY5" s="97"/>
      <c r="GZ5" s="97"/>
      <c r="HA5" s="97"/>
      <c r="HB5" s="97"/>
      <c r="HC5" s="97"/>
      <c r="HD5" s="97"/>
      <c r="HE5" s="97"/>
      <c r="HF5" s="97"/>
      <c r="HG5" s="97"/>
      <c r="HH5" s="97"/>
      <c r="HI5" s="97"/>
      <c r="HJ5" s="97"/>
      <c r="HK5" s="97"/>
      <c r="HL5" s="97"/>
      <c r="HM5" s="97"/>
      <c r="HN5" s="97"/>
      <c r="HO5" s="97"/>
      <c r="HP5" s="97"/>
      <c r="HQ5" s="97"/>
      <c r="HR5" s="97"/>
      <c r="HS5" s="97"/>
      <c r="HT5" s="97"/>
      <c r="HU5" s="97"/>
      <c r="HV5" s="97"/>
      <c r="HW5" s="97"/>
      <c r="HX5" s="97"/>
      <c r="HY5" s="97"/>
      <c r="HZ5" s="97"/>
      <c r="IA5" s="97"/>
      <c r="IB5" s="97"/>
      <c r="IC5" s="97"/>
      <c r="ID5" s="97"/>
      <c r="IE5" s="97"/>
      <c r="IF5" s="97"/>
      <c r="IG5" s="97"/>
      <c r="IH5" s="97"/>
      <c r="II5" s="97"/>
      <c r="IJ5" s="97"/>
      <c r="IK5" s="97"/>
      <c r="IL5" s="97"/>
      <c r="IM5" s="97"/>
      <c r="IN5" s="97"/>
      <c r="IO5" s="97"/>
      <c r="IP5" s="97"/>
      <c r="IQ5" s="97"/>
      <c r="IR5" s="97"/>
      <c r="IS5" s="97"/>
      <c r="IT5" s="97"/>
      <c r="IU5" s="97"/>
      <c r="IV5" s="97"/>
      <c r="IW5" s="97"/>
      <c r="IX5" s="97"/>
      <c r="IY5" s="97"/>
      <c r="IZ5" s="97"/>
      <c r="JA5" s="97"/>
      <c r="JB5" s="97"/>
      <c r="JC5" s="97"/>
      <c r="JD5" s="97"/>
      <c r="JE5" s="97"/>
      <c r="JF5" s="97"/>
      <c r="JG5" s="97"/>
      <c r="JH5" s="97"/>
      <c r="JI5" s="97"/>
      <c r="JJ5" s="97"/>
      <c r="JK5" s="97"/>
      <c r="JL5" s="97"/>
      <c r="JM5" s="97"/>
      <c r="JN5" s="97"/>
      <c r="JO5" s="97"/>
      <c r="JP5" s="97"/>
      <c r="JQ5" s="97"/>
      <c r="JR5" s="97"/>
      <c r="JS5" s="97"/>
      <c r="JT5" s="97"/>
      <c r="JU5" s="97"/>
      <c r="JV5" s="97"/>
      <c r="JW5" s="97"/>
      <c r="JX5" s="97"/>
      <c r="JY5" s="97"/>
      <c r="JZ5" s="97"/>
      <c r="KA5" s="97"/>
      <c r="KB5" s="97"/>
      <c r="KC5" s="97"/>
      <c r="KD5" s="97"/>
      <c r="KE5" s="97"/>
      <c r="KF5" s="97"/>
      <c r="KG5" s="97"/>
      <c r="KH5" s="97"/>
      <c r="KI5" s="97"/>
      <c r="KJ5" s="97"/>
      <c r="KK5" s="97"/>
      <c r="KL5" s="97"/>
      <c r="KM5" s="97"/>
      <c r="KN5" s="97"/>
      <c r="KO5" s="97"/>
      <c r="KP5" s="97"/>
      <c r="KQ5" s="97"/>
      <c r="KR5" s="97"/>
      <c r="KS5" s="97"/>
      <c r="KT5" s="97"/>
      <c r="KU5" s="97"/>
      <c r="KV5" s="97"/>
      <c r="KW5" s="97"/>
      <c r="KX5" s="97"/>
      <c r="KY5" s="97"/>
      <c r="KZ5" s="97"/>
      <c r="LA5" s="97"/>
      <c r="LB5" s="97"/>
      <c r="LC5" s="97"/>
      <c r="LD5" s="97"/>
      <c r="LE5" s="97"/>
      <c r="LF5" s="97"/>
      <c r="LG5" s="97"/>
      <c r="LH5" s="97"/>
      <c r="LI5" s="97"/>
      <c r="LJ5" s="97"/>
      <c r="LK5" s="97"/>
      <c r="LL5" s="97"/>
      <c r="LM5" s="97"/>
      <c r="LN5" s="97"/>
      <c r="LO5" s="97"/>
      <c r="LP5" s="97"/>
      <c r="LQ5" s="97"/>
      <c r="LR5" s="97"/>
      <c r="LS5" s="97"/>
      <c r="LT5" s="97"/>
      <c r="LU5" s="97"/>
      <c r="LV5" s="97"/>
      <c r="LW5" s="97"/>
      <c r="LX5" s="97"/>
      <c r="LY5" s="97"/>
      <c r="LZ5" s="97"/>
      <c r="MA5" s="97"/>
      <c r="MB5" s="97"/>
      <c r="MC5" s="97"/>
      <c r="MD5" s="97"/>
      <c r="ME5" s="97"/>
      <c r="MF5" s="97"/>
      <c r="MG5" s="97"/>
      <c r="MH5" s="97"/>
    </row>
    <row r="6" spans="1:346" s="222" customFormat="1" ht="21" customHeight="1">
      <c r="A6" s="97"/>
      <c r="B6" s="97"/>
      <c r="C6" s="97"/>
      <c r="D6" s="97"/>
      <c r="F6" s="97"/>
      <c r="G6" s="97"/>
      <c r="H6" s="97"/>
      <c r="I6" s="97"/>
      <c r="J6" s="239"/>
      <c r="K6" s="239"/>
      <c r="L6" s="239"/>
      <c r="M6" s="97"/>
      <c r="N6" s="97"/>
      <c r="O6" s="97"/>
      <c r="P6" s="97"/>
      <c r="Q6" s="97"/>
      <c r="R6" s="97"/>
      <c r="S6" s="97"/>
      <c r="T6" s="98"/>
      <c r="U6" s="224"/>
      <c r="V6" s="97"/>
      <c r="W6" s="97"/>
      <c r="X6" s="97"/>
      <c r="Y6" s="97"/>
      <c r="Z6" s="97"/>
      <c r="AA6" s="97"/>
      <c r="AB6" s="97"/>
      <c r="AC6" s="97"/>
      <c r="AD6" s="97"/>
      <c r="AE6" s="97"/>
      <c r="AF6" s="97"/>
      <c r="AG6" s="97"/>
      <c r="AH6" s="97"/>
      <c r="AI6" s="97"/>
      <c r="AJ6" s="97"/>
      <c r="AK6" s="97"/>
      <c r="AL6" s="97"/>
      <c r="AM6" s="97"/>
      <c r="AN6" s="97"/>
      <c r="AO6" s="97"/>
      <c r="AP6" s="97"/>
      <c r="AQ6" s="97"/>
      <c r="AR6" s="97"/>
      <c r="AS6" s="97"/>
      <c r="AT6" s="97"/>
      <c r="AU6" s="97"/>
      <c r="AV6" s="97"/>
      <c r="AW6" s="97"/>
      <c r="AX6" s="97"/>
      <c r="AY6" s="97"/>
      <c r="AZ6" s="97"/>
      <c r="BA6" s="97"/>
      <c r="BB6" s="97"/>
      <c r="BC6" s="97"/>
      <c r="BD6" s="97"/>
      <c r="BE6" s="97"/>
      <c r="BF6" s="97"/>
      <c r="BG6" s="97"/>
      <c r="BH6" s="97"/>
      <c r="BI6" s="97"/>
      <c r="BJ6" s="97"/>
      <c r="BK6" s="97"/>
      <c r="BL6" s="97"/>
      <c r="BM6" s="97"/>
      <c r="BN6" s="97"/>
      <c r="BO6" s="97"/>
      <c r="BP6" s="97"/>
      <c r="BQ6" s="97"/>
      <c r="BR6" s="97"/>
      <c r="BS6" s="97"/>
      <c r="BT6" s="97"/>
      <c r="BU6" s="97"/>
      <c r="BV6" s="97"/>
      <c r="BW6" s="97"/>
      <c r="BX6" s="97"/>
      <c r="BY6" s="97"/>
      <c r="BZ6" s="97"/>
      <c r="CA6" s="97"/>
      <c r="CB6" s="97"/>
      <c r="CC6" s="97"/>
      <c r="CD6" s="97"/>
      <c r="CE6" s="97"/>
      <c r="CF6" s="97"/>
      <c r="CG6" s="97"/>
      <c r="CH6" s="97"/>
      <c r="CI6" s="97"/>
      <c r="CJ6" s="97"/>
      <c r="CK6" s="97"/>
      <c r="CL6" s="97"/>
      <c r="CM6" s="97"/>
      <c r="CN6" s="97"/>
      <c r="CO6" s="97"/>
      <c r="CP6" s="97"/>
      <c r="CQ6" s="97"/>
      <c r="CR6" s="97"/>
      <c r="CS6" s="97"/>
      <c r="CT6" s="97"/>
      <c r="CU6" s="97"/>
      <c r="CV6" s="97"/>
      <c r="CW6" s="97"/>
      <c r="CX6" s="97"/>
      <c r="CY6" s="97"/>
      <c r="CZ6" s="97"/>
      <c r="DA6" s="97"/>
      <c r="DB6" s="97"/>
      <c r="DC6" s="97"/>
      <c r="DD6" s="97"/>
      <c r="DE6" s="97"/>
      <c r="DF6" s="97"/>
      <c r="DG6" s="97"/>
      <c r="DH6" s="97"/>
      <c r="DI6" s="97"/>
      <c r="DJ6" s="97"/>
      <c r="DK6" s="97"/>
      <c r="DL6" s="97"/>
      <c r="DM6" s="97"/>
      <c r="DN6" s="97"/>
      <c r="DO6" s="97"/>
      <c r="DP6" s="97"/>
      <c r="DQ6" s="97"/>
      <c r="DR6" s="97"/>
      <c r="DS6" s="97"/>
      <c r="DT6" s="97"/>
      <c r="DU6" s="97"/>
      <c r="DV6" s="97"/>
      <c r="DW6" s="97"/>
      <c r="DX6" s="97"/>
      <c r="DY6" s="97"/>
      <c r="DZ6" s="97"/>
      <c r="EA6" s="97"/>
      <c r="EB6" s="97"/>
      <c r="EC6" s="97"/>
      <c r="ED6" s="97"/>
      <c r="EE6" s="97"/>
      <c r="EF6" s="97"/>
      <c r="EG6" s="97"/>
      <c r="EH6" s="97"/>
      <c r="EI6" s="97"/>
      <c r="EJ6" s="97"/>
      <c r="EK6" s="97"/>
      <c r="EL6" s="97"/>
      <c r="EM6" s="97"/>
      <c r="EN6" s="97"/>
      <c r="EO6" s="97"/>
      <c r="EP6" s="97"/>
      <c r="EQ6" s="97"/>
      <c r="ER6" s="97"/>
      <c r="ES6" s="97"/>
      <c r="ET6" s="97"/>
      <c r="EU6" s="97"/>
      <c r="EV6" s="97"/>
      <c r="EW6" s="97"/>
      <c r="EX6" s="97"/>
      <c r="EY6" s="97"/>
      <c r="EZ6" s="97"/>
      <c r="FA6" s="97"/>
      <c r="FB6" s="97"/>
      <c r="FC6" s="97"/>
      <c r="FD6" s="97"/>
      <c r="FE6" s="97"/>
      <c r="FF6" s="97"/>
      <c r="FG6" s="97"/>
      <c r="FH6" s="97"/>
      <c r="FI6" s="97"/>
      <c r="FJ6" s="97"/>
      <c r="FK6" s="97"/>
      <c r="FL6" s="97"/>
      <c r="FM6" s="97"/>
      <c r="FN6" s="97"/>
      <c r="FO6" s="97"/>
      <c r="FP6" s="97"/>
      <c r="FQ6" s="97"/>
      <c r="FR6" s="97"/>
      <c r="FS6" s="97"/>
      <c r="FT6" s="97"/>
      <c r="FU6" s="97"/>
      <c r="FV6" s="97"/>
      <c r="FW6" s="97"/>
      <c r="FX6" s="97"/>
      <c r="FY6" s="97"/>
      <c r="FZ6" s="97"/>
      <c r="GA6" s="97"/>
      <c r="GB6" s="97"/>
      <c r="GC6" s="97"/>
      <c r="GD6" s="97"/>
      <c r="GE6" s="97"/>
      <c r="GF6" s="97"/>
      <c r="GG6" s="97"/>
      <c r="GH6" s="97"/>
      <c r="GI6" s="97"/>
      <c r="GJ6" s="97"/>
      <c r="GK6" s="97"/>
      <c r="GL6" s="97"/>
      <c r="GM6" s="97"/>
      <c r="GN6" s="97"/>
      <c r="GO6" s="97"/>
      <c r="GP6" s="97"/>
      <c r="GQ6" s="97"/>
      <c r="GR6" s="97"/>
      <c r="GS6" s="97"/>
      <c r="GT6" s="97"/>
      <c r="GU6" s="97"/>
      <c r="GV6" s="97"/>
      <c r="GW6" s="97"/>
      <c r="GX6" s="97"/>
      <c r="GY6" s="97"/>
      <c r="GZ6" s="97"/>
      <c r="HA6" s="97"/>
      <c r="HB6" s="97"/>
      <c r="HC6" s="97"/>
      <c r="HD6" s="97"/>
      <c r="HE6" s="97"/>
      <c r="HF6" s="97"/>
      <c r="HG6" s="97"/>
      <c r="HH6" s="97"/>
      <c r="HI6" s="97"/>
      <c r="HJ6" s="97"/>
      <c r="HK6" s="97"/>
      <c r="HL6" s="97"/>
      <c r="HM6" s="97"/>
      <c r="HN6" s="97"/>
      <c r="HO6" s="97"/>
      <c r="HP6" s="97"/>
      <c r="HQ6" s="97"/>
      <c r="HR6" s="97"/>
      <c r="HS6" s="97"/>
      <c r="HT6" s="97"/>
      <c r="HU6" s="97"/>
      <c r="HV6" s="97"/>
      <c r="HW6" s="97"/>
      <c r="HX6" s="97"/>
      <c r="HY6" s="97"/>
      <c r="HZ6" s="97"/>
      <c r="IA6" s="97"/>
      <c r="IB6" s="97"/>
      <c r="IC6" s="97"/>
      <c r="ID6" s="97"/>
      <c r="IE6" s="97"/>
      <c r="IF6" s="97"/>
      <c r="IG6" s="97"/>
      <c r="IH6" s="97"/>
      <c r="II6" s="97"/>
      <c r="IJ6" s="97"/>
      <c r="IK6" s="97"/>
      <c r="IL6" s="97"/>
      <c r="IM6" s="97"/>
      <c r="IN6" s="97"/>
      <c r="IO6" s="97"/>
      <c r="IP6" s="97"/>
      <c r="IQ6" s="97"/>
      <c r="IR6" s="97"/>
      <c r="IS6" s="97"/>
      <c r="IT6" s="97"/>
      <c r="IU6" s="97"/>
      <c r="IV6" s="97"/>
      <c r="IW6" s="97"/>
      <c r="IX6" s="97"/>
      <c r="IY6" s="97"/>
      <c r="IZ6" s="97"/>
      <c r="JA6" s="97"/>
      <c r="JB6" s="97"/>
      <c r="JC6" s="97"/>
      <c r="JD6" s="97"/>
      <c r="JE6" s="97"/>
      <c r="JF6" s="97"/>
      <c r="JG6" s="97"/>
      <c r="JH6" s="97"/>
      <c r="JI6" s="97"/>
      <c r="JJ6" s="97"/>
      <c r="JK6" s="97"/>
      <c r="JL6" s="97"/>
      <c r="JM6" s="97"/>
      <c r="JN6" s="97"/>
      <c r="JO6" s="97"/>
      <c r="JP6" s="97"/>
      <c r="JQ6" s="97"/>
      <c r="JR6" s="97"/>
      <c r="JS6" s="97"/>
      <c r="JT6" s="97"/>
      <c r="JU6" s="97"/>
      <c r="JV6" s="97"/>
      <c r="JW6" s="97"/>
      <c r="JX6" s="97"/>
      <c r="JY6" s="97"/>
      <c r="JZ6" s="97"/>
      <c r="KA6" s="97"/>
      <c r="KB6" s="97"/>
      <c r="KC6" s="97"/>
      <c r="KD6" s="97"/>
      <c r="KE6" s="97"/>
      <c r="KF6" s="97"/>
      <c r="KG6" s="97"/>
      <c r="KH6" s="97"/>
      <c r="KI6" s="97"/>
      <c r="KJ6" s="97"/>
      <c r="KK6" s="97"/>
      <c r="KL6" s="97"/>
      <c r="KM6" s="97"/>
      <c r="KN6" s="97"/>
      <c r="KO6" s="97"/>
      <c r="KP6" s="97"/>
      <c r="KQ6" s="97"/>
      <c r="KR6" s="97"/>
      <c r="KS6" s="97"/>
      <c r="KT6" s="97"/>
      <c r="KU6" s="97"/>
      <c r="KV6" s="97"/>
      <c r="KW6" s="97"/>
      <c r="KX6" s="97"/>
      <c r="KY6" s="97"/>
      <c r="KZ6" s="97"/>
      <c r="LA6" s="97"/>
      <c r="LB6" s="97"/>
      <c r="LC6" s="97"/>
      <c r="LD6" s="97"/>
      <c r="LE6" s="97"/>
      <c r="LF6" s="97"/>
      <c r="LG6" s="97"/>
      <c r="LH6" s="97"/>
      <c r="LI6" s="97"/>
      <c r="LJ6" s="97"/>
      <c r="LK6" s="97"/>
      <c r="LL6" s="97"/>
      <c r="LM6" s="97"/>
      <c r="LN6" s="97"/>
      <c r="LO6" s="97"/>
      <c r="LP6" s="97"/>
      <c r="LQ6" s="97"/>
      <c r="LR6" s="97"/>
      <c r="LS6" s="97"/>
      <c r="LT6" s="97"/>
      <c r="LU6" s="97"/>
      <c r="LV6" s="97"/>
      <c r="LW6" s="97"/>
      <c r="LX6" s="97"/>
      <c r="LY6" s="97"/>
      <c r="LZ6" s="97"/>
      <c r="MA6" s="97"/>
      <c r="MB6" s="97"/>
      <c r="MC6" s="97"/>
      <c r="MD6" s="97"/>
      <c r="ME6" s="97"/>
      <c r="MF6" s="97"/>
      <c r="MG6" s="97"/>
      <c r="MH6" s="97"/>
    </row>
    <row r="7" spans="1:346" s="99" customFormat="1" ht="21" customHeight="1">
      <c r="B7" s="227" t="s">
        <v>16</v>
      </c>
      <c r="F7" s="227"/>
      <c r="G7" s="227"/>
      <c r="H7" s="227"/>
      <c r="I7" s="227"/>
      <c r="J7" s="239"/>
      <c r="K7" s="239"/>
      <c r="L7" s="239"/>
      <c r="T7" s="100"/>
      <c r="U7" s="70"/>
    </row>
    <row r="8" spans="1:346" s="99" customFormat="1" ht="21" customHeight="1">
      <c r="B8" s="227"/>
      <c r="F8" s="227"/>
      <c r="G8" s="227"/>
      <c r="H8" s="227"/>
      <c r="I8" s="227"/>
      <c r="J8" s="239"/>
      <c r="K8" s="239"/>
      <c r="L8" s="239"/>
      <c r="T8" s="100"/>
      <c r="U8" s="70"/>
    </row>
    <row r="9" spans="1:346" s="99" customFormat="1" ht="21" customHeight="1">
      <c r="B9" s="227"/>
      <c r="C9" s="121" t="s">
        <v>17</v>
      </c>
      <c r="D9" s="121"/>
      <c r="J9" s="223" t="s">
        <v>21</v>
      </c>
      <c r="K9" s="223" t="s">
        <v>19</v>
      </c>
      <c r="L9" s="239" t="s">
        <v>67</v>
      </c>
      <c r="M9" s="142"/>
      <c r="N9" s="365">
        <v>127540423</v>
      </c>
      <c r="O9" s="365">
        <v>129163000</v>
      </c>
      <c r="P9" s="365">
        <v>130759000</v>
      </c>
      <c r="Q9" s="5">
        <v>132328000</v>
      </c>
      <c r="R9" s="5">
        <v>133870000</v>
      </c>
      <c r="S9" s="5">
        <v>135384000</v>
      </c>
      <c r="T9" s="6">
        <v>136869000</v>
      </c>
      <c r="U9" s="70"/>
    </row>
    <row r="10" spans="1:346" s="99" customFormat="1" ht="17">
      <c r="B10" s="227"/>
      <c r="C10" s="121"/>
      <c r="D10" s="121"/>
      <c r="J10" s="223"/>
      <c r="K10" s="223"/>
      <c r="L10" s="239"/>
      <c r="M10" s="142"/>
      <c r="N10" s="30"/>
      <c r="O10" s="30"/>
      <c r="P10" s="30"/>
      <c r="Q10" s="103"/>
      <c r="R10" s="103"/>
      <c r="S10" s="103"/>
      <c r="T10" s="104"/>
      <c r="U10" s="70"/>
    </row>
    <row r="11" spans="1:346" s="99" customFormat="1" ht="17">
      <c r="B11" s="227"/>
      <c r="C11" s="121" t="s">
        <v>22</v>
      </c>
      <c r="D11" s="121"/>
      <c r="J11" s="223" t="s">
        <v>21</v>
      </c>
      <c r="K11" s="223" t="s">
        <v>19</v>
      </c>
      <c r="L11" s="239" t="s">
        <v>67</v>
      </c>
      <c r="M11" s="142"/>
      <c r="N11" s="33">
        <v>8489518</v>
      </c>
      <c r="O11" s="33">
        <v>8857000</v>
      </c>
      <c r="P11" s="33">
        <v>9255000</v>
      </c>
      <c r="Q11" s="5">
        <v>9669000</v>
      </c>
      <c r="R11" s="5">
        <v>10096000</v>
      </c>
      <c r="S11" s="5">
        <v>10527000</v>
      </c>
      <c r="T11" s="6">
        <v>10966000</v>
      </c>
      <c r="U11" s="70"/>
    </row>
    <row r="12" spans="1:346" s="99" customFormat="1" ht="17">
      <c r="B12" s="227"/>
      <c r="C12" s="121" t="s">
        <v>51</v>
      </c>
      <c r="D12" s="121"/>
      <c r="J12" s="223" t="s">
        <v>14</v>
      </c>
      <c r="K12" s="223" t="s">
        <v>77</v>
      </c>
      <c r="L12" s="239" t="s">
        <v>56</v>
      </c>
      <c r="M12" s="605">
        <v>3.6999999999999998E-2</v>
      </c>
      <c r="N12" s="30"/>
      <c r="O12" s="30"/>
      <c r="P12" s="30"/>
      <c r="Q12" s="7"/>
      <c r="R12" s="7"/>
      <c r="S12" s="7"/>
      <c r="T12" s="8"/>
      <c r="U12" s="70"/>
    </row>
    <row r="13" spans="1:346" s="99" customFormat="1" ht="17">
      <c r="B13" s="227"/>
      <c r="C13" s="121"/>
      <c r="D13" s="121"/>
      <c r="J13" s="223"/>
      <c r="K13" s="223"/>
      <c r="L13" s="239"/>
      <c r="M13" s="137"/>
      <c r="N13" s="30"/>
      <c r="O13" s="30"/>
      <c r="P13" s="30"/>
      <c r="Q13" s="7"/>
      <c r="R13" s="7"/>
      <c r="S13" s="7"/>
      <c r="T13" s="8"/>
      <c r="U13" s="70"/>
    </row>
    <row r="14" spans="1:346" s="99" customFormat="1" ht="17">
      <c r="B14" s="227"/>
      <c r="C14" s="121" t="s">
        <v>76</v>
      </c>
      <c r="D14" s="121"/>
      <c r="J14" s="223" t="s">
        <v>15</v>
      </c>
      <c r="K14" s="223" t="s">
        <v>19</v>
      </c>
      <c r="L14" s="239" t="s">
        <v>64</v>
      </c>
      <c r="M14" s="84"/>
      <c r="N14" s="599">
        <v>9676.39</v>
      </c>
      <c r="O14" s="31">
        <f>N14*(1+$M$12)</f>
        <v>10034.416429999999</v>
      </c>
      <c r="P14" s="31">
        <f t="shared" ref="P14:P15" si="0">O14*(1+$M$12)</f>
        <v>10405.689837909998</v>
      </c>
      <c r="Q14" s="31">
        <f t="shared" ref="Q14:Q15" si="1">P14*(1+$M$12)</f>
        <v>10790.700361912668</v>
      </c>
      <c r="R14" s="31">
        <f t="shared" ref="R14:R15" si="2">Q14*(1+$M$12)</f>
        <v>11189.956275303435</v>
      </c>
      <c r="S14" s="31">
        <f t="shared" ref="S14:S15" si="3">R14*(1+$M$12)</f>
        <v>11603.984657489662</v>
      </c>
      <c r="T14" s="32">
        <f t="shared" ref="T14:T15" si="4">S14*(1+$M$12)</f>
        <v>12033.332089816779</v>
      </c>
      <c r="U14" s="70"/>
    </row>
    <row r="15" spans="1:346" s="99" customFormat="1" ht="17">
      <c r="B15" s="227"/>
      <c r="C15" s="121" t="s">
        <v>27</v>
      </c>
      <c r="D15" s="121"/>
      <c r="J15" s="223" t="s">
        <v>15</v>
      </c>
      <c r="K15" s="223" t="s">
        <v>19</v>
      </c>
      <c r="L15" s="239" t="s">
        <v>64</v>
      </c>
      <c r="M15" s="84"/>
      <c r="N15" s="599">
        <v>8467.98</v>
      </c>
      <c r="O15" s="31">
        <f>N15*(1+$M$12)</f>
        <v>8781.295259999999</v>
      </c>
      <c r="P15" s="31">
        <f t="shared" si="0"/>
        <v>9106.2031846199989</v>
      </c>
      <c r="Q15" s="31">
        <f t="shared" si="1"/>
        <v>9443.1327024509374</v>
      </c>
      <c r="R15" s="31">
        <f t="shared" si="2"/>
        <v>9792.5286124416216</v>
      </c>
      <c r="S15" s="31">
        <f t="shared" si="3"/>
        <v>10154.85217110196</v>
      </c>
      <c r="T15" s="32">
        <f t="shared" si="4"/>
        <v>10530.581701432731</v>
      </c>
      <c r="U15" s="70"/>
    </row>
    <row r="16" spans="1:346" s="99" customFormat="1" ht="17">
      <c r="B16" s="227"/>
      <c r="C16" s="84"/>
      <c r="D16" s="84"/>
      <c r="E16" s="84"/>
      <c r="F16" s="84"/>
      <c r="G16" s="84"/>
      <c r="H16" s="84"/>
      <c r="I16" s="84"/>
      <c r="J16" s="84"/>
      <c r="K16" s="84"/>
      <c r="L16" s="84"/>
      <c r="M16" s="84"/>
      <c r="N16" s="30"/>
      <c r="O16" s="30"/>
      <c r="P16" s="30"/>
      <c r="Q16" s="7"/>
      <c r="R16" s="7"/>
      <c r="S16" s="7"/>
      <c r="T16" s="8"/>
      <c r="U16" s="70"/>
    </row>
    <row r="17" spans="1:346" s="99" customFormat="1" ht="17">
      <c r="B17" s="227"/>
      <c r="C17" s="228"/>
      <c r="J17" s="223"/>
      <c r="K17" s="223"/>
      <c r="L17" s="239"/>
      <c r="M17" s="7"/>
      <c r="N17" s="30"/>
      <c r="O17" s="30"/>
      <c r="P17" s="30"/>
      <c r="Q17" s="7"/>
      <c r="R17" s="7"/>
      <c r="S17" s="7"/>
      <c r="T17" s="8"/>
      <c r="U17" s="70"/>
    </row>
    <row r="18" spans="1:346" s="99" customFormat="1" ht="17">
      <c r="B18" s="227" t="s">
        <v>3</v>
      </c>
      <c r="C18" s="228"/>
      <c r="J18" s="223"/>
      <c r="K18" s="223"/>
      <c r="L18" s="239"/>
      <c r="M18" s="7"/>
      <c r="N18" s="30"/>
      <c r="O18" s="30"/>
      <c r="P18" s="30"/>
      <c r="Q18" s="7"/>
      <c r="R18" s="7"/>
      <c r="S18" s="7"/>
      <c r="T18" s="8"/>
      <c r="U18" s="70"/>
    </row>
    <row r="19" spans="1:346" s="99" customFormat="1" ht="17">
      <c r="B19" s="227" t="s">
        <v>4</v>
      </c>
      <c r="C19" s="121" t="s">
        <v>5</v>
      </c>
      <c r="D19" s="121"/>
      <c r="J19" s="223" t="s">
        <v>14</v>
      </c>
      <c r="K19" s="240" t="s">
        <v>77</v>
      </c>
      <c r="L19" s="239" t="s">
        <v>31</v>
      </c>
      <c r="M19" s="525">
        <v>0.15</v>
      </c>
      <c r="N19" s="33">
        <f>N14*$M$19</f>
        <v>1451.4585</v>
      </c>
      <c r="O19" s="33">
        <f t="shared" ref="O19:T19" si="5">O14*$M$19</f>
        <v>1505.1624644999999</v>
      </c>
      <c r="P19" s="33">
        <f>P14*$M$19</f>
        <v>1560.8534756864997</v>
      </c>
      <c r="Q19" s="33">
        <f t="shared" si="5"/>
        <v>1618.6050542869002</v>
      </c>
      <c r="R19" s="33">
        <f t="shared" si="5"/>
        <v>1678.4934412955151</v>
      </c>
      <c r="S19" s="33">
        <f t="shared" si="5"/>
        <v>1740.5976986234493</v>
      </c>
      <c r="T19" s="34">
        <f t="shared" si="5"/>
        <v>1804.9998134725167</v>
      </c>
      <c r="U19" s="70"/>
    </row>
    <row r="20" spans="1:346" s="99" customFormat="1" ht="17">
      <c r="B20" s="227"/>
      <c r="C20" s="121" t="s">
        <v>6</v>
      </c>
      <c r="D20" s="121"/>
      <c r="J20" s="223" t="s">
        <v>14</v>
      </c>
      <c r="K20" s="240" t="s">
        <v>77</v>
      </c>
      <c r="L20" s="239" t="s">
        <v>30</v>
      </c>
      <c r="M20" s="525">
        <v>0.39</v>
      </c>
      <c r="N20" s="33">
        <f>N14*$M$20</f>
        <v>3773.7921000000001</v>
      </c>
      <c r="O20" s="33">
        <f t="shared" ref="O20:T20" si="6">O14*$M$20</f>
        <v>3913.4224076999999</v>
      </c>
      <c r="P20" s="33">
        <f t="shared" si="6"/>
        <v>4058.2190367848993</v>
      </c>
      <c r="Q20" s="33">
        <f t="shared" si="6"/>
        <v>4208.3731411459403</v>
      </c>
      <c r="R20" s="33">
        <f t="shared" si="6"/>
        <v>4364.0829473683398</v>
      </c>
      <c r="S20" s="33">
        <f t="shared" si="6"/>
        <v>4525.5540164209679</v>
      </c>
      <c r="T20" s="34">
        <f t="shared" si="6"/>
        <v>4692.999515028544</v>
      </c>
      <c r="U20" s="70"/>
    </row>
    <row r="21" spans="1:346" s="99" customFormat="1" ht="17">
      <c r="B21" s="227"/>
      <c r="C21" s="121" t="s">
        <v>7</v>
      </c>
      <c r="D21" s="121"/>
      <c r="J21" s="223" t="s">
        <v>14</v>
      </c>
      <c r="K21" s="240" t="s">
        <v>77</v>
      </c>
      <c r="L21" s="239" t="s">
        <v>31</v>
      </c>
      <c r="M21" s="525">
        <v>0.46</v>
      </c>
      <c r="N21" s="33">
        <f>N14*$M$21</f>
        <v>4451.1394</v>
      </c>
      <c r="O21" s="33">
        <f t="shared" ref="O21:T21" si="7">O14*$M$21</f>
        <v>4615.8315578000002</v>
      </c>
      <c r="P21" s="33">
        <f t="shared" si="7"/>
        <v>4786.6173254385994</v>
      </c>
      <c r="Q21" s="33">
        <f t="shared" si="7"/>
        <v>4963.7221664798271</v>
      </c>
      <c r="R21" s="33">
        <f t="shared" si="7"/>
        <v>5147.37988663958</v>
      </c>
      <c r="S21" s="33">
        <f t="shared" si="7"/>
        <v>5337.832942445245</v>
      </c>
      <c r="T21" s="34">
        <f t="shared" si="7"/>
        <v>5535.332761315718</v>
      </c>
      <c r="U21" s="70"/>
    </row>
    <row r="22" spans="1:346" s="99" customFormat="1" ht="17">
      <c r="B22" s="227"/>
      <c r="F22" s="228"/>
      <c r="J22" s="223"/>
      <c r="K22" s="223"/>
      <c r="L22" s="239"/>
      <c r="M22" s="7"/>
      <c r="N22" s="30"/>
      <c r="O22" s="30"/>
      <c r="P22" s="30"/>
      <c r="Q22" s="7"/>
      <c r="R22" s="7"/>
      <c r="S22" s="7"/>
      <c r="T22" s="8"/>
      <c r="U22" s="70"/>
    </row>
    <row r="23" spans="1:346" s="99" customFormat="1" ht="17">
      <c r="B23" s="227" t="s">
        <v>8</v>
      </c>
      <c r="J23" s="223"/>
      <c r="K23" s="223"/>
      <c r="L23" s="239"/>
      <c r="M23" s="7"/>
      <c r="N23" s="30"/>
      <c r="O23" s="30"/>
      <c r="P23" s="30"/>
      <c r="Q23" s="7"/>
      <c r="R23" s="7"/>
      <c r="S23" s="7"/>
      <c r="T23" s="8"/>
      <c r="U23" s="70"/>
    </row>
    <row r="24" spans="1:346" s="99" customFormat="1" ht="17">
      <c r="B24" s="227"/>
      <c r="J24" s="223"/>
      <c r="K24" s="223"/>
      <c r="L24" s="239"/>
      <c r="M24" s="7"/>
      <c r="N24" s="30"/>
      <c r="O24" s="30"/>
      <c r="P24" s="30"/>
      <c r="Q24" s="7"/>
      <c r="R24" s="7"/>
      <c r="S24" s="7"/>
      <c r="T24" s="8"/>
      <c r="U24" s="70"/>
    </row>
    <row r="25" spans="1:346" s="99" customFormat="1" ht="18">
      <c r="B25" s="229"/>
      <c r="C25" s="121" t="s">
        <v>9</v>
      </c>
      <c r="J25" s="223" t="s">
        <v>14</v>
      </c>
      <c r="K25" s="223" t="s">
        <v>77</v>
      </c>
      <c r="L25" s="239" t="s">
        <v>36</v>
      </c>
      <c r="M25" s="257">
        <v>0.94399999999999995</v>
      </c>
      <c r="N25" s="33">
        <f>N14*$M$25</f>
        <v>9134.5121599999984</v>
      </c>
      <c r="O25" s="33">
        <f t="shared" ref="O25:T25" si="8">O14*$M$25</f>
        <v>9472.4891099199995</v>
      </c>
      <c r="P25" s="33">
        <f t="shared" si="8"/>
        <v>9822.9712069870384</v>
      </c>
      <c r="Q25" s="33">
        <f t="shared" si="8"/>
        <v>10186.421141645558</v>
      </c>
      <c r="R25" s="33">
        <f t="shared" si="8"/>
        <v>10563.318723886443</v>
      </c>
      <c r="S25" s="33">
        <f t="shared" si="8"/>
        <v>10954.16151667024</v>
      </c>
      <c r="T25" s="34">
        <f t="shared" si="8"/>
        <v>11359.465492787038</v>
      </c>
      <c r="U25" s="70"/>
    </row>
    <row r="26" spans="1:346" s="99" customFormat="1" ht="18">
      <c r="B26" s="229"/>
      <c r="C26" s="121"/>
      <c r="J26" s="223"/>
      <c r="K26" s="223"/>
      <c r="L26" s="239"/>
      <c r="M26" s="106"/>
      <c r="N26" s="30"/>
      <c r="O26" s="30"/>
      <c r="P26" s="30"/>
      <c r="Q26" s="7"/>
      <c r="R26" s="7"/>
      <c r="S26" s="7"/>
      <c r="T26" s="8"/>
      <c r="U26" s="70"/>
    </row>
    <row r="27" spans="1:346" s="99" customFormat="1" ht="14" thickBot="1">
      <c r="A27" s="123"/>
      <c r="B27" s="123"/>
      <c r="C27" s="244" t="s">
        <v>10</v>
      </c>
      <c r="D27" s="123"/>
      <c r="E27" s="123"/>
      <c r="F27" s="123"/>
      <c r="G27" s="123"/>
      <c r="H27" s="123"/>
      <c r="I27" s="123"/>
      <c r="J27" s="245" t="s">
        <v>14</v>
      </c>
      <c r="K27" s="245" t="s">
        <v>77</v>
      </c>
      <c r="L27" s="245" t="s">
        <v>36</v>
      </c>
      <c r="M27" s="366">
        <v>4.4999999999999998E-2</v>
      </c>
      <c r="N27" s="35">
        <f>N14*$M$27</f>
        <v>435.43754999999993</v>
      </c>
      <c r="O27" s="35">
        <f t="shared" ref="O27:T27" si="9">O14*$M$27</f>
        <v>451.54873934999995</v>
      </c>
      <c r="P27" s="35">
        <f t="shared" si="9"/>
        <v>468.25604270594994</v>
      </c>
      <c r="Q27" s="35">
        <f t="shared" si="9"/>
        <v>485.58151628607004</v>
      </c>
      <c r="R27" s="35">
        <f t="shared" si="9"/>
        <v>503.54803238865458</v>
      </c>
      <c r="S27" s="35">
        <f t="shared" si="9"/>
        <v>522.17930958703482</v>
      </c>
      <c r="T27" s="36">
        <f t="shared" si="9"/>
        <v>541.49994404175504</v>
      </c>
      <c r="U27" s="70"/>
    </row>
    <row r="28" spans="1:346" s="238" customFormat="1" ht="18" hidden="1" thickBot="1">
      <c r="A28" s="237" t="s">
        <v>75</v>
      </c>
      <c r="B28" s="95"/>
      <c r="C28" s="95"/>
      <c r="D28" s="95"/>
      <c r="E28" s="219"/>
      <c r="F28" s="95"/>
      <c r="G28" s="95"/>
      <c r="H28" s="95"/>
      <c r="I28" s="95"/>
      <c r="J28" s="95"/>
      <c r="K28" s="95"/>
      <c r="L28" s="95"/>
      <c r="M28" s="107"/>
      <c r="N28" s="108"/>
      <c r="O28" s="108"/>
      <c r="P28" s="108"/>
      <c r="Q28" s="108"/>
      <c r="R28" s="108"/>
      <c r="S28" s="108"/>
      <c r="T28" s="109"/>
      <c r="U28" s="183"/>
      <c r="V28" s="196"/>
      <c r="W28" s="196"/>
      <c r="X28" s="196"/>
      <c r="Y28" s="196"/>
      <c r="Z28" s="196"/>
      <c r="AA28" s="196"/>
      <c r="AB28" s="196"/>
      <c r="AC28" s="196"/>
      <c r="AD28" s="196"/>
      <c r="AE28" s="196"/>
      <c r="AF28" s="196"/>
      <c r="AG28" s="196"/>
      <c r="AH28" s="196"/>
      <c r="AI28" s="196"/>
      <c r="AJ28" s="196"/>
      <c r="AK28" s="196"/>
      <c r="AL28" s="196"/>
      <c r="AM28" s="196"/>
      <c r="AN28" s="196"/>
      <c r="AO28" s="196"/>
      <c r="AP28" s="196"/>
      <c r="AQ28" s="196"/>
      <c r="AR28" s="196"/>
      <c r="AS28" s="196"/>
      <c r="AT28" s="196"/>
      <c r="AU28" s="196"/>
      <c r="AV28" s="196"/>
      <c r="AW28" s="196"/>
      <c r="AX28" s="196"/>
      <c r="AY28" s="196"/>
      <c r="AZ28" s="196"/>
      <c r="BA28" s="196"/>
      <c r="BB28" s="196"/>
      <c r="BC28" s="196"/>
      <c r="BD28" s="196"/>
      <c r="BE28" s="196"/>
      <c r="BF28" s="196"/>
      <c r="BG28" s="196"/>
      <c r="BH28" s="196"/>
      <c r="BI28" s="196"/>
      <c r="BJ28" s="196"/>
      <c r="BK28" s="196"/>
      <c r="BL28" s="196"/>
      <c r="BM28" s="196"/>
      <c r="BN28" s="196"/>
      <c r="BO28" s="196"/>
      <c r="BP28" s="196"/>
      <c r="BQ28" s="196"/>
      <c r="BR28" s="196"/>
      <c r="BS28" s="196"/>
      <c r="BT28" s="196"/>
      <c r="BU28" s="196"/>
      <c r="BV28" s="196"/>
      <c r="BW28" s="196"/>
      <c r="BX28" s="196"/>
      <c r="BY28" s="196"/>
      <c r="BZ28" s="196"/>
      <c r="CA28" s="196"/>
      <c r="CB28" s="196"/>
      <c r="CC28" s="196"/>
      <c r="CD28" s="196"/>
      <c r="CE28" s="196"/>
      <c r="CF28" s="196"/>
      <c r="CG28" s="196"/>
      <c r="CH28" s="196"/>
      <c r="CI28" s="196"/>
      <c r="CJ28" s="196"/>
      <c r="CK28" s="196"/>
      <c r="CL28" s="196"/>
      <c r="CM28" s="196"/>
      <c r="CN28" s="196"/>
      <c r="CO28" s="196"/>
      <c r="CP28" s="196"/>
      <c r="CQ28" s="196"/>
      <c r="CR28" s="196"/>
      <c r="CS28" s="196"/>
      <c r="CT28" s="196"/>
      <c r="CU28" s="196"/>
      <c r="CV28" s="196"/>
      <c r="CW28" s="196"/>
      <c r="CX28" s="196"/>
      <c r="CY28" s="196"/>
      <c r="CZ28" s="196"/>
      <c r="DA28" s="196"/>
      <c r="DB28" s="196"/>
      <c r="DC28" s="196"/>
      <c r="DD28" s="196"/>
      <c r="DE28" s="196"/>
      <c r="DF28" s="196"/>
      <c r="DG28" s="196"/>
      <c r="DH28" s="196"/>
      <c r="DI28" s="196"/>
      <c r="DJ28" s="196"/>
      <c r="DK28" s="196"/>
      <c r="DL28" s="196"/>
      <c r="DM28" s="196"/>
      <c r="DN28" s="196"/>
      <c r="DO28" s="196"/>
      <c r="DP28" s="196"/>
      <c r="DQ28" s="196"/>
      <c r="DR28" s="196"/>
      <c r="DS28" s="196"/>
      <c r="DT28" s="196"/>
      <c r="DU28" s="196"/>
      <c r="DV28" s="196"/>
      <c r="DW28" s="196"/>
      <c r="DX28" s="196"/>
      <c r="DY28" s="196"/>
      <c r="DZ28" s="196"/>
      <c r="EA28" s="196"/>
      <c r="EB28" s="196"/>
      <c r="EC28" s="196"/>
      <c r="ED28" s="196"/>
      <c r="EE28" s="196"/>
      <c r="EF28" s="196"/>
      <c r="EG28" s="196"/>
      <c r="EH28" s="196"/>
      <c r="EI28" s="196"/>
      <c r="EJ28" s="196"/>
      <c r="EK28" s="196"/>
      <c r="EL28" s="196"/>
      <c r="EM28" s="196"/>
      <c r="EN28" s="196"/>
      <c r="EO28" s="196"/>
      <c r="EP28" s="196"/>
      <c r="EQ28" s="196"/>
      <c r="ER28" s="196"/>
      <c r="ES28" s="196"/>
      <c r="ET28" s="196"/>
      <c r="EU28" s="196"/>
      <c r="EV28" s="196"/>
      <c r="EW28" s="196"/>
      <c r="EX28" s="196"/>
      <c r="EY28" s="196"/>
      <c r="EZ28" s="196"/>
      <c r="FA28" s="196"/>
      <c r="FB28" s="196"/>
      <c r="FC28" s="196"/>
      <c r="FD28" s="196"/>
      <c r="FE28" s="196"/>
      <c r="FF28" s="196"/>
      <c r="FG28" s="196"/>
      <c r="FH28" s="196"/>
      <c r="FI28" s="196"/>
      <c r="FJ28" s="196"/>
      <c r="FK28" s="196"/>
      <c r="FL28" s="196"/>
      <c r="FM28" s="196"/>
      <c r="FN28" s="196"/>
      <c r="FO28" s="196"/>
      <c r="FP28" s="196"/>
      <c r="FQ28" s="196"/>
      <c r="FR28" s="196"/>
      <c r="FS28" s="196"/>
      <c r="FT28" s="196"/>
      <c r="FU28" s="196"/>
      <c r="FV28" s="196"/>
      <c r="FW28" s="196"/>
      <c r="FX28" s="196"/>
      <c r="FY28" s="196"/>
      <c r="FZ28" s="196"/>
      <c r="GA28" s="196"/>
      <c r="GB28" s="196"/>
      <c r="GC28" s="196"/>
      <c r="GD28" s="196"/>
      <c r="GE28" s="196"/>
      <c r="GF28" s="196"/>
      <c r="GG28" s="196"/>
      <c r="GH28" s="196"/>
      <c r="GI28" s="196"/>
      <c r="GJ28" s="196"/>
      <c r="GK28" s="196"/>
      <c r="GL28" s="196"/>
      <c r="GM28" s="196"/>
      <c r="GN28" s="196"/>
      <c r="GO28" s="196"/>
      <c r="GP28" s="196"/>
      <c r="GQ28" s="196"/>
      <c r="GR28" s="196"/>
      <c r="GS28" s="196"/>
      <c r="GT28" s="196"/>
      <c r="GU28" s="196"/>
      <c r="GV28" s="196"/>
      <c r="GW28" s="196"/>
      <c r="GX28" s="196"/>
      <c r="GY28" s="196"/>
      <c r="GZ28" s="196"/>
      <c r="HA28" s="196"/>
      <c r="HB28" s="196"/>
      <c r="HC28" s="196"/>
      <c r="HD28" s="196"/>
      <c r="HE28" s="196"/>
      <c r="HF28" s="196"/>
      <c r="HG28" s="196"/>
      <c r="HH28" s="196"/>
      <c r="HI28" s="196"/>
      <c r="HJ28" s="196"/>
      <c r="HK28" s="196"/>
      <c r="HL28" s="196"/>
      <c r="HM28" s="196"/>
      <c r="HN28" s="196"/>
      <c r="HO28" s="196"/>
      <c r="HP28" s="196"/>
      <c r="HQ28" s="196"/>
      <c r="HR28" s="196"/>
      <c r="HS28" s="196"/>
      <c r="HT28" s="196"/>
      <c r="HU28" s="196"/>
      <c r="HV28" s="196"/>
      <c r="HW28" s="196"/>
      <c r="HX28" s="196"/>
      <c r="HY28" s="196"/>
      <c r="HZ28" s="196"/>
      <c r="IA28" s="196"/>
      <c r="IB28" s="196"/>
      <c r="IC28" s="196"/>
      <c r="ID28" s="196"/>
      <c r="IE28" s="196"/>
      <c r="IF28" s="196"/>
      <c r="IG28" s="196"/>
      <c r="IH28" s="196"/>
      <c r="II28" s="196"/>
      <c r="IJ28" s="196"/>
      <c r="IK28" s="196"/>
      <c r="IL28" s="196"/>
      <c r="IM28" s="196"/>
      <c r="IN28" s="196"/>
      <c r="IO28" s="196"/>
      <c r="IP28" s="196"/>
      <c r="IQ28" s="196"/>
      <c r="IR28" s="196"/>
      <c r="IS28" s="196"/>
      <c r="IT28" s="196"/>
      <c r="IU28" s="196"/>
      <c r="IV28" s="196"/>
      <c r="IW28" s="196"/>
      <c r="IX28" s="196"/>
      <c r="IY28" s="196"/>
      <c r="IZ28" s="196"/>
      <c r="JA28" s="196"/>
      <c r="JB28" s="196"/>
      <c r="JC28" s="196"/>
      <c r="JD28" s="196"/>
      <c r="JE28" s="196"/>
      <c r="JF28" s="196"/>
      <c r="JG28" s="196"/>
      <c r="JH28" s="196"/>
      <c r="JI28" s="196"/>
      <c r="JJ28" s="196"/>
      <c r="JK28" s="196"/>
      <c r="JL28" s="196"/>
      <c r="JM28" s="196"/>
      <c r="JN28" s="196"/>
      <c r="JO28" s="196"/>
      <c r="JP28" s="196"/>
      <c r="JQ28" s="196"/>
      <c r="JR28" s="196"/>
      <c r="JS28" s="196"/>
      <c r="JT28" s="196"/>
      <c r="JU28" s="196"/>
      <c r="JV28" s="196"/>
      <c r="JW28" s="196"/>
      <c r="JX28" s="196"/>
      <c r="JY28" s="196"/>
      <c r="JZ28" s="196"/>
      <c r="KA28" s="196"/>
      <c r="KB28" s="196"/>
      <c r="KC28" s="196"/>
      <c r="KD28" s="196"/>
      <c r="KE28" s="196"/>
      <c r="KF28" s="196"/>
      <c r="KG28" s="196"/>
      <c r="KH28" s="196"/>
      <c r="KI28" s="196"/>
      <c r="KJ28" s="196"/>
      <c r="KK28" s="196"/>
      <c r="KL28" s="196"/>
      <c r="KM28" s="196"/>
      <c r="KN28" s="196"/>
      <c r="KO28" s="196"/>
      <c r="KP28" s="196"/>
      <c r="KQ28" s="196"/>
      <c r="KR28" s="196"/>
      <c r="KS28" s="196"/>
      <c r="KT28" s="196"/>
      <c r="KU28" s="196"/>
      <c r="KV28" s="196"/>
      <c r="KW28" s="196"/>
      <c r="KX28" s="196"/>
      <c r="KY28" s="196"/>
      <c r="KZ28" s="196"/>
      <c r="LA28" s="196"/>
      <c r="LB28" s="196"/>
      <c r="LC28" s="196"/>
      <c r="LD28" s="196"/>
      <c r="LE28" s="196"/>
      <c r="LF28" s="196"/>
      <c r="LG28" s="196"/>
      <c r="LH28" s="196"/>
      <c r="LI28" s="196"/>
      <c r="LJ28" s="196"/>
      <c r="LK28" s="196"/>
      <c r="LL28" s="196"/>
      <c r="LM28" s="196"/>
      <c r="LN28" s="196"/>
      <c r="LO28" s="196"/>
      <c r="LP28" s="196"/>
      <c r="LQ28" s="196"/>
      <c r="LR28" s="196"/>
      <c r="LS28" s="196"/>
      <c r="LT28" s="196"/>
      <c r="LU28" s="196"/>
      <c r="LV28" s="196"/>
      <c r="LW28" s="196"/>
      <c r="LX28" s="196"/>
      <c r="LY28" s="196"/>
      <c r="LZ28" s="196"/>
      <c r="MA28" s="196"/>
      <c r="MB28" s="196"/>
      <c r="MC28" s="196"/>
      <c r="MD28" s="196"/>
      <c r="ME28" s="196"/>
      <c r="MF28" s="196"/>
      <c r="MG28" s="196"/>
      <c r="MH28" s="196"/>
    </row>
    <row r="29" spans="1:346" s="220" customFormat="1" ht="18" hidden="1" thickTop="1">
      <c r="A29" s="227"/>
      <c r="B29" s="227"/>
      <c r="C29" s="227"/>
      <c r="D29" s="227"/>
      <c r="E29" s="227"/>
      <c r="F29" s="227"/>
      <c r="G29" s="139"/>
      <c r="H29" s="139"/>
      <c r="I29" s="139"/>
      <c r="J29" s="223"/>
      <c r="K29" s="223"/>
      <c r="L29" s="239"/>
      <c r="M29" s="141"/>
      <c r="N29" s="141"/>
      <c r="O29" s="141"/>
      <c r="P29" s="141"/>
      <c r="Q29" s="141"/>
      <c r="R29" s="141"/>
      <c r="S29" s="141"/>
      <c r="T29" s="110"/>
      <c r="U29" s="183"/>
      <c r="V29" s="183"/>
      <c r="W29" s="183"/>
      <c r="X29" s="183"/>
      <c r="Y29" s="183"/>
      <c r="Z29" s="183"/>
      <c r="AA29" s="183"/>
      <c r="AB29" s="183"/>
      <c r="AC29" s="183"/>
      <c r="AD29" s="183"/>
      <c r="AE29" s="183"/>
      <c r="AF29" s="183"/>
      <c r="AG29" s="183"/>
      <c r="AH29" s="183"/>
      <c r="AI29" s="183"/>
      <c r="AJ29" s="183"/>
      <c r="AK29" s="183"/>
      <c r="AL29" s="183"/>
      <c r="AM29" s="183"/>
      <c r="AN29" s="183"/>
      <c r="AO29" s="183"/>
      <c r="AP29" s="183"/>
      <c r="AQ29" s="183"/>
      <c r="AR29" s="183"/>
      <c r="AS29" s="183"/>
      <c r="AT29" s="183"/>
      <c r="AU29" s="183"/>
      <c r="AV29" s="183"/>
      <c r="AW29" s="183"/>
      <c r="AX29" s="183"/>
      <c r="AY29" s="183"/>
      <c r="AZ29" s="183"/>
      <c r="BA29" s="183"/>
      <c r="BB29" s="183"/>
      <c r="BC29" s="183"/>
      <c r="BD29" s="183"/>
      <c r="BE29" s="183"/>
      <c r="BF29" s="183"/>
      <c r="BG29" s="183"/>
      <c r="BH29" s="183"/>
      <c r="BI29" s="183"/>
      <c r="BJ29" s="183"/>
      <c r="BK29" s="183"/>
      <c r="BL29" s="183"/>
      <c r="BM29" s="183"/>
      <c r="BN29" s="183"/>
      <c r="BO29" s="183"/>
      <c r="BP29" s="183"/>
      <c r="BQ29" s="183"/>
      <c r="BR29" s="183"/>
      <c r="BS29" s="183"/>
      <c r="BT29" s="183"/>
      <c r="BU29" s="183"/>
      <c r="BV29" s="183"/>
      <c r="BW29" s="183"/>
      <c r="BX29" s="183"/>
      <c r="BY29" s="183"/>
      <c r="BZ29" s="183"/>
      <c r="CA29" s="183"/>
      <c r="CB29" s="183"/>
      <c r="CC29" s="183"/>
      <c r="CD29" s="183"/>
      <c r="CE29" s="183"/>
      <c r="CF29" s="183"/>
      <c r="CG29" s="183"/>
      <c r="CH29" s="183"/>
      <c r="CI29" s="183"/>
      <c r="CJ29" s="183"/>
      <c r="CK29" s="183"/>
      <c r="CL29" s="183"/>
      <c r="CM29" s="183"/>
      <c r="CN29" s="183"/>
      <c r="CO29" s="183"/>
      <c r="CP29" s="183"/>
      <c r="CQ29" s="183"/>
      <c r="CR29" s="183"/>
      <c r="CS29" s="183"/>
      <c r="CT29" s="183"/>
      <c r="CU29" s="183"/>
      <c r="CV29" s="183"/>
      <c r="CW29" s="183"/>
      <c r="CX29" s="183"/>
      <c r="CY29" s="183"/>
      <c r="CZ29" s="183"/>
      <c r="DA29" s="183"/>
      <c r="DB29" s="183"/>
      <c r="DC29" s="183"/>
      <c r="DD29" s="183"/>
      <c r="DE29" s="183"/>
      <c r="DF29" s="183"/>
      <c r="DG29" s="183"/>
      <c r="DH29" s="183"/>
      <c r="DI29" s="183"/>
      <c r="DJ29" s="183"/>
      <c r="DK29" s="183"/>
      <c r="DL29" s="183"/>
      <c r="DM29" s="183"/>
      <c r="DN29" s="183"/>
      <c r="DO29" s="183"/>
      <c r="DP29" s="183"/>
      <c r="DQ29" s="183"/>
      <c r="DR29" s="183"/>
      <c r="DS29" s="183"/>
      <c r="DT29" s="183"/>
      <c r="DU29" s="183"/>
      <c r="DV29" s="183"/>
      <c r="DW29" s="183"/>
      <c r="DX29" s="183"/>
      <c r="DY29" s="183"/>
      <c r="DZ29" s="183"/>
      <c r="EA29" s="183"/>
      <c r="EB29" s="183"/>
      <c r="EC29" s="183"/>
      <c r="ED29" s="183"/>
      <c r="EE29" s="183"/>
      <c r="EF29" s="183"/>
      <c r="EG29" s="183"/>
      <c r="EH29" s="183"/>
      <c r="EI29" s="183"/>
      <c r="EJ29" s="183"/>
      <c r="EK29" s="183"/>
      <c r="EL29" s="183"/>
      <c r="EM29" s="183"/>
      <c r="EN29" s="183"/>
      <c r="EO29" s="183"/>
      <c r="EP29" s="183"/>
      <c r="EQ29" s="183"/>
      <c r="ER29" s="183"/>
      <c r="ES29" s="183"/>
      <c r="ET29" s="183"/>
      <c r="EU29" s="183"/>
      <c r="EV29" s="183"/>
      <c r="EW29" s="183"/>
      <c r="EX29" s="183"/>
      <c r="EY29" s="183"/>
      <c r="EZ29" s="183"/>
      <c r="FA29" s="183"/>
      <c r="FB29" s="183"/>
      <c r="FC29" s="183"/>
      <c r="FD29" s="183"/>
      <c r="FE29" s="183"/>
      <c r="FF29" s="183"/>
      <c r="FG29" s="183"/>
      <c r="FH29" s="183"/>
      <c r="FI29" s="183"/>
      <c r="FJ29" s="183"/>
      <c r="FK29" s="183"/>
      <c r="FL29" s="183"/>
      <c r="FM29" s="183"/>
      <c r="FN29" s="183"/>
      <c r="FO29" s="183"/>
      <c r="FP29" s="183"/>
      <c r="FQ29" s="183"/>
      <c r="FR29" s="183"/>
      <c r="FS29" s="183"/>
      <c r="FT29" s="183"/>
      <c r="FU29" s="183"/>
      <c r="FV29" s="183"/>
      <c r="FW29" s="183"/>
      <c r="FX29" s="183"/>
      <c r="FY29" s="183"/>
      <c r="FZ29" s="183"/>
      <c r="GA29" s="183"/>
      <c r="GB29" s="183"/>
      <c r="GC29" s="183"/>
      <c r="GD29" s="183"/>
      <c r="GE29" s="183"/>
      <c r="GF29" s="183"/>
      <c r="GG29" s="183"/>
      <c r="GH29" s="183"/>
      <c r="GI29" s="183"/>
      <c r="GJ29" s="183"/>
      <c r="GK29" s="183"/>
      <c r="GL29" s="183"/>
      <c r="GM29" s="183"/>
      <c r="GN29" s="183"/>
      <c r="GO29" s="183"/>
      <c r="GP29" s="183"/>
      <c r="GQ29" s="183"/>
      <c r="GR29" s="183"/>
      <c r="GS29" s="183"/>
      <c r="GT29" s="183"/>
      <c r="GU29" s="183"/>
      <c r="GV29" s="183"/>
      <c r="GW29" s="183"/>
      <c r="GX29" s="183"/>
      <c r="GY29" s="183"/>
      <c r="GZ29" s="183"/>
      <c r="HA29" s="183"/>
      <c r="HB29" s="183"/>
      <c r="HC29" s="183"/>
      <c r="HD29" s="183"/>
      <c r="HE29" s="183"/>
      <c r="HF29" s="183"/>
      <c r="HG29" s="183"/>
      <c r="HH29" s="183"/>
      <c r="HI29" s="183"/>
      <c r="HJ29" s="183"/>
      <c r="HK29" s="183"/>
      <c r="HL29" s="183"/>
      <c r="HM29" s="183"/>
      <c r="HN29" s="183"/>
      <c r="HO29" s="183"/>
      <c r="HP29" s="183"/>
      <c r="HQ29" s="183"/>
      <c r="HR29" s="183"/>
      <c r="HS29" s="183"/>
      <c r="HT29" s="183"/>
      <c r="HU29" s="183"/>
      <c r="HV29" s="183"/>
      <c r="HW29" s="183"/>
      <c r="HX29" s="183"/>
      <c r="HY29" s="183"/>
      <c r="HZ29" s="183"/>
      <c r="IA29" s="183"/>
      <c r="IB29" s="183"/>
      <c r="IC29" s="183"/>
      <c r="ID29" s="183"/>
      <c r="IE29" s="183"/>
      <c r="IF29" s="183"/>
      <c r="IG29" s="183"/>
      <c r="IH29" s="183"/>
      <c r="II29" s="183"/>
      <c r="IJ29" s="183"/>
      <c r="IK29" s="183"/>
      <c r="IL29" s="183"/>
      <c r="IM29" s="183"/>
      <c r="IN29" s="183"/>
      <c r="IO29" s="183"/>
      <c r="IP29" s="183"/>
      <c r="IQ29" s="183"/>
      <c r="IR29" s="183"/>
      <c r="IS29" s="183"/>
      <c r="IT29" s="183"/>
      <c r="IU29" s="183"/>
      <c r="IV29" s="183"/>
      <c r="IW29" s="183"/>
      <c r="IX29" s="183"/>
      <c r="IY29" s="183"/>
      <c r="IZ29" s="183"/>
      <c r="JA29" s="183"/>
      <c r="JB29" s="183"/>
      <c r="JC29" s="183"/>
      <c r="JD29" s="183"/>
      <c r="JE29" s="183"/>
      <c r="JF29" s="183"/>
      <c r="JG29" s="183"/>
      <c r="JH29" s="183"/>
      <c r="JI29" s="183"/>
      <c r="JJ29" s="183"/>
      <c r="JK29" s="183"/>
      <c r="JL29" s="183"/>
      <c r="JM29" s="183"/>
      <c r="JN29" s="183"/>
      <c r="JO29" s="183"/>
      <c r="JP29" s="183"/>
      <c r="JQ29" s="183"/>
      <c r="JR29" s="183"/>
      <c r="JS29" s="183"/>
      <c r="JT29" s="183"/>
      <c r="JU29" s="183"/>
      <c r="JV29" s="183"/>
      <c r="JW29" s="183"/>
      <c r="JX29" s="183"/>
      <c r="JY29" s="183"/>
      <c r="JZ29" s="183"/>
      <c r="KA29" s="183"/>
      <c r="KB29" s="183"/>
      <c r="KC29" s="183"/>
      <c r="KD29" s="183"/>
      <c r="KE29" s="183"/>
      <c r="KF29" s="183"/>
      <c r="KG29" s="183"/>
      <c r="KH29" s="183"/>
      <c r="KI29" s="183"/>
      <c r="KJ29" s="183"/>
      <c r="KK29" s="183"/>
      <c r="KL29" s="183"/>
      <c r="KM29" s="183"/>
      <c r="KN29" s="183"/>
      <c r="KO29" s="183"/>
      <c r="KP29" s="183"/>
      <c r="KQ29" s="183"/>
      <c r="KR29" s="183"/>
      <c r="KS29" s="183"/>
      <c r="KT29" s="183"/>
      <c r="KU29" s="183"/>
      <c r="KV29" s="183"/>
      <c r="KW29" s="183"/>
      <c r="KX29" s="183"/>
      <c r="KY29" s="183"/>
      <c r="KZ29" s="183"/>
      <c r="LA29" s="183"/>
      <c r="LB29" s="183"/>
      <c r="LC29" s="183"/>
      <c r="LD29" s="183"/>
      <c r="LE29" s="183"/>
      <c r="LF29" s="183"/>
      <c r="LG29" s="183"/>
      <c r="LH29" s="183"/>
      <c r="LI29" s="183"/>
      <c r="LJ29" s="183"/>
      <c r="LK29" s="183"/>
      <c r="LL29" s="183"/>
      <c r="LM29" s="183"/>
      <c r="LN29" s="183"/>
      <c r="LO29" s="183"/>
      <c r="LP29" s="183"/>
      <c r="LQ29" s="183"/>
      <c r="LR29" s="183"/>
      <c r="LS29" s="183"/>
      <c r="LT29" s="183"/>
      <c r="LU29" s="183"/>
      <c r="LV29" s="183"/>
      <c r="LW29" s="183"/>
      <c r="LX29" s="183"/>
      <c r="LY29" s="183"/>
      <c r="LZ29" s="183"/>
      <c r="MA29" s="183"/>
      <c r="MB29" s="183"/>
      <c r="MC29" s="183"/>
      <c r="MD29" s="183"/>
      <c r="ME29" s="183"/>
      <c r="MF29" s="183"/>
      <c r="MG29" s="183"/>
      <c r="MH29" s="183"/>
    </row>
    <row r="30" spans="1:346" s="220" customFormat="1" ht="17" hidden="1">
      <c r="A30" s="227"/>
      <c r="B30" s="227" t="s">
        <v>13</v>
      </c>
      <c r="C30" s="227"/>
      <c r="D30" s="227"/>
      <c r="E30" s="227"/>
      <c r="F30" s="227"/>
      <c r="G30" s="139"/>
      <c r="H30" s="139"/>
      <c r="I30" s="139"/>
      <c r="J30" s="223"/>
      <c r="K30" s="223"/>
      <c r="L30" s="239"/>
      <c r="M30" s="141"/>
      <c r="N30" s="141"/>
      <c r="O30" s="141"/>
      <c r="P30" s="141"/>
      <c r="Q30" s="141"/>
      <c r="R30" s="141"/>
      <c r="S30" s="141"/>
      <c r="T30" s="110"/>
      <c r="U30" s="183"/>
      <c r="V30" s="183"/>
      <c r="W30" s="183"/>
      <c r="X30" s="183"/>
      <c r="Y30" s="183"/>
      <c r="Z30" s="183"/>
      <c r="AA30" s="183"/>
      <c r="AB30" s="183"/>
      <c r="AC30" s="183"/>
      <c r="AD30" s="183"/>
      <c r="AE30" s="183"/>
      <c r="AF30" s="183"/>
      <c r="AG30" s="183"/>
      <c r="AH30" s="183"/>
      <c r="AI30" s="183"/>
      <c r="AJ30" s="183"/>
      <c r="AK30" s="183"/>
      <c r="AL30" s="183"/>
      <c r="AM30" s="183"/>
      <c r="AN30" s="183"/>
      <c r="AO30" s="183"/>
      <c r="AP30" s="183"/>
      <c r="AQ30" s="183"/>
      <c r="AR30" s="183"/>
      <c r="AS30" s="183"/>
      <c r="AT30" s="183"/>
      <c r="AU30" s="183"/>
      <c r="AV30" s="183"/>
      <c r="AW30" s="183"/>
      <c r="AX30" s="183"/>
      <c r="AY30" s="183"/>
      <c r="AZ30" s="183"/>
      <c r="BA30" s="183"/>
      <c r="BB30" s="183"/>
      <c r="BC30" s="183"/>
      <c r="BD30" s="183"/>
      <c r="BE30" s="183"/>
      <c r="BF30" s="183"/>
      <c r="BG30" s="183"/>
      <c r="BH30" s="183"/>
      <c r="BI30" s="183"/>
      <c r="BJ30" s="183"/>
      <c r="BK30" s="183"/>
      <c r="BL30" s="183"/>
      <c r="BM30" s="183"/>
      <c r="BN30" s="183"/>
      <c r="BO30" s="183"/>
      <c r="BP30" s="183"/>
      <c r="BQ30" s="183"/>
      <c r="BR30" s="183"/>
      <c r="BS30" s="183"/>
      <c r="BT30" s="183"/>
      <c r="BU30" s="183"/>
      <c r="BV30" s="183"/>
      <c r="BW30" s="183"/>
      <c r="BX30" s="183"/>
      <c r="BY30" s="183"/>
      <c r="BZ30" s="183"/>
      <c r="CA30" s="183"/>
      <c r="CB30" s="183"/>
      <c r="CC30" s="183"/>
      <c r="CD30" s="183"/>
      <c r="CE30" s="183"/>
      <c r="CF30" s="183"/>
      <c r="CG30" s="183"/>
      <c r="CH30" s="183"/>
      <c r="CI30" s="183"/>
      <c r="CJ30" s="183"/>
      <c r="CK30" s="183"/>
      <c r="CL30" s="183"/>
      <c r="CM30" s="183"/>
      <c r="CN30" s="183"/>
      <c r="CO30" s="183"/>
      <c r="CP30" s="183"/>
      <c r="CQ30" s="183"/>
      <c r="CR30" s="183"/>
      <c r="CS30" s="183"/>
      <c r="CT30" s="183"/>
      <c r="CU30" s="183"/>
      <c r="CV30" s="183"/>
      <c r="CW30" s="183"/>
      <c r="CX30" s="183"/>
      <c r="CY30" s="183"/>
      <c r="CZ30" s="183"/>
      <c r="DA30" s="183"/>
      <c r="DB30" s="183"/>
      <c r="DC30" s="183"/>
      <c r="DD30" s="183"/>
      <c r="DE30" s="183"/>
      <c r="DF30" s="183"/>
      <c r="DG30" s="183"/>
      <c r="DH30" s="183"/>
      <c r="DI30" s="183"/>
      <c r="DJ30" s="183"/>
      <c r="DK30" s="183"/>
      <c r="DL30" s="183"/>
      <c r="DM30" s="183"/>
      <c r="DN30" s="183"/>
      <c r="DO30" s="183"/>
      <c r="DP30" s="183"/>
      <c r="DQ30" s="183"/>
      <c r="DR30" s="183"/>
      <c r="DS30" s="183"/>
      <c r="DT30" s="183"/>
      <c r="DU30" s="183"/>
      <c r="DV30" s="183"/>
      <c r="DW30" s="183"/>
      <c r="DX30" s="183"/>
      <c r="DY30" s="183"/>
      <c r="DZ30" s="183"/>
      <c r="EA30" s="183"/>
      <c r="EB30" s="183"/>
      <c r="EC30" s="183"/>
      <c r="ED30" s="183"/>
      <c r="EE30" s="183"/>
      <c r="EF30" s="183"/>
      <c r="EG30" s="183"/>
      <c r="EH30" s="183"/>
      <c r="EI30" s="183"/>
      <c r="EJ30" s="183"/>
      <c r="EK30" s="183"/>
      <c r="EL30" s="183"/>
      <c r="EM30" s="183"/>
      <c r="EN30" s="183"/>
      <c r="EO30" s="183"/>
      <c r="EP30" s="183"/>
      <c r="EQ30" s="183"/>
      <c r="ER30" s="183"/>
      <c r="ES30" s="183"/>
      <c r="ET30" s="183"/>
      <c r="EU30" s="183"/>
      <c r="EV30" s="183"/>
      <c r="EW30" s="183"/>
      <c r="EX30" s="183"/>
      <c r="EY30" s="183"/>
      <c r="EZ30" s="183"/>
      <c r="FA30" s="183"/>
      <c r="FB30" s="183"/>
      <c r="FC30" s="183"/>
      <c r="FD30" s="183"/>
      <c r="FE30" s="183"/>
      <c r="FF30" s="183"/>
      <c r="FG30" s="183"/>
      <c r="FH30" s="183"/>
      <c r="FI30" s="183"/>
      <c r="FJ30" s="183"/>
      <c r="FK30" s="183"/>
      <c r="FL30" s="183"/>
      <c r="FM30" s="183"/>
      <c r="FN30" s="183"/>
      <c r="FO30" s="183"/>
      <c r="FP30" s="183"/>
      <c r="FQ30" s="183"/>
      <c r="FR30" s="183"/>
      <c r="FS30" s="183"/>
      <c r="FT30" s="183"/>
      <c r="FU30" s="183"/>
      <c r="FV30" s="183"/>
      <c r="FW30" s="183"/>
      <c r="FX30" s="183"/>
      <c r="FY30" s="183"/>
      <c r="FZ30" s="183"/>
      <c r="GA30" s="183"/>
      <c r="GB30" s="183"/>
      <c r="GC30" s="183"/>
      <c r="GD30" s="183"/>
      <c r="GE30" s="183"/>
      <c r="GF30" s="183"/>
      <c r="GG30" s="183"/>
      <c r="GH30" s="183"/>
      <c r="GI30" s="183"/>
      <c r="GJ30" s="183"/>
      <c r="GK30" s="183"/>
      <c r="GL30" s="183"/>
      <c r="GM30" s="183"/>
      <c r="GN30" s="183"/>
      <c r="GO30" s="183"/>
      <c r="GP30" s="183"/>
      <c r="GQ30" s="183"/>
      <c r="GR30" s="183"/>
      <c r="GS30" s="183"/>
      <c r="GT30" s="183"/>
      <c r="GU30" s="183"/>
      <c r="GV30" s="183"/>
      <c r="GW30" s="183"/>
      <c r="GX30" s="183"/>
      <c r="GY30" s="183"/>
      <c r="GZ30" s="183"/>
      <c r="HA30" s="183"/>
      <c r="HB30" s="183"/>
      <c r="HC30" s="183"/>
      <c r="HD30" s="183"/>
      <c r="HE30" s="183"/>
      <c r="HF30" s="183"/>
      <c r="HG30" s="183"/>
      <c r="HH30" s="183"/>
      <c r="HI30" s="183"/>
      <c r="HJ30" s="183"/>
      <c r="HK30" s="183"/>
      <c r="HL30" s="183"/>
      <c r="HM30" s="183"/>
      <c r="HN30" s="183"/>
      <c r="HO30" s="183"/>
      <c r="HP30" s="183"/>
      <c r="HQ30" s="183"/>
      <c r="HR30" s="183"/>
      <c r="HS30" s="183"/>
      <c r="HT30" s="183"/>
      <c r="HU30" s="183"/>
      <c r="HV30" s="183"/>
      <c r="HW30" s="183"/>
      <c r="HX30" s="183"/>
      <c r="HY30" s="183"/>
      <c r="HZ30" s="183"/>
      <c r="IA30" s="183"/>
      <c r="IB30" s="183"/>
      <c r="IC30" s="183"/>
      <c r="ID30" s="183"/>
      <c r="IE30" s="183"/>
      <c r="IF30" s="183"/>
      <c r="IG30" s="183"/>
      <c r="IH30" s="183"/>
      <c r="II30" s="183"/>
      <c r="IJ30" s="183"/>
      <c r="IK30" s="183"/>
      <c r="IL30" s="183"/>
      <c r="IM30" s="183"/>
      <c r="IN30" s="183"/>
      <c r="IO30" s="183"/>
      <c r="IP30" s="183"/>
      <c r="IQ30" s="183"/>
      <c r="IR30" s="183"/>
      <c r="IS30" s="183"/>
      <c r="IT30" s="183"/>
      <c r="IU30" s="183"/>
      <c r="IV30" s="183"/>
      <c r="IW30" s="183"/>
      <c r="IX30" s="183"/>
      <c r="IY30" s="183"/>
      <c r="IZ30" s="183"/>
      <c r="JA30" s="183"/>
      <c r="JB30" s="183"/>
      <c r="JC30" s="183"/>
      <c r="JD30" s="183"/>
      <c r="JE30" s="183"/>
      <c r="JF30" s="183"/>
      <c r="JG30" s="183"/>
      <c r="JH30" s="183"/>
      <c r="JI30" s="183"/>
      <c r="JJ30" s="183"/>
      <c r="JK30" s="183"/>
      <c r="JL30" s="183"/>
      <c r="JM30" s="183"/>
      <c r="JN30" s="183"/>
      <c r="JO30" s="183"/>
      <c r="JP30" s="183"/>
      <c r="JQ30" s="183"/>
      <c r="JR30" s="183"/>
      <c r="JS30" s="183"/>
      <c r="JT30" s="183"/>
      <c r="JU30" s="183"/>
      <c r="JV30" s="183"/>
      <c r="JW30" s="183"/>
      <c r="JX30" s="183"/>
      <c r="JY30" s="183"/>
      <c r="JZ30" s="183"/>
      <c r="KA30" s="183"/>
      <c r="KB30" s="183"/>
      <c r="KC30" s="183"/>
      <c r="KD30" s="183"/>
      <c r="KE30" s="183"/>
      <c r="KF30" s="183"/>
      <c r="KG30" s="183"/>
      <c r="KH30" s="183"/>
      <c r="KI30" s="183"/>
      <c r="KJ30" s="183"/>
      <c r="KK30" s="183"/>
      <c r="KL30" s="183"/>
      <c r="KM30" s="183"/>
      <c r="KN30" s="183"/>
      <c r="KO30" s="183"/>
      <c r="KP30" s="183"/>
      <c r="KQ30" s="183"/>
      <c r="KR30" s="183"/>
      <c r="KS30" s="183"/>
      <c r="KT30" s="183"/>
      <c r="KU30" s="183"/>
      <c r="KV30" s="183"/>
      <c r="KW30" s="183"/>
      <c r="KX30" s="183"/>
      <c r="KY30" s="183"/>
      <c r="KZ30" s="183"/>
      <c r="LA30" s="183"/>
      <c r="LB30" s="183"/>
      <c r="LC30" s="183"/>
      <c r="LD30" s="183"/>
      <c r="LE30" s="183"/>
      <c r="LF30" s="183"/>
      <c r="LG30" s="183"/>
      <c r="LH30" s="183"/>
      <c r="LI30" s="183"/>
      <c r="LJ30" s="183"/>
      <c r="LK30" s="183"/>
      <c r="LL30" s="183"/>
      <c r="LM30" s="183"/>
      <c r="LN30" s="183"/>
      <c r="LO30" s="183"/>
      <c r="LP30" s="183"/>
      <c r="LQ30" s="183"/>
      <c r="LR30" s="183"/>
      <c r="LS30" s="183"/>
      <c r="LT30" s="183"/>
      <c r="LU30" s="183"/>
      <c r="LV30" s="183"/>
      <c r="LW30" s="183"/>
      <c r="LX30" s="183"/>
      <c r="LY30" s="183"/>
      <c r="LZ30" s="183"/>
      <c r="MA30" s="183"/>
      <c r="MB30" s="183"/>
      <c r="MC30" s="183"/>
      <c r="MD30" s="183"/>
      <c r="ME30" s="183"/>
      <c r="MF30" s="183"/>
      <c r="MG30" s="183"/>
      <c r="MH30" s="183"/>
    </row>
    <row r="31" spans="1:346" s="220" customFormat="1" ht="17" hidden="1">
      <c r="A31" s="227"/>
      <c r="B31" s="227"/>
      <c r="C31" s="227"/>
      <c r="D31" s="227"/>
      <c r="E31" s="227"/>
      <c r="F31" s="227"/>
      <c r="G31" s="139"/>
      <c r="H31" s="139"/>
      <c r="I31" s="139"/>
      <c r="J31" s="223"/>
      <c r="K31" s="223"/>
      <c r="L31" s="239"/>
      <c r="M31" s="141"/>
      <c r="N31" s="141"/>
      <c r="O31" s="141"/>
      <c r="P31" s="141"/>
      <c r="Q31" s="141"/>
      <c r="R31" s="141"/>
      <c r="S31" s="141"/>
      <c r="T31" s="110"/>
      <c r="U31" s="183"/>
      <c r="V31" s="183"/>
      <c r="W31" s="183"/>
      <c r="X31" s="183"/>
      <c r="Y31" s="183"/>
      <c r="Z31" s="183"/>
      <c r="AA31" s="183"/>
      <c r="AB31" s="183"/>
      <c r="AC31" s="183"/>
      <c r="AD31" s="183"/>
      <c r="AE31" s="183"/>
      <c r="AF31" s="183"/>
      <c r="AG31" s="183"/>
      <c r="AH31" s="183"/>
      <c r="AI31" s="183"/>
      <c r="AJ31" s="183"/>
      <c r="AK31" s="183"/>
      <c r="AL31" s="183"/>
      <c r="AM31" s="183"/>
      <c r="AN31" s="183"/>
      <c r="AO31" s="183"/>
      <c r="AP31" s="183"/>
      <c r="AQ31" s="183"/>
      <c r="AR31" s="183"/>
      <c r="AS31" s="183"/>
      <c r="AT31" s="183"/>
      <c r="AU31" s="183"/>
      <c r="AV31" s="183"/>
      <c r="AW31" s="183"/>
      <c r="AX31" s="183"/>
      <c r="AY31" s="183"/>
      <c r="AZ31" s="183"/>
      <c r="BA31" s="183"/>
      <c r="BB31" s="183"/>
      <c r="BC31" s="183"/>
      <c r="BD31" s="183"/>
      <c r="BE31" s="183"/>
      <c r="BF31" s="183"/>
      <c r="BG31" s="183"/>
      <c r="BH31" s="183"/>
      <c r="BI31" s="183"/>
      <c r="BJ31" s="183"/>
      <c r="BK31" s="183"/>
      <c r="BL31" s="183"/>
      <c r="BM31" s="183"/>
      <c r="BN31" s="183"/>
      <c r="BO31" s="183"/>
      <c r="BP31" s="183"/>
      <c r="BQ31" s="183"/>
      <c r="BR31" s="183"/>
      <c r="BS31" s="183"/>
      <c r="BT31" s="183"/>
      <c r="BU31" s="183"/>
      <c r="BV31" s="183"/>
      <c r="BW31" s="183"/>
      <c r="BX31" s="183"/>
      <c r="BY31" s="183"/>
      <c r="BZ31" s="183"/>
      <c r="CA31" s="183"/>
      <c r="CB31" s="183"/>
      <c r="CC31" s="183"/>
      <c r="CD31" s="183"/>
      <c r="CE31" s="183"/>
      <c r="CF31" s="183"/>
      <c r="CG31" s="183"/>
      <c r="CH31" s="183"/>
      <c r="CI31" s="183"/>
      <c r="CJ31" s="183"/>
      <c r="CK31" s="183"/>
      <c r="CL31" s="183"/>
      <c r="CM31" s="183"/>
      <c r="CN31" s="183"/>
      <c r="CO31" s="183"/>
      <c r="CP31" s="183"/>
      <c r="CQ31" s="183"/>
      <c r="CR31" s="183"/>
      <c r="CS31" s="183"/>
      <c r="CT31" s="183"/>
      <c r="CU31" s="183"/>
      <c r="CV31" s="183"/>
      <c r="CW31" s="183"/>
      <c r="CX31" s="183"/>
      <c r="CY31" s="183"/>
      <c r="CZ31" s="183"/>
      <c r="DA31" s="183"/>
      <c r="DB31" s="183"/>
      <c r="DC31" s="183"/>
      <c r="DD31" s="183"/>
      <c r="DE31" s="183"/>
      <c r="DF31" s="183"/>
      <c r="DG31" s="183"/>
      <c r="DH31" s="183"/>
      <c r="DI31" s="183"/>
      <c r="DJ31" s="183"/>
      <c r="DK31" s="183"/>
      <c r="DL31" s="183"/>
      <c r="DM31" s="183"/>
      <c r="DN31" s="183"/>
      <c r="DO31" s="183"/>
      <c r="DP31" s="183"/>
      <c r="DQ31" s="183"/>
      <c r="DR31" s="183"/>
      <c r="DS31" s="183"/>
      <c r="DT31" s="183"/>
      <c r="DU31" s="183"/>
      <c r="DV31" s="183"/>
      <c r="DW31" s="183"/>
      <c r="DX31" s="183"/>
      <c r="DY31" s="183"/>
      <c r="DZ31" s="183"/>
      <c r="EA31" s="183"/>
      <c r="EB31" s="183"/>
      <c r="EC31" s="183"/>
      <c r="ED31" s="183"/>
      <c r="EE31" s="183"/>
      <c r="EF31" s="183"/>
      <c r="EG31" s="183"/>
      <c r="EH31" s="183"/>
      <c r="EI31" s="183"/>
      <c r="EJ31" s="183"/>
      <c r="EK31" s="183"/>
      <c r="EL31" s="183"/>
      <c r="EM31" s="183"/>
      <c r="EN31" s="183"/>
      <c r="EO31" s="183"/>
      <c r="EP31" s="183"/>
      <c r="EQ31" s="183"/>
      <c r="ER31" s="183"/>
      <c r="ES31" s="183"/>
      <c r="ET31" s="183"/>
      <c r="EU31" s="183"/>
      <c r="EV31" s="183"/>
      <c r="EW31" s="183"/>
      <c r="EX31" s="183"/>
      <c r="EY31" s="183"/>
      <c r="EZ31" s="183"/>
      <c r="FA31" s="183"/>
      <c r="FB31" s="183"/>
      <c r="FC31" s="183"/>
      <c r="FD31" s="183"/>
      <c r="FE31" s="183"/>
      <c r="FF31" s="183"/>
      <c r="FG31" s="183"/>
      <c r="FH31" s="183"/>
      <c r="FI31" s="183"/>
      <c r="FJ31" s="183"/>
      <c r="FK31" s="183"/>
      <c r="FL31" s="183"/>
      <c r="FM31" s="183"/>
      <c r="FN31" s="183"/>
      <c r="FO31" s="183"/>
      <c r="FP31" s="183"/>
      <c r="FQ31" s="183"/>
      <c r="FR31" s="183"/>
      <c r="FS31" s="183"/>
      <c r="FT31" s="183"/>
      <c r="FU31" s="183"/>
      <c r="FV31" s="183"/>
      <c r="FW31" s="183"/>
      <c r="FX31" s="183"/>
      <c r="FY31" s="183"/>
      <c r="FZ31" s="183"/>
      <c r="GA31" s="183"/>
      <c r="GB31" s="183"/>
      <c r="GC31" s="183"/>
      <c r="GD31" s="183"/>
      <c r="GE31" s="183"/>
      <c r="GF31" s="183"/>
      <c r="GG31" s="183"/>
      <c r="GH31" s="183"/>
      <c r="GI31" s="183"/>
      <c r="GJ31" s="183"/>
      <c r="GK31" s="183"/>
      <c r="GL31" s="183"/>
      <c r="GM31" s="183"/>
      <c r="GN31" s="183"/>
      <c r="GO31" s="183"/>
      <c r="GP31" s="183"/>
      <c r="GQ31" s="183"/>
      <c r="GR31" s="183"/>
      <c r="GS31" s="183"/>
      <c r="GT31" s="183"/>
      <c r="GU31" s="183"/>
      <c r="GV31" s="183"/>
      <c r="GW31" s="183"/>
      <c r="GX31" s="183"/>
      <c r="GY31" s="183"/>
      <c r="GZ31" s="183"/>
      <c r="HA31" s="183"/>
      <c r="HB31" s="183"/>
      <c r="HC31" s="183"/>
      <c r="HD31" s="183"/>
      <c r="HE31" s="183"/>
      <c r="HF31" s="183"/>
      <c r="HG31" s="183"/>
      <c r="HH31" s="183"/>
      <c r="HI31" s="183"/>
      <c r="HJ31" s="183"/>
      <c r="HK31" s="183"/>
      <c r="HL31" s="183"/>
      <c r="HM31" s="183"/>
      <c r="HN31" s="183"/>
      <c r="HO31" s="183"/>
      <c r="HP31" s="183"/>
      <c r="HQ31" s="183"/>
      <c r="HR31" s="183"/>
      <c r="HS31" s="183"/>
      <c r="HT31" s="183"/>
      <c r="HU31" s="183"/>
      <c r="HV31" s="183"/>
      <c r="HW31" s="183"/>
      <c r="HX31" s="183"/>
      <c r="HY31" s="183"/>
      <c r="HZ31" s="183"/>
      <c r="IA31" s="183"/>
      <c r="IB31" s="183"/>
      <c r="IC31" s="183"/>
      <c r="ID31" s="183"/>
      <c r="IE31" s="183"/>
      <c r="IF31" s="183"/>
      <c r="IG31" s="183"/>
      <c r="IH31" s="183"/>
      <c r="II31" s="183"/>
      <c r="IJ31" s="183"/>
      <c r="IK31" s="183"/>
      <c r="IL31" s="183"/>
      <c r="IM31" s="183"/>
      <c r="IN31" s="183"/>
      <c r="IO31" s="183"/>
      <c r="IP31" s="183"/>
      <c r="IQ31" s="183"/>
      <c r="IR31" s="183"/>
      <c r="IS31" s="183"/>
      <c r="IT31" s="183"/>
      <c r="IU31" s="183"/>
      <c r="IV31" s="183"/>
      <c r="IW31" s="183"/>
      <c r="IX31" s="183"/>
      <c r="IY31" s="183"/>
      <c r="IZ31" s="183"/>
      <c r="JA31" s="183"/>
      <c r="JB31" s="183"/>
      <c r="JC31" s="183"/>
      <c r="JD31" s="183"/>
      <c r="JE31" s="183"/>
      <c r="JF31" s="183"/>
      <c r="JG31" s="183"/>
      <c r="JH31" s="183"/>
      <c r="JI31" s="183"/>
      <c r="JJ31" s="183"/>
      <c r="JK31" s="183"/>
      <c r="JL31" s="183"/>
      <c r="JM31" s="183"/>
      <c r="JN31" s="183"/>
      <c r="JO31" s="183"/>
      <c r="JP31" s="183"/>
      <c r="JQ31" s="183"/>
      <c r="JR31" s="183"/>
      <c r="JS31" s="183"/>
      <c r="JT31" s="183"/>
      <c r="JU31" s="183"/>
      <c r="JV31" s="183"/>
      <c r="JW31" s="183"/>
      <c r="JX31" s="183"/>
      <c r="JY31" s="183"/>
      <c r="JZ31" s="183"/>
      <c r="KA31" s="183"/>
      <c r="KB31" s="183"/>
      <c r="KC31" s="183"/>
      <c r="KD31" s="183"/>
      <c r="KE31" s="183"/>
      <c r="KF31" s="183"/>
      <c r="KG31" s="183"/>
      <c r="KH31" s="183"/>
      <c r="KI31" s="183"/>
      <c r="KJ31" s="183"/>
      <c r="KK31" s="183"/>
      <c r="KL31" s="183"/>
      <c r="KM31" s="183"/>
      <c r="KN31" s="183"/>
      <c r="KO31" s="183"/>
      <c r="KP31" s="183"/>
      <c r="KQ31" s="183"/>
      <c r="KR31" s="183"/>
      <c r="KS31" s="183"/>
      <c r="KT31" s="183"/>
      <c r="KU31" s="183"/>
      <c r="KV31" s="183"/>
      <c r="KW31" s="183"/>
      <c r="KX31" s="183"/>
      <c r="KY31" s="183"/>
      <c r="KZ31" s="183"/>
      <c r="LA31" s="183"/>
      <c r="LB31" s="183"/>
      <c r="LC31" s="183"/>
      <c r="LD31" s="183"/>
      <c r="LE31" s="183"/>
      <c r="LF31" s="183"/>
      <c r="LG31" s="183"/>
      <c r="LH31" s="183"/>
      <c r="LI31" s="183"/>
      <c r="LJ31" s="183"/>
      <c r="LK31" s="183"/>
      <c r="LL31" s="183"/>
      <c r="LM31" s="183"/>
      <c r="LN31" s="183"/>
      <c r="LO31" s="183"/>
      <c r="LP31" s="183"/>
      <c r="LQ31" s="183"/>
      <c r="LR31" s="183"/>
      <c r="LS31" s="183"/>
      <c r="LT31" s="183"/>
      <c r="LU31" s="183"/>
      <c r="LV31" s="183"/>
      <c r="LW31" s="183"/>
      <c r="LX31" s="183"/>
      <c r="LY31" s="183"/>
      <c r="LZ31" s="183"/>
      <c r="MA31" s="183"/>
      <c r="MB31" s="183"/>
      <c r="MC31" s="183"/>
      <c r="MD31" s="183"/>
      <c r="ME31" s="183"/>
      <c r="MF31" s="183"/>
      <c r="MG31" s="183"/>
      <c r="MH31" s="183"/>
    </row>
    <row r="32" spans="1:346" s="220" customFormat="1" ht="17" hidden="1">
      <c r="A32" s="227"/>
      <c r="B32" s="227" t="s">
        <v>48</v>
      </c>
      <c r="C32" s="227"/>
      <c r="D32" s="227"/>
      <c r="E32" s="227"/>
      <c r="F32" s="227"/>
      <c r="G32" s="139"/>
      <c r="H32" s="139"/>
      <c r="I32" s="139"/>
      <c r="J32" s="223" t="s">
        <v>15</v>
      </c>
      <c r="K32" s="223" t="s">
        <v>19</v>
      </c>
      <c r="L32" s="239" t="s">
        <v>78</v>
      </c>
      <c r="M32" s="84"/>
      <c r="N32" s="111">
        <v>488.9</v>
      </c>
      <c r="O32" s="111">
        <v>517</v>
      </c>
      <c r="P32" s="111">
        <v>545</v>
      </c>
      <c r="Q32" s="112">
        <v>566</v>
      </c>
      <c r="R32" s="112">
        <v>602</v>
      </c>
      <c r="S32" s="112">
        <v>651</v>
      </c>
      <c r="T32" s="113">
        <v>709</v>
      </c>
      <c r="U32" s="183"/>
      <c r="V32" s="183"/>
      <c r="W32" s="183"/>
      <c r="X32" s="183"/>
      <c r="Y32" s="183"/>
      <c r="Z32" s="183"/>
      <c r="AA32" s="183"/>
      <c r="AB32" s="183"/>
      <c r="AC32" s="183"/>
      <c r="AD32" s="183"/>
      <c r="AE32" s="183"/>
      <c r="AF32" s="183"/>
      <c r="AG32" s="183"/>
      <c r="AH32" s="183"/>
      <c r="AI32" s="183"/>
      <c r="AJ32" s="183"/>
      <c r="AK32" s="183"/>
      <c r="AL32" s="183"/>
      <c r="AM32" s="183"/>
      <c r="AN32" s="183"/>
      <c r="AO32" s="183"/>
      <c r="AP32" s="183"/>
      <c r="AQ32" s="183"/>
      <c r="AR32" s="183"/>
      <c r="AS32" s="183"/>
      <c r="AT32" s="183"/>
      <c r="AU32" s="183"/>
      <c r="AV32" s="183"/>
      <c r="AW32" s="183"/>
      <c r="AX32" s="183"/>
      <c r="AY32" s="183"/>
      <c r="AZ32" s="183"/>
      <c r="BA32" s="183"/>
      <c r="BB32" s="183"/>
      <c r="BC32" s="183"/>
      <c r="BD32" s="183"/>
      <c r="BE32" s="183"/>
      <c r="BF32" s="183"/>
      <c r="BG32" s="183"/>
      <c r="BH32" s="183"/>
      <c r="BI32" s="183"/>
      <c r="BJ32" s="183"/>
      <c r="BK32" s="183"/>
      <c r="BL32" s="183"/>
      <c r="BM32" s="183"/>
      <c r="BN32" s="183"/>
      <c r="BO32" s="183"/>
      <c r="BP32" s="183"/>
      <c r="BQ32" s="183"/>
      <c r="BR32" s="183"/>
      <c r="BS32" s="183"/>
      <c r="BT32" s="183"/>
      <c r="BU32" s="183"/>
      <c r="BV32" s="183"/>
      <c r="BW32" s="183"/>
      <c r="BX32" s="183"/>
      <c r="BY32" s="183"/>
      <c r="BZ32" s="183"/>
      <c r="CA32" s="183"/>
      <c r="CB32" s="183"/>
      <c r="CC32" s="183"/>
      <c r="CD32" s="183"/>
      <c r="CE32" s="183"/>
      <c r="CF32" s="183"/>
      <c r="CG32" s="183"/>
      <c r="CH32" s="183"/>
      <c r="CI32" s="183"/>
      <c r="CJ32" s="183"/>
      <c r="CK32" s="183"/>
      <c r="CL32" s="183"/>
      <c r="CM32" s="183"/>
      <c r="CN32" s="183"/>
      <c r="CO32" s="183"/>
      <c r="CP32" s="183"/>
      <c r="CQ32" s="183"/>
      <c r="CR32" s="183"/>
      <c r="CS32" s="183"/>
      <c r="CT32" s="183"/>
      <c r="CU32" s="183"/>
      <c r="CV32" s="183"/>
      <c r="CW32" s="183"/>
      <c r="CX32" s="183"/>
      <c r="CY32" s="183"/>
      <c r="CZ32" s="183"/>
      <c r="DA32" s="183"/>
      <c r="DB32" s="183"/>
      <c r="DC32" s="183"/>
      <c r="DD32" s="183"/>
      <c r="DE32" s="183"/>
      <c r="DF32" s="183"/>
      <c r="DG32" s="183"/>
      <c r="DH32" s="183"/>
      <c r="DI32" s="183"/>
      <c r="DJ32" s="183"/>
      <c r="DK32" s="183"/>
      <c r="DL32" s="183"/>
      <c r="DM32" s="183"/>
      <c r="DN32" s="183"/>
      <c r="DO32" s="183"/>
      <c r="DP32" s="183"/>
      <c r="DQ32" s="183"/>
      <c r="DR32" s="183"/>
      <c r="DS32" s="183"/>
      <c r="DT32" s="183"/>
      <c r="DU32" s="183"/>
      <c r="DV32" s="183"/>
      <c r="DW32" s="183"/>
      <c r="DX32" s="183"/>
      <c r="DY32" s="183"/>
      <c r="DZ32" s="183"/>
      <c r="EA32" s="183"/>
      <c r="EB32" s="183"/>
      <c r="EC32" s="183"/>
      <c r="ED32" s="183"/>
      <c r="EE32" s="183"/>
      <c r="EF32" s="183"/>
      <c r="EG32" s="183"/>
      <c r="EH32" s="183"/>
      <c r="EI32" s="183"/>
      <c r="EJ32" s="183"/>
      <c r="EK32" s="183"/>
      <c r="EL32" s="183"/>
      <c r="EM32" s="183"/>
      <c r="EN32" s="183"/>
      <c r="EO32" s="183"/>
      <c r="EP32" s="183"/>
      <c r="EQ32" s="183"/>
      <c r="ER32" s="183"/>
      <c r="ES32" s="183"/>
      <c r="ET32" s="183"/>
      <c r="EU32" s="183"/>
      <c r="EV32" s="183"/>
      <c r="EW32" s="183"/>
      <c r="EX32" s="183"/>
      <c r="EY32" s="183"/>
      <c r="EZ32" s="183"/>
      <c r="FA32" s="183"/>
      <c r="FB32" s="183"/>
      <c r="FC32" s="183"/>
      <c r="FD32" s="183"/>
      <c r="FE32" s="183"/>
      <c r="FF32" s="183"/>
      <c r="FG32" s="183"/>
      <c r="FH32" s="183"/>
      <c r="FI32" s="183"/>
      <c r="FJ32" s="183"/>
      <c r="FK32" s="183"/>
      <c r="FL32" s="183"/>
      <c r="FM32" s="183"/>
      <c r="FN32" s="183"/>
      <c r="FO32" s="183"/>
      <c r="FP32" s="183"/>
      <c r="FQ32" s="183"/>
      <c r="FR32" s="183"/>
      <c r="FS32" s="183"/>
      <c r="FT32" s="183"/>
      <c r="FU32" s="183"/>
      <c r="FV32" s="183"/>
      <c r="FW32" s="183"/>
      <c r="FX32" s="183"/>
      <c r="FY32" s="183"/>
      <c r="FZ32" s="183"/>
      <c r="GA32" s="183"/>
      <c r="GB32" s="183"/>
      <c r="GC32" s="183"/>
      <c r="GD32" s="183"/>
      <c r="GE32" s="183"/>
      <c r="GF32" s="183"/>
      <c r="GG32" s="183"/>
      <c r="GH32" s="183"/>
      <c r="GI32" s="183"/>
      <c r="GJ32" s="183"/>
      <c r="GK32" s="183"/>
      <c r="GL32" s="183"/>
      <c r="GM32" s="183"/>
      <c r="GN32" s="183"/>
      <c r="GO32" s="183"/>
      <c r="GP32" s="183"/>
      <c r="GQ32" s="183"/>
      <c r="GR32" s="183"/>
      <c r="GS32" s="183"/>
      <c r="GT32" s="183"/>
      <c r="GU32" s="183"/>
      <c r="GV32" s="183"/>
      <c r="GW32" s="183"/>
      <c r="GX32" s="183"/>
      <c r="GY32" s="183"/>
      <c r="GZ32" s="183"/>
      <c r="HA32" s="183"/>
      <c r="HB32" s="183"/>
      <c r="HC32" s="183"/>
      <c r="HD32" s="183"/>
      <c r="HE32" s="183"/>
      <c r="HF32" s="183"/>
      <c r="HG32" s="183"/>
      <c r="HH32" s="183"/>
      <c r="HI32" s="183"/>
      <c r="HJ32" s="183"/>
      <c r="HK32" s="183"/>
      <c r="HL32" s="183"/>
      <c r="HM32" s="183"/>
      <c r="HN32" s="183"/>
      <c r="HO32" s="183"/>
      <c r="HP32" s="183"/>
      <c r="HQ32" s="183"/>
      <c r="HR32" s="183"/>
      <c r="HS32" s="183"/>
      <c r="HT32" s="183"/>
      <c r="HU32" s="183"/>
      <c r="HV32" s="183"/>
      <c r="HW32" s="183"/>
      <c r="HX32" s="183"/>
      <c r="HY32" s="183"/>
      <c r="HZ32" s="183"/>
      <c r="IA32" s="183"/>
      <c r="IB32" s="183"/>
      <c r="IC32" s="183"/>
      <c r="ID32" s="183"/>
      <c r="IE32" s="183"/>
      <c r="IF32" s="183"/>
      <c r="IG32" s="183"/>
      <c r="IH32" s="183"/>
      <c r="II32" s="183"/>
      <c r="IJ32" s="183"/>
      <c r="IK32" s="183"/>
      <c r="IL32" s="183"/>
      <c r="IM32" s="183"/>
      <c r="IN32" s="183"/>
      <c r="IO32" s="183"/>
      <c r="IP32" s="183"/>
      <c r="IQ32" s="183"/>
      <c r="IR32" s="183"/>
      <c r="IS32" s="183"/>
      <c r="IT32" s="183"/>
      <c r="IU32" s="183"/>
      <c r="IV32" s="183"/>
      <c r="IW32" s="183"/>
      <c r="IX32" s="183"/>
      <c r="IY32" s="183"/>
      <c r="IZ32" s="183"/>
      <c r="JA32" s="183"/>
      <c r="JB32" s="183"/>
      <c r="JC32" s="183"/>
      <c r="JD32" s="183"/>
      <c r="JE32" s="183"/>
      <c r="JF32" s="183"/>
      <c r="JG32" s="183"/>
      <c r="JH32" s="183"/>
      <c r="JI32" s="183"/>
      <c r="JJ32" s="183"/>
      <c r="JK32" s="183"/>
      <c r="JL32" s="183"/>
      <c r="JM32" s="183"/>
      <c r="JN32" s="183"/>
      <c r="JO32" s="183"/>
      <c r="JP32" s="183"/>
      <c r="JQ32" s="183"/>
      <c r="JR32" s="183"/>
      <c r="JS32" s="183"/>
      <c r="JT32" s="183"/>
      <c r="JU32" s="183"/>
      <c r="JV32" s="183"/>
      <c r="JW32" s="183"/>
      <c r="JX32" s="183"/>
      <c r="JY32" s="183"/>
      <c r="JZ32" s="183"/>
      <c r="KA32" s="183"/>
      <c r="KB32" s="183"/>
      <c r="KC32" s="183"/>
      <c r="KD32" s="183"/>
      <c r="KE32" s="183"/>
      <c r="KF32" s="183"/>
      <c r="KG32" s="183"/>
      <c r="KH32" s="183"/>
      <c r="KI32" s="183"/>
      <c r="KJ32" s="183"/>
      <c r="KK32" s="183"/>
      <c r="KL32" s="183"/>
      <c r="KM32" s="183"/>
      <c r="KN32" s="183"/>
      <c r="KO32" s="183"/>
      <c r="KP32" s="183"/>
      <c r="KQ32" s="183"/>
      <c r="KR32" s="183"/>
      <c r="KS32" s="183"/>
      <c r="KT32" s="183"/>
      <c r="KU32" s="183"/>
      <c r="KV32" s="183"/>
      <c r="KW32" s="183"/>
      <c r="KX32" s="183"/>
      <c r="KY32" s="183"/>
      <c r="KZ32" s="183"/>
      <c r="LA32" s="183"/>
      <c r="LB32" s="183"/>
      <c r="LC32" s="183"/>
      <c r="LD32" s="183"/>
      <c r="LE32" s="183"/>
      <c r="LF32" s="183"/>
      <c r="LG32" s="183"/>
      <c r="LH32" s="183"/>
      <c r="LI32" s="183"/>
      <c r="LJ32" s="183"/>
      <c r="LK32" s="183"/>
      <c r="LL32" s="183"/>
      <c r="LM32" s="183"/>
      <c r="LN32" s="183"/>
      <c r="LO32" s="183"/>
      <c r="LP32" s="183"/>
      <c r="LQ32" s="183"/>
      <c r="LR32" s="183"/>
      <c r="LS32" s="183"/>
      <c r="LT32" s="183"/>
      <c r="LU32" s="183"/>
      <c r="LV32" s="183"/>
      <c r="LW32" s="183"/>
      <c r="LX32" s="183"/>
      <c r="LY32" s="183"/>
      <c r="LZ32" s="183"/>
      <c r="MA32" s="183"/>
      <c r="MB32" s="183"/>
      <c r="MC32" s="183"/>
      <c r="MD32" s="183"/>
      <c r="ME32" s="183"/>
      <c r="MF32" s="183"/>
      <c r="MG32" s="183"/>
      <c r="MH32" s="183"/>
    </row>
    <row r="33" spans="1:349" s="220" customFormat="1" ht="17" hidden="1">
      <c r="A33" s="139"/>
      <c r="B33" s="231" t="s">
        <v>72</v>
      </c>
      <c r="C33" s="139"/>
      <c r="D33" s="239"/>
      <c r="E33" s="239"/>
      <c r="F33" s="239"/>
      <c r="G33" s="139"/>
      <c r="H33" s="139"/>
      <c r="I33" s="139"/>
      <c r="J33" s="223" t="s">
        <v>14</v>
      </c>
      <c r="K33" s="223" t="s">
        <v>77</v>
      </c>
      <c r="L33" s="239" t="s">
        <v>56</v>
      </c>
      <c r="M33" s="78">
        <v>8.9999999999999993E-3</v>
      </c>
      <c r="N33" s="141"/>
      <c r="O33" s="141"/>
      <c r="P33" s="141"/>
      <c r="Q33" s="141"/>
      <c r="R33" s="141"/>
      <c r="S33" s="141"/>
      <c r="T33" s="110"/>
      <c r="U33" s="183"/>
      <c r="V33" s="183"/>
      <c r="W33" s="183"/>
      <c r="X33" s="183"/>
      <c r="Y33" s="183"/>
      <c r="Z33" s="183"/>
      <c r="AA33" s="183"/>
      <c r="AB33" s="183"/>
      <c r="AC33" s="183"/>
      <c r="AD33" s="183"/>
      <c r="AE33" s="183"/>
      <c r="AF33" s="183"/>
      <c r="AG33" s="183"/>
      <c r="AH33" s="183"/>
      <c r="AI33" s="183"/>
      <c r="AJ33" s="183"/>
      <c r="AK33" s="183"/>
      <c r="AL33" s="183"/>
      <c r="AM33" s="183"/>
      <c r="AN33" s="183"/>
      <c r="AO33" s="183"/>
      <c r="AP33" s="183"/>
      <c r="AQ33" s="183"/>
      <c r="AR33" s="183"/>
      <c r="AS33" s="183"/>
      <c r="AT33" s="183"/>
      <c r="AU33" s="183"/>
      <c r="AV33" s="183"/>
      <c r="AW33" s="183"/>
      <c r="AX33" s="183"/>
      <c r="AY33" s="183"/>
      <c r="AZ33" s="183"/>
      <c r="BA33" s="183"/>
      <c r="BB33" s="183"/>
      <c r="BC33" s="183"/>
      <c r="BD33" s="183"/>
      <c r="BE33" s="183"/>
      <c r="BF33" s="183"/>
      <c r="BG33" s="183"/>
      <c r="BH33" s="183"/>
      <c r="BI33" s="183"/>
      <c r="BJ33" s="183"/>
      <c r="BK33" s="183"/>
      <c r="BL33" s="183"/>
      <c r="BM33" s="183"/>
      <c r="BN33" s="183"/>
      <c r="BO33" s="183"/>
      <c r="BP33" s="183"/>
      <c r="BQ33" s="183"/>
      <c r="BR33" s="183"/>
      <c r="BS33" s="183"/>
      <c r="BT33" s="183"/>
      <c r="BU33" s="183"/>
      <c r="BV33" s="183"/>
      <c r="BW33" s="183"/>
      <c r="BX33" s="183"/>
      <c r="BY33" s="183"/>
      <c r="BZ33" s="183"/>
      <c r="CA33" s="183"/>
      <c r="CB33" s="183"/>
      <c r="CC33" s="183"/>
      <c r="CD33" s="183"/>
      <c r="CE33" s="183"/>
      <c r="CF33" s="183"/>
      <c r="CG33" s="183"/>
      <c r="CH33" s="183"/>
      <c r="CI33" s="183"/>
      <c r="CJ33" s="183"/>
      <c r="CK33" s="183"/>
      <c r="CL33" s="183"/>
      <c r="CM33" s="183"/>
      <c r="CN33" s="183"/>
      <c r="CO33" s="183"/>
      <c r="CP33" s="183"/>
      <c r="CQ33" s="183"/>
      <c r="CR33" s="183"/>
      <c r="CS33" s="183"/>
      <c r="CT33" s="183"/>
      <c r="CU33" s="183"/>
      <c r="CV33" s="183"/>
      <c r="CW33" s="183"/>
      <c r="CX33" s="183"/>
      <c r="CY33" s="183"/>
      <c r="CZ33" s="183"/>
      <c r="DA33" s="183"/>
      <c r="DB33" s="183"/>
      <c r="DC33" s="183"/>
      <c r="DD33" s="183"/>
      <c r="DE33" s="183"/>
      <c r="DF33" s="183"/>
      <c r="DG33" s="183"/>
      <c r="DH33" s="183"/>
      <c r="DI33" s="183"/>
      <c r="DJ33" s="183"/>
      <c r="DK33" s="183"/>
      <c r="DL33" s="183"/>
      <c r="DM33" s="183"/>
      <c r="DN33" s="183"/>
      <c r="DO33" s="183"/>
      <c r="DP33" s="183"/>
      <c r="DQ33" s="183"/>
      <c r="DR33" s="183"/>
      <c r="DS33" s="183"/>
      <c r="DT33" s="183"/>
      <c r="DU33" s="183"/>
      <c r="DV33" s="183"/>
      <c r="DW33" s="183"/>
      <c r="DX33" s="183"/>
      <c r="DY33" s="183"/>
      <c r="DZ33" s="183"/>
      <c r="EA33" s="183"/>
      <c r="EB33" s="183"/>
      <c r="EC33" s="183"/>
      <c r="ED33" s="183"/>
      <c r="EE33" s="183"/>
      <c r="EF33" s="183"/>
      <c r="EG33" s="183"/>
      <c r="EH33" s="183"/>
      <c r="EI33" s="183"/>
      <c r="EJ33" s="183"/>
      <c r="EK33" s="183"/>
      <c r="EL33" s="183"/>
      <c r="EM33" s="183"/>
      <c r="EN33" s="183"/>
      <c r="EO33" s="183"/>
      <c r="EP33" s="183"/>
      <c r="EQ33" s="183"/>
      <c r="ER33" s="183"/>
      <c r="ES33" s="183"/>
      <c r="ET33" s="183"/>
      <c r="EU33" s="183"/>
      <c r="EV33" s="183"/>
      <c r="EW33" s="183"/>
      <c r="EX33" s="183"/>
      <c r="EY33" s="183"/>
      <c r="EZ33" s="183"/>
      <c r="FA33" s="183"/>
      <c r="FB33" s="183"/>
      <c r="FC33" s="183"/>
      <c r="FD33" s="183"/>
      <c r="FE33" s="183"/>
      <c r="FF33" s="183"/>
      <c r="FG33" s="183"/>
      <c r="FH33" s="183"/>
      <c r="FI33" s="183"/>
      <c r="FJ33" s="183"/>
      <c r="FK33" s="183"/>
      <c r="FL33" s="183"/>
      <c r="FM33" s="183"/>
      <c r="FN33" s="183"/>
      <c r="FO33" s="183"/>
      <c r="FP33" s="183"/>
      <c r="FQ33" s="183"/>
      <c r="FR33" s="183"/>
      <c r="FS33" s="183"/>
      <c r="FT33" s="183"/>
      <c r="FU33" s="183"/>
      <c r="FV33" s="183"/>
      <c r="FW33" s="183"/>
      <c r="FX33" s="183"/>
      <c r="FY33" s="183"/>
      <c r="FZ33" s="183"/>
      <c r="GA33" s="183"/>
      <c r="GB33" s="183"/>
      <c r="GC33" s="183"/>
      <c r="GD33" s="183"/>
      <c r="GE33" s="183"/>
      <c r="GF33" s="183"/>
      <c r="GG33" s="183"/>
      <c r="GH33" s="183"/>
      <c r="GI33" s="183"/>
      <c r="GJ33" s="183"/>
      <c r="GK33" s="183"/>
      <c r="GL33" s="183"/>
      <c r="GM33" s="183"/>
      <c r="GN33" s="183"/>
      <c r="GO33" s="183"/>
      <c r="GP33" s="183"/>
      <c r="GQ33" s="183"/>
      <c r="GR33" s="183"/>
      <c r="GS33" s="183"/>
      <c r="GT33" s="183"/>
      <c r="GU33" s="183"/>
      <c r="GV33" s="183"/>
      <c r="GW33" s="183"/>
      <c r="GX33" s="183"/>
      <c r="GY33" s="183"/>
      <c r="GZ33" s="183"/>
      <c r="HA33" s="183"/>
      <c r="HB33" s="183"/>
      <c r="HC33" s="183"/>
      <c r="HD33" s="183"/>
      <c r="HE33" s="183"/>
      <c r="HF33" s="183"/>
      <c r="HG33" s="183"/>
      <c r="HH33" s="183"/>
      <c r="HI33" s="183"/>
      <c r="HJ33" s="183"/>
      <c r="HK33" s="183"/>
      <c r="HL33" s="183"/>
      <c r="HM33" s="183"/>
      <c r="HN33" s="183"/>
      <c r="HO33" s="183"/>
      <c r="HP33" s="183"/>
      <c r="HQ33" s="183"/>
      <c r="HR33" s="183"/>
      <c r="HS33" s="183"/>
      <c r="HT33" s="183"/>
      <c r="HU33" s="183"/>
      <c r="HV33" s="183"/>
      <c r="HW33" s="183"/>
      <c r="HX33" s="183"/>
      <c r="HY33" s="183"/>
      <c r="HZ33" s="183"/>
      <c r="IA33" s="183"/>
      <c r="IB33" s="183"/>
      <c r="IC33" s="183"/>
      <c r="ID33" s="183"/>
      <c r="IE33" s="183"/>
      <c r="IF33" s="183"/>
      <c r="IG33" s="183"/>
      <c r="IH33" s="183"/>
      <c r="II33" s="183"/>
      <c r="IJ33" s="183"/>
      <c r="IK33" s="183"/>
      <c r="IL33" s="183"/>
      <c r="IM33" s="183"/>
      <c r="IN33" s="183"/>
      <c r="IO33" s="183"/>
      <c r="IP33" s="183"/>
      <c r="IQ33" s="183"/>
      <c r="IR33" s="183"/>
      <c r="IS33" s="183"/>
      <c r="IT33" s="183"/>
      <c r="IU33" s="183"/>
      <c r="IV33" s="183"/>
      <c r="IW33" s="183"/>
      <c r="IX33" s="183"/>
      <c r="IY33" s="183"/>
      <c r="IZ33" s="183"/>
      <c r="JA33" s="183"/>
      <c r="JB33" s="183"/>
      <c r="JC33" s="183"/>
      <c r="JD33" s="183"/>
      <c r="JE33" s="183"/>
      <c r="JF33" s="183"/>
      <c r="JG33" s="183"/>
      <c r="JH33" s="183"/>
      <c r="JI33" s="183"/>
      <c r="JJ33" s="183"/>
      <c r="JK33" s="183"/>
      <c r="JL33" s="183"/>
      <c r="JM33" s="183"/>
      <c r="JN33" s="183"/>
      <c r="JO33" s="183"/>
      <c r="JP33" s="183"/>
      <c r="JQ33" s="183"/>
      <c r="JR33" s="183"/>
      <c r="JS33" s="183"/>
      <c r="JT33" s="183"/>
      <c r="JU33" s="183"/>
      <c r="JV33" s="183"/>
      <c r="JW33" s="183"/>
      <c r="JX33" s="183"/>
      <c r="JY33" s="183"/>
      <c r="JZ33" s="183"/>
      <c r="KA33" s="183"/>
      <c r="KB33" s="183"/>
      <c r="KC33" s="183"/>
      <c r="KD33" s="183"/>
      <c r="KE33" s="183"/>
      <c r="KF33" s="183"/>
      <c r="KG33" s="183"/>
      <c r="KH33" s="183"/>
      <c r="KI33" s="183"/>
      <c r="KJ33" s="183"/>
      <c r="KK33" s="183"/>
      <c r="KL33" s="183"/>
      <c r="KM33" s="183"/>
      <c r="KN33" s="183"/>
      <c r="KO33" s="183"/>
      <c r="KP33" s="183"/>
      <c r="KQ33" s="183"/>
      <c r="KR33" s="183"/>
      <c r="KS33" s="183"/>
      <c r="KT33" s="183"/>
      <c r="KU33" s="183"/>
      <c r="KV33" s="183"/>
      <c r="KW33" s="183"/>
      <c r="KX33" s="183"/>
      <c r="KY33" s="183"/>
      <c r="KZ33" s="183"/>
      <c r="LA33" s="183"/>
      <c r="LB33" s="183"/>
      <c r="LC33" s="183"/>
      <c r="LD33" s="183"/>
      <c r="LE33" s="183"/>
      <c r="LF33" s="183"/>
      <c r="LG33" s="183"/>
      <c r="LH33" s="183"/>
      <c r="LI33" s="183"/>
      <c r="LJ33" s="183"/>
      <c r="LK33" s="183"/>
      <c r="LL33" s="183"/>
      <c r="LM33" s="183"/>
      <c r="LN33" s="183"/>
      <c r="LO33" s="183"/>
      <c r="LP33" s="183"/>
      <c r="LQ33" s="183"/>
      <c r="LR33" s="183"/>
      <c r="LS33" s="183"/>
      <c r="LT33" s="183"/>
      <c r="LU33" s="183"/>
      <c r="LV33" s="183"/>
      <c r="LW33" s="183"/>
      <c r="LX33" s="183"/>
      <c r="LY33" s="183"/>
      <c r="LZ33" s="183"/>
      <c r="MA33" s="183"/>
      <c r="MB33" s="183"/>
      <c r="MC33" s="183"/>
      <c r="MD33" s="183"/>
      <c r="ME33" s="183"/>
      <c r="MF33" s="183"/>
      <c r="MG33" s="183"/>
      <c r="MH33" s="183"/>
    </row>
    <row r="34" spans="1:349" s="220" customFormat="1" ht="17" hidden="1" outlineLevel="1">
      <c r="A34" s="139"/>
      <c r="B34" s="253"/>
      <c r="C34" s="139"/>
      <c r="D34" s="139"/>
      <c r="E34" s="254"/>
      <c r="F34" s="139"/>
      <c r="G34" s="139"/>
      <c r="H34" s="139"/>
      <c r="I34" s="139"/>
      <c r="J34" s="223"/>
      <c r="K34" s="223"/>
      <c r="L34" s="239"/>
      <c r="M34" s="84"/>
      <c r="N34" s="141"/>
      <c r="O34" s="141"/>
      <c r="P34" s="141"/>
      <c r="Q34" s="141"/>
      <c r="R34" s="141"/>
      <c r="S34" s="141"/>
      <c r="T34" s="110"/>
      <c r="U34" s="183"/>
      <c r="V34" s="183"/>
      <c r="W34" s="183"/>
      <c r="X34" s="183"/>
      <c r="Y34" s="183"/>
      <c r="Z34" s="183"/>
      <c r="AA34" s="183"/>
      <c r="AB34" s="183"/>
      <c r="AC34" s="183"/>
      <c r="AD34" s="183"/>
      <c r="AE34" s="183"/>
      <c r="AF34" s="183"/>
      <c r="AG34" s="183"/>
      <c r="AH34" s="183"/>
      <c r="AI34" s="183"/>
      <c r="AJ34" s="183"/>
      <c r="AK34" s="183"/>
      <c r="AL34" s="183"/>
      <c r="AM34" s="183"/>
      <c r="AN34" s="183"/>
      <c r="AO34" s="183"/>
      <c r="AP34" s="183"/>
      <c r="AQ34" s="183"/>
      <c r="AR34" s="183"/>
      <c r="AS34" s="183"/>
      <c r="AT34" s="183"/>
      <c r="AU34" s="183"/>
      <c r="AV34" s="183"/>
      <c r="AW34" s="183"/>
      <c r="AX34" s="183"/>
      <c r="AY34" s="183"/>
      <c r="AZ34" s="183"/>
      <c r="BA34" s="183"/>
      <c r="BB34" s="183"/>
      <c r="BC34" s="183"/>
      <c r="BD34" s="183"/>
      <c r="BE34" s="183"/>
      <c r="BF34" s="183"/>
      <c r="BG34" s="183"/>
      <c r="BH34" s="183"/>
      <c r="BI34" s="183"/>
      <c r="BJ34" s="183"/>
      <c r="BK34" s="183"/>
      <c r="BL34" s="183"/>
      <c r="BM34" s="183"/>
      <c r="BN34" s="183"/>
      <c r="BO34" s="183"/>
      <c r="BP34" s="183"/>
      <c r="BQ34" s="183"/>
      <c r="BR34" s="183"/>
      <c r="BS34" s="183"/>
      <c r="BT34" s="183"/>
      <c r="BU34" s="183"/>
      <c r="BV34" s="183"/>
      <c r="BW34" s="183"/>
      <c r="BX34" s="183"/>
      <c r="BY34" s="183"/>
      <c r="BZ34" s="183"/>
      <c r="CA34" s="183"/>
      <c r="CB34" s="183"/>
      <c r="CC34" s="183"/>
      <c r="CD34" s="183"/>
      <c r="CE34" s="183"/>
      <c r="CF34" s="183"/>
      <c r="CG34" s="183"/>
      <c r="CH34" s="183"/>
      <c r="CI34" s="183"/>
      <c r="CJ34" s="183"/>
      <c r="CK34" s="183"/>
      <c r="CL34" s="183"/>
      <c r="CM34" s="183"/>
      <c r="CN34" s="183"/>
      <c r="CO34" s="183"/>
      <c r="CP34" s="183"/>
      <c r="CQ34" s="183"/>
      <c r="CR34" s="183"/>
      <c r="CS34" s="183"/>
      <c r="CT34" s="183"/>
      <c r="CU34" s="183"/>
      <c r="CV34" s="183"/>
      <c r="CW34" s="183"/>
      <c r="CX34" s="183"/>
      <c r="CY34" s="183"/>
      <c r="CZ34" s="183"/>
      <c r="DA34" s="183"/>
      <c r="DB34" s="183"/>
      <c r="DC34" s="183"/>
      <c r="DD34" s="183"/>
      <c r="DE34" s="183"/>
      <c r="DF34" s="183"/>
      <c r="DG34" s="183"/>
      <c r="DH34" s="183"/>
      <c r="DI34" s="183"/>
      <c r="DJ34" s="183"/>
      <c r="DK34" s="183"/>
      <c r="DL34" s="183"/>
      <c r="DM34" s="183"/>
      <c r="DN34" s="183"/>
      <c r="DO34" s="183"/>
      <c r="DP34" s="183"/>
      <c r="DQ34" s="183"/>
      <c r="DR34" s="183"/>
      <c r="DS34" s="183"/>
      <c r="DT34" s="183"/>
      <c r="DU34" s="183"/>
      <c r="DV34" s="183"/>
      <c r="DW34" s="183"/>
      <c r="DX34" s="183"/>
      <c r="DY34" s="183"/>
      <c r="DZ34" s="183"/>
      <c r="EA34" s="183"/>
      <c r="EB34" s="183"/>
      <c r="EC34" s="183"/>
      <c r="ED34" s="183"/>
      <c r="EE34" s="183"/>
      <c r="EF34" s="183"/>
      <c r="EG34" s="183"/>
      <c r="EH34" s="183"/>
      <c r="EI34" s="183"/>
      <c r="EJ34" s="183"/>
      <c r="EK34" s="183"/>
      <c r="EL34" s="183"/>
      <c r="EM34" s="183"/>
      <c r="EN34" s="183"/>
      <c r="EO34" s="183"/>
      <c r="EP34" s="183"/>
      <c r="EQ34" s="183"/>
      <c r="ER34" s="183"/>
      <c r="ES34" s="183"/>
      <c r="ET34" s="183"/>
      <c r="EU34" s="183"/>
      <c r="EV34" s="183"/>
      <c r="EW34" s="183"/>
      <c r="EX34" s="183"/>
      <c r="EY34" s="183"/>
      <c r="EZ34" s="183"/>
      <c r="FA34" s="183"/>
      <c r="FB34" s="183"/>
      <c r="FC34" s="183"/>
      <c r="FD34" s="183"/>
      <c r="FE34" s="183"/>
      <c r="FF34" s="183"/>
      <c r="FG34" s="183"/>
      <c r="FH34" s="183"/>
      <c r="FI34" s="183"/>
      <c r="FJ34" s="183"/>
      <c r="FK34" s="183"/>
      <c r="FL34" s="183"/>
      <c r="FM34" s="183"/>
      <c r="FN34" s="183"/>
      <c r="FO34" s="183"/>
      <c r="FP34" s="183"/>
      <c r="FQ34" s="183"/>
      <c r="FR34" s="183"/>
      <c r="FS34" s="183"/>
      <c r="FT34" s="183"/>
      <c r="FU34" s="183"/>
      <c r="FV34" s="183"/>
      <c r="FW34" s="183"/>
      <c r="FX34" s="183"/>
      <c r="FY34" s="183"/>
      <c r="FZ34" s="183"/>
      <c r="GA34" s="183"/>
      <c r="GB34" s="183"/>
      <c r="GC34" s="183"/>
      <c r="GD34" s="183"/>
      <c r="GE34" s="183"/>
      <c r="GF34" s="183"/>
      <c r="GG34" s="183"/>
      <c r="GH34" s="183"/>
      <c r="GI34" s="183"/>
      <c r="GJ34" s="183"/>
      <c r="GK34" s="183"/>
      <c r="GL34" s="183"/>
      <c r="GM34" s="183"/>
      <c r="GN34" s="183"/>
      <c r="GO34" s="183"/>
      <c r="GP34" s="183"/>
      <c r="GQ34" s="183"/>
      <c r="GR34" s="183"/>
      <c r="GS34" s="183"/>
      <c r="GT34" s="183"/>
      <c r="GU34" s="183"/>
      <c r="GV34" s="183"/>
      <c r="GW34" s="183"/>
      <c r="GX34" s="183"/>
      <c r="GY34" s="183"/>
      <c r="GZ34" s="183"/>
      <c r="HA34" s="183"/>
      <c r="HB34" s="183"/>
      <c r="HC34" s="183"/>
      <c r="HD34" s="183"/>
      <c r="HE34" s="183"/>
      <c r="HF34" s="183"/>
      <c r="HG34" s="183"/>
      <c r="HH34" s="183"/>
      <c r="HI34" s="183"/>
      <c r="HJ34" s="183"/>
      <c r="HK34" s="183"/>
      <c r="HL34" s="183"/>
      <c r="HM34" s="183"/>
      <c r="HN34" s="183"/>
      <c r="HO34" s="183"/>
      <c r="HP34" s="183"/>
      <c r="HQ34" s="183"/>
      <c r="HR34" s="183"/>
      <c r="HS34" s="183"/>
      <c r="HT34" s="183"/>
      <c r="HU34" s="183"/>
      <c r="HV34" s="183"/>
      <c r="HW34" s="183"/>
      <c r="HX34" s="183"/>
      <c r="HY34" s="183"/>
      <c r="HZ34" s="183"/>
      <c r="IA34" s="183"/>
      <c r="IB34" s="183"/>
      <c r="IC34" s="183"/>
      <c r="ID34" s="183"/>
      <c r="IE34" s="183"/>
      <c r="IF34" s="183"/>
      <c r="IG34" s="183"/>
      <c r="IH34" s="183"/>
      <c r="II34" s="183"/>
      <c r="IJ34" s="183"/>
      <c r="IK34" s="183"/>
      <c r="IL34" s="183"/>
      <c r="IM34" s="183"/>
      <c r="IN34" s="183"/>
      <c r="IO34" s="183"/>
      <c r="IP34" s="183"/>
      <c r="IQ34" s="183"/>
      <c r="IR34" s="183"/>
      <c r="IS34" s="183"/>
      <c r="IT34" s="183"/>
      <c r="IU34" s="183"/>
      <c r="IV34" s="183"/>
      <c r="IW34" s="183"/>
      <c r="IX34" s="183"/>
      <c r="IY34" s="183"/>
      <c r="IZ34" s="183"/>
      <c r="JA34" s="183"/>
      <c r="JB34" s="183"/>
      <c r="JC34" s="183"/>
      <c r="JD34" s="183"/>
      <c r="JE34" s="183"/>
      <c r="JF34" s="183"/>
      <c r="JG34" s="183"/>
      <c r="JH34" s="183"/>
      <c r="JI34" s="183"/>
      <c r="JJ34" s="183"/>
      <c r="JK34" s="183"/>
      <c r="JL34" s="183"/>
      <c r="JM34" s="183"/>
      <c r="JN34" s="183"/>
      <c r="JO34" s="183"/>
      <c r="JP34" s="183"/>
      <c r="JQ34" s="183"/>
      <c r="JR34" s="183"/>
      <c r="JS34" s="183"/>
      <c r="JT34" s="183"/>
      <c r="JU34" s="183"/>
      <c r="JV34" s="183"/>
      <c r="JW34" s="183"/>
      <c r="JX34" s="183"/>
      <c r="JY34" s="183"/>
      <c r="JZ34" s="183"/>
      <c r="KA34" s="183"/>
      <c r="KB34" s="183"/>
      <c r="KC34" s="183"/>
      <c r="KD34" s="183"/>
      <c r="KE34" s="183"/>
      <c r="KF34" s="183"/>
      <c r="KG34" s="183"/>
      <c r="KH34" s="183"/>
      <c r="KI34" s="183"/>
      <c r="KJ34" s="183"/>
      <c r="KK34" s="183"/>
      <c r="KL34" s="183"/>
      <c r="KM34" s="183"/>
      <c r="KN34" s="183"/>
      <c r="KO34" s="183"/>
      <c r="KP34" s="183"/>
      <c r="KQ34" s="183"/>
      <c r="KR34" s="183"/>
      <c r="KS34" s="183"/>
      <c r="KT34" s="183"/>
      <c r="KU34" s="183"/>
      <c r="KV34" s="183"/>
      <c r="KW34" s="183"/>
      <c r="KX34" s="183"/>
      <c r="KY34" s="183"/>
      <c r="KZ34" s="183"/>
      <c r="LA34" s="183"/>
      <c r="LB34" s="183"/>
      <c r="LC34" s="183"/>
      <c r="LD34" s="183"/>
      <c r="LE34" s="183"/>
      <c r="LF34" s="183"/>
      <c r="LG34" s="183"/>
      <c r="LH34" s="183"/>
      <c r="LI34" s="183"/>
      <c r="LJ34" s="183"/>
      <c r="LK34" s="183"/>
      <c r="LL34" s="183"/>
      <c r="LM34" s="183"/>
      <c r="LN34" s="183"/>
      <c r="LO34" s="183"/>
      <c r="LP34" s="183"/>
      <c r="LQ34" s="183"/>
      <c r="LR34" s="183"/>
      <c r="LS34" s="183"/>
      <c r="LT34" s="183"/>
      <c r="LU34" s="183"/>
      <c r="LV34" s="183"/>
      <c r="LW34" s="183"/>
      <c r="LX34" s="183"/>
      <c r="LY34" s="183"/>
      <c r="LZ34" s="183"/>
      <c r="MA34" s="183"/>
      <c r="MB34" s="183"/>
      <c r="MC34" s="183"/>
      <c r="MD34" s="183"/>
      <c r="ME34" s="183"/>
      <c r="MF34" s="183"/>
      <c r="MG34" s="183"/>
      <c r="MH34" s="183"/>
    </row>
    <row r="35" spans="1:349" s="220" customFormat="1" ht="17" hidden="1" outlineLevel="1">
      <c r="A35" s="227"/>
      <c r="B35" s="227" t="s">
        <v>24</v>
      </c>
      <c r="C35" s="227"/>
      <c r="D35" s="227"/>
      <c r="E35" s="227"/>
      <c r="F35" s="227"/>
      <c r="G35" s="227"/>
      <c r="H35" s="227"/>
      <c r="I35" s="227"/>
      <c r="J35" s="223"/>
      <c r="K35" s="223"/>
      <c r="L35" s="239"/>
      <c r="M35" s="84"/>
      <c r="N35" s="141"/>
      <c r="O35" s="141"/>
      <c r="P35" s="141"/>
      <c r="Q35" s="141"/>
      <c r="R35" s="141"/>
      <c r="S35" s="141"/>
      <c r="T35" s="110"/>
      <c r="U35" s="183"/>
      <c r="V35" s="183"/>
      <c r="W35" s="183"/>
      <c r="X35" s="183"/>
      <c r="Y35" s="183"/>
      <c r="Z35" s="183"/>
      <c r="AA35" s="183"/>
      <c r="AB35" s="183"/>
      <c r="AC35" s="183"/>
      <c r="AD35" s="183"/>
      <c r="AE35" s="183"/>
      <c r="AF35" s="183"/>
      <c r="AG35" s="183"/>
      <c r="AH35" s="183"/>
      <c r="AI35" s="183"/>
      <c r="AJ35" s="183"/>
      <c r="AK35" s="183"/>
      <c r="AL35" s="183"/>
      <c r="AM35" s="183"/>
      <c r="AN35" s="183"/>
      <c r="AO35" s="183"/>
      <c r="AP35" s="183"/>
      <c r="AQ35" s="183"/>
      <c r="AR35" s="183"/>
      <c r="AS35" s="183"/>
      <c r="AT35" s="183"/>
      <c r="AU35" s="183"/>
      <c r="AV35" s="183"/>
      <c r="AW35" s="183"/>
      <c r="AX35" s="183"/>
      <c r="AY35" s="183"/>
      <c r="AZ35" s="183"/>
      <c r="BA35" s="183"/>
      <c r="BB35" s="183"/>
      <c r="BC35" s="183"/>
      <c r="BD35" s="183"/>
      <c r="BE35" s="183"/>
      <c r="BF35" s="183"/>
      <c r="BG35" s="183"/>
      <c r="BH35" s="183"/>
      <c r="BI35" s="183"/>
      <c r="BJ35" s="183"/>
      <c r="BK35" s="183"/>
      <c r="BL35" s="183"/>
      <c r="BM35" s="183"/>
      <c r="BN35" s="183"/>
      <c r="BO35" s="183"/>
      <c r="BP35" s="183"/>
      <c r="BQ35" s="183"/>
      <c r="BR35" s="183"/>
      <c r="BS35" s="183"/>
      <c r="BT35" s="183"/>
      <c r="BU35" s="183"/>
      <c r="BV35" s="183"/>
      <c r="BW35" s="183"/>
      <c r="BX35" s="183"/>
      <c r="BY35" s="183"/>
      <c r="BZ35" s="183"/>
      <c r="CA35" s="183"/>
      <c r="CB35" s="183"/>
      <c r="CC35" s="183"/>
      <c r="CD35" s="183"/>
      <c r="CE35" s="183"/>
      <c r="CF35" s="183"/>
      <c r="CG35" s="183"/>
      <c r="CH35" s="183"/>
      <c r="CI35" s="183"/>
      <c r="CJ35" s="183"/>
      <c r="CK35" s="183"/>
      <c r="CL35" s="183"/>
      <c r="CM35" s="183"/>
      <c r="CN35" s="183"/>
      <c r="CO35" s="183"/>
      <c r="CP35" s="183"/>
      <c r="CQ35" s="183"/>
      <c r="CR35" s="183"/>
      <c r="CS35" s="183"/>
      <c r="CT35" s="183"/>
      <c r="CU35" s="183"/>
      <c r="CV35" s="183"/>
      <c r="CW35" s="183"/>
      <c r="CX35" s="183"/>
      <c r="CY35" s="183"/>
      <c r="CZ35" s="183"/>
      <c r="DA35" s="183"/>
      <c r="DB35" s="183"/>
      <c r="DC35" s="183"/>
      <c r="DD35" s="183"/>
      <c r="DE35" s="183"/>
      <c r="DF35" s="183"/>
      <c r="DG35" s="183"/>
      <c r="DH35" s="183"/>
      <c r="DI35" s="183"/>
      <c r="DJ35" s="183"/>
      <c r="DK35" s="183"/>
      <c r="DL35" s="183"/>
      <c r="DM35" s="183"/>
      <c r="DN35" s="183"/>
      <c r="DO35" s="183"/>
      <c r="DP35" s="183"/>
      <c r="DQ35" s="183"/>
      <c r="DR35" s="183"/>
      <c r="DS35" s="183"/>
      <c r="DT35" s="183"/>
      <c r="DU35" s="183"/>
      <c r="DV35" s="183"/>
      <c r="DW35" s="183"/>
      <c r="DX35" s="183"/>
      <c r="DY35" s="183"/>
      <c r="DZ35" s="183"/>
      <c r="EA35" s="183"/>
      <c r="EB35" s="183"/>
      <c r="EC35" s="183"/>
      <c r="ED35" s="183"/>
      <c r="EE35" s="183"/>
      <c r="EF35" s="183"/>
      <c r="EG35" s="183"/>
      <c r="EH35" s="183"/>
      <c r="EI35" s="183"/>
      <c r="EJ35" s="183"/>
      <c r="EK35" s="183"/>
      <c r="EL35" s="183"/>
      <c r="EM35" s="183"/>
      <c r="EN35" s="183"/>
      <c r="EO35" s="183"/>
      <c r="EP35" s="183"/>
      <c r="EQ35" s="183"/>
      <c r="ER35" s="183"/>
      <c r="ES35" s="183"/>
      <c r="ET35" s="183"/>
      <c r="EU35" s="183"/>
      <c r="EV35" s="183"/>
      <c r="EW35" s="183"/>
      <c r="EX35" s="183"/>
      <c r="EY35" s="183"/>
      <c r="EZ35" s="183"/>
      <c r="FA35" s="183"/>
      <c r="FB35" s="183"/>
      <c r="FC35" s="183"/>
      <c r="FD35" s="183"/>
      <c r="FE35" s="183"/>
      <c r="FF35" s="183"/>
      <c r="FG35" s="183"/>
      <c r="FH35" s="183"/>
      <c r="FI35" s="183"/>
      <c r="FJ35" s="183"/>
      <c r="FK35" s="183"/>
      <c r="FL35" s="183"/>
      <c r="FM35" s="183"/>
      <c r="FN35" s="183"/>
      <c r="FO35" s="183"/>
      <c r="FP35" s="183"/>
      <c r="FQ35" s="183"/>
      <c r="FR35" s="183"/>
      <c r="FS35" s="183"/>
      <c r="FT35" s="183"/>
      <c r="FU35" s="183"/>
      <c r="FV35" s="183"/>
      <c r="FW35" s="183"/>
      <c r="FX35" s="183"/>
      <c r="FY35" s="183"/>
      <c r="FZ35" s="183"/>
      <c r="GA35" s="183"/>
      <c r="GB35" s="183"/>
      <c r="GC35" s="183"/>
      <c r="GD35" s="183"/>
      <c r="GE35" s="183"/>
      <c r="GF35" s="183"/>
      <c r="GG35" s="183"/>
      <c r="GH35" s="183"/>
      <c r="GI35" s="183"/>
      <c r="GJ35" s="183"/>
      <c r="GK35" s="183"/>
      <c r="GL35" s="183"/>
      <c r="GM35" s="183"/>
      <c r="GN35" s="183"/>
      <c r="GO35" s="183"/>
      <c r="GP35" s="183"/>
      <c r="GQ35" s="183"/>
      <c r="GR35" s="183"/>
      <c r="GS35" s="183"/>
      <c r="GT35" s="183"/>
      <c r="GU35" s="183"/>
      <c r="GV35" s="183"/>
      <c r="GW35" s="183"/>
      <c r="GX35" s="183"/>
      <c r="GY35" s="183"/>
      <c r="GZ35" s="183"/>
      <c r="HA35" s="183"/>
      <c r="HB35" s="183"/>
      <c r="HC35" s="183"/>
      <c r="HD35" s="183"/>
      <c r="HE35" s="183"/>
      <c r="HF35" s="183"/>
      <c r="HG35" s="183"/>
      <c r="HH35" s="183"/>
      <c r="HI35" s="183"/>
      <c r="HJ35" s="183"/>
      <c r="HK35" s="183"/>
      <c r="HL35" s="183"/>
      <c r="HM35" s="183"/>
      <c r="HN35" s="183"/>
      <c r="HO35" s="183"/>
      <c r="HP35" s="183"/>
      <c r="HQ35" s="183"/>
      <c r="HR35" s="183"/>
      <c r="HS35" s="183"/>
      <c r="HT35" s="183"/>
      <c r="HU35" s="183"/>
      <c r="HV35" s="183"/>
      <c r="HW35" s="183"/>
      <c r="HX35" s="183"/>
      <c r="HY35" s="183"/>
      <c r="HZ35" s="183"/>
      <c r="IA35" s="183"/>
      <c r="IB35" s="183"/>
      <c r="IC35" s="183"/>
      <c r="ID35" s="183"/>
      <c r="IE35" s="183"/>
      <c r="IF35" s="183"/>
      <c r="IG35" s="183"/>
      <c r="IH35" s="183"/>
      <c r="II35" s="183"/>
      <c r="IJ35" s="183"/>
      <c r="IK35" s="183"/>
      <c r="IL35" s="183"/>
      <c r="IM35" s="183"/>
      <c r="IN35" s="183"/>
      <c r="IO35" s="183"/>
      <c r="IP35" s="183"/>
      <c r="IQ35" s="183"/>
      <c r="IR35" s="183"/>
      <c r="IS35" s="183"/>
      <c r="IT35" s="183"/>
      <c r="IU35" s="183"/>
      <c r="IV35" s="183"/>
      <c r="IW35" s="183"/>
      <c r="IX35" s="183"/>
      <c r="IY35" s="183"/>
      <c r="IZ35" s="183"/>
      <c r="JA35" s="183"/>
      <c r="JB35" s="183"/>
      <c r="JC35" s="183"/>
      <c r="JD35" s="183"/>
      <c r="JE35" s="183"/>
      <c r="JF35" s="183"/>
      <c r="JG35" s="183"/>
      <c r="JH35" s="183"/>
      <c r="JI35" s="183"/>
      <c r="JJ35" s="183"/>
      <c r="JK35" s="183"/>
      <c r="JL35" s="183"/>
      <c r="JM35" s="183"/>
      <c r="JN35" s="183"/>
      <c r="JO35" s="183"/>
      <c r="JP35" s="183"/>
      <c r="JQ35" s="183"/>
      <c r="JR35" s="183"/>
      <c r="JS35" s="183"/>
      <c r="JT35" s="183"/>
      <c r="JU35" s="183"/>
      <c r="JV35" s="183"/>
      <c r="JW35" s="183"/>
      <c r="JX35" s="183"/>
      <c r="JY35" s="183"/>
      <c r="JZ35" s="183"/>
      <c r="KA35" s="183"/>
      <c r="KB35" s="183"/>
      <c r="KC35" s="183"/>
      <c r="KD35" s="183"/>
      <c r="KE35" s="183"/>
      <c r="KF35" s="183"/>
      <c r="KG35" s="183"/>
      <c r="KH35" s="183"/>
      <c r="KI35" s="183"/>
      <c r="KJ35" s="183"/>
      <c r="KK35" s="183"/>
      <c r="KL35" s="183"/>
      <c r="KM35" s="183"/>
      <c r="KN35" s="183"/>
      <c r="KO35" s="183"/>
      <c r="KP35" s="183"/>
      <c r="KQ35" s="183"/>
      <c r="KR35" s="183"/>
      <c r="KS35" s="183"/>
      <c r="KT35" s="183"/>
      <c r="KU35" s="183"/>
      <c r="KV35" s="183"/>
      <c r="KW35" s="183"/>
      <c r="KX35" s="183"/>
      <c r="KY35" s="183"/>
      <c r="KZ35" s="183"/>
      <c r="LA35" s="183"/>
      <c r="LB35" s="183"/>
      <c r="LC35" s="183"/>
      <c r="LD35" s="183"/>
      <c r="LE35" s="183"/>
      <c r="LF35" s="183"/>
      <c r="LG35" s="183"/>
      <c r="LH35" s="183"/>
      <c r="LI35" s="183"/>
      <c r="LJ35" s="183"/>
      <c r="LK35" s="183"/>
      <c r="LL35" s="183"/>
      <c r="LM35" s="183"/>
      <c r="LN35" s="183"/>
      <c r="LO35" s="183"/>
      <c r="LP35" s="183"/>
      <c r="LQ35" s="183"/>
      <c r="LR35" s="183"/>
      <c r="LS35" s="183"/>
      <c r="LT35" s="183"/>
      <c r="LU35" s="183"/>
      <c r="LV35" s="183"/>
      <c r="LW35" s="183"/>
      <c r="LX35" s="183"/>
      <c r="LY35" s="183"/>
      <c r="LZ35" s="183"/>
      <c r="MA35" s="183"/>
      <c r="MB35" s="183"/>
      <c r="MC35" s="183"/>
      <c r="MD35" s="183"/>
      <c r="ME35" s="183"/>
      <c r="MF35" s="183"/>
      <c r="MG35" s="183"/>
      <c r="MH35" s="183"/>
    </row>
    <row r="36" spans="1:349" s="220" customFormat="1" ht="17" hidden="1" outlineLevel="1">
      <c r="A36" s="227"/>
      <c r="B36" s="227"/>
      <c r="C36" s="227"/>
      <c r="D36" s="227"/>
      <c r="E36" s="227"/>
      <c r="F36" s="227"/>
      <c r="G36" s="227"/>
      <c r="H36" s="227"/>
      <c r="I36" s="227"/>
      <c r="J36" s="223"/>
      <c r="K36" s="223"/>
      <c r="L36" s="239"/>
      <c r="M36" s="84"/>
      <c r="N36" s="141"/>
      <c r="O36" s="141"/>
      <c r="P36" s="141"/>
      <c r="Q36" s="141"/>
      <c r="R36" s="141"/>
      <c r="S36" s="141"/>
      <c r="T36" s="110"/>
      <c r="U36" s="183"/>
      <c r="V36" s="183"/>
      <c r="W36" s="183"/>
      <c r="X36" s="183"/>
      <c r="Y36" s="183"/>
      <c r="Z36" s="183"/>
      <c r="AA36" s="183"/>
      <c r="AB36" s="183"/>
      <c r="AC36" s="183"/>
      <c r="AD36" s="183"/>
      <c r="AE36" s="183"/>
      <c r="AF36" s="183"/>
      <c r="AG36" s="183"/>
      <c r="AH36" s="183"/>
      <c r="AI36" s="183"/>
      <c r="AJ36" s="183"/>
      <c r="AK36" s="183"/>
      <c r="AL36" s="183"/>
      <c r="AM36" s="183"/>
      <c r="AN36" s="183"/>
      <c r="AO36" s="183"/>
      <c r="AP36" s="183"/>
      <c r="AQ36" s="183"/>
      <c r="AR36" s="183"/>
      <c r="AS36" s="183"/>
      <c r="AT36" s="183"/>
      <c r="AU36" s="183"/>
      <c r="AV36" s="183"/>
      <c r="AW36" s="183"/>
      <c r="AX36" s="183"/>
      <c r="AY36" s="183"/>
      <c r="AZ36" s="183"/>
      <c r="BA36" s="183"/>
      <c r="BB36" s="183"/>
      <c r="BC36" s="183"/>
      <c r="BD36" s="183"/>
      <c r="BE36" s="183"/>
      <c r="BF36" s="183"/>
      <c r="BG36" s="183"/>
      <c r="BH36" s="183"/>
      <c r="BI36" s="183"/>
      <c r="BJ36" s="183"/>
      <c r="BK36" s="183"/>
      <c r="BL36" s="183"/>
      <c r="BM36" s="183"/>
      <c r="BN36" s="183"/>
      <c r="BO36" s="183"/>
      <c r="BP36" s="183"/>
      <c r="BQ36" s="183"/>
      <c r="BR36" s="183"/>
      <c r="BS36" s="183"/>
      <c r="BT36" s="183"/>
      <c r="BU36" s="183"/>
      <c r="BV36" s="183"/>
      <c r="BW36" s="183"/>
      <c r="BX36" s="183"/>
      <c r="BY36" s="183"/>
      <c r="BZ36" s="183"/>
      <c r="CA36" s="183"/>
      <c r="CB36" s="183"/>
      <c r="CC36" s="183"/>
      <c r="CD36" s="183"/>
      <c r="CE36" s="183"/>
      <c r="CF36" s="183"/>
      <c r="CG36" s="183"/>
      <c r="CH36" s="183"/>
      <c r="CI36" s="183"/>
      <c r="CJ36" s="183"/>
      <c r="CK36" s="183"/>
      <c r="CL36" s="183"/>
      <c r="CM36" s="183"/>
      <c r="CN36" s="183"/>
      <c r="CO36" s="183"/>
      <c r="CP36" s="183"/>
      <c r="CQ36" s="183"/>
      <c r="CR36" s="183"/>
      <c r="CS36" s="183"/>
      <c r="CT36" s="183"/>
      <c r="CU36" s="183"/>
      <c r="CV36" s="183"/>
      <c r="CW36" s="183"/>
      <c r="CX36" s="183"/>
      <c r="CY36" s="183"/>
      <c r="CZ36" s="183"/>
      <c r="DA36" s="183"/>
      <c r="DB36" s="183"/>
      <c r="DC36" s="183"/>
      <c r="DD36" s="183"/>
      <c r="DE36" s="183"/>
      <c r="DF36" s="183"/>
      <c r="DG36" s="183"/>
      <c r="DH36" s="183"/>
      <c r="DI36" s="183"/>
      <c r="DJ36" s="183"/>
      <c r="DK36" s="183"/>
      <c r="DL36" s="183"/>
      <c r="DM36" s="183"/>
      <c r="DN36" s="183"/>
      <c r="DO36" s="183"/>
      <c r="DP36" s="183"/>
      <c r="DQ36" s="183"/>
      <c r="DR36" s="183"/>
      <c r="DS36" s="183"/>
      <c r="DT36" s="183"/>
      <c r="DU36" s="183"/>
      <c r="DV36" s="183"/>
      <c r="DW36" s="183"/>
      <c r="DX36" s="183"/>
      <c r="DY36" s="183"/>
      <c r="DZ36" s="183"/>
      <c r="EA36" s="183"/>
      <c r="EB36" s="183"/>
      <c r="EC36" s="183"/>
      <c r="ED36" s="183"/>
      <c r="EE36" s="183"/>
      <c r="EF36" s="183"/>
      <c r="EG36" s="183"/>
      <c r="EH36" s="183"/>
      <c r="EI36" s="183"/>
      <c r="EJ36" s="183"/>
      <c r="EK36" s="183"/>
      <c r="EL36" s="183"/>
      <c r="EM36" s="183"/>
      <c r="EN36" s="183"/>
      <c r="EO36" s="183"/>
      <c r="EP36" s="183"/>
      <c r="EQ36" s="183"/>
      <c r="ER36" s="183"/>
      <c r="ES36" s="183"/>
      <c r="ET36" s="183"/>
      <c r="EU36" s="183"/>
      <c r="EV36" s="183"/>
      <c r="EW36" s="183"/>
      <c r="EX36" s="183"/>
      <c r="EY36" s="183"/>
      <c r="EZ36" s="183"/>
      <c r="FA36" s="183"/>
      <c r="FB36" s="183"/>
      <c r="FC36" s="183"/>
      <c r="FD36" s="183"/>
      <c r="FE36" s="183"/>
      <c r="FF36" s="183"/>
      <c r="FG36" s="183"/>
      <c r="FH36" s="183"/>
      <c r="FI36" s="183"/>
      <c r="FJ36" s="183"/>
      <c r="FK36" s="183"/>
      <c r="FL36" s="183"/>
      <c r="FM36" s="183"/>
      <c r="FN36" s="183"/>
      <c r="FO36" s="183"/>
      <c r="FP36" s="183"/>
      <c r="FQ36" s="183"/>
      <c r="FR36" s="183"/>
      <c r="FS36" s="183"/>
      <c r="FT36" s="183"/>
      <c r="FU36" s="183"/>
      <c r="FV36" s="183"/>
      <c r="FW36" s="183"/>
      <c r="FX36" s="183"/>
      <c r="FY36" s="183"/>
      <c r="FZ36" s="183"/>
      <c r="GA36" s="183"/>
      <c r="GB36" s="183"/>
      <c r="GC36" s="183"/>
      <c r="GD36" s="183"/>
      <c r="GE36" s="183"/>
      <c r="GF36" s="183"/>
      <c r="GG36" s="183"/>
      <c r="GH36" s="183"/>
      <c r="GI36" s="183"/>
      <c r="GJ36" s="183"/>
      <c r="GK36" s="183"/>
      <c r="GL36" s="183"/>
      <c r="GM36" s="183"/>
      <c r="GN36" s="183"/>
      <c r="GO36" s="183"/>
      <c r="GP36" s="183"/>
      <c r="GQ36" s="183"/>
      <c r="GR36" s="183"/>
      <c r="GS36" s="183"/>
      <c r="GT36" s="183"/>
      <c r="GU36" s="183"/>
      <c r="GV36" s="183"/>
      <c r="GW36" s="183"/>
      <c r="GX36" s="183"/>
      <c r="GY36" s="183"/>
      <c r="GZ36" s="183"/>
      <c r="HA36" s="183"/>
      <c r="HB36" s="183"/>
      <c r="HC36" s="183"/>
      <c r="HD36" s="183"/>
      <c r="HE36" s="183"/>
      <c r="HF36" s="183"/>
      <c r="HG36" s="183"/>
      <c r="HH36" s="183"/>
      <c r="HI36" s="183"/>
      <c r="HJ36" s="183"/>
      <c r="HK36" s="183"/>
      <c r="HL36" s="183"/>
      <c r="HM36" s="183"/>
      <c r="HN36" s="183"/>
      <c r="HO36" s="183"/>
      <c r="HP36" s="183"/>
      <c r="HQ36" s="183"/>
      <c r="HR36" s="183"/>
      <c r="HS36" s="183"/>
      <c r="HT36" s="183"/>
      <c r="HU36" s="183"/>
      <c r="HV36" s="183"/>
      <c r="HW36" s="183"/>
      <c r="HX36" s="183"/>
      <c r="HY36" s="183"/>
      <c r="HZ36" s="183"/>
      <c r="IA36" s="183"/>
      <c r="IB36" s="183"/>
      <c r="IC36" s="183"/>
      <c r="ID36" s="183"/>
      <c r="IE36" s="183"/>
      <c r="IF36" s="183"/>
      <c r="IG36" s="183"/>
      <c r="IH36" s="183"/>
      <c r="II36" s="183"/>
      <c r="IJ36" s="183"/>
      <c r="IK36" s="183"/>
      <c r="IL36" s="183"/>
      <c r="IM36" s="183"/>
      <c r="IN36" s="183"/>
      <c r="IO36" s="183"/>
      <c r="IP36" s="183"/>
      <c r="IQ36" s="183"/>
      <c r="IR36" s="183"/>
      <c r="IS36" s="183"/>
      <c r="IT36" s="183"/>
      <c r="IU36" s="183"/>
      <c r="IV36" s="183"/>
      <c r="IW36" s="183"/>
      <c r="IX36" s="183"/>
      <c r="IY36" s="183"/>
      <c r="IZ36" s="183"/>
      <c r="JA36" s="183"/>
      <c r="JB36" s="183"/>
      <c r="JC36" s="183"/>
      <c r="JD36" s="183"/>
      <c r="JE36" s="183"/>
      <c r="JF36" s="183"/>
      <c r="JG36" s="183"/>
      <c r="JH36" s="183"/>
      <c r="JI36" s="183"/>
      <c r="JJ36" s="183"/>
      <c r="JK36" s="183"/>
      <c r="JL36" s="183"/>
      <c r="JM36" s="183"/>
      <c r="JN36" s="183"/>
      <c r="JO36" s="183"/>
      <c r="JP36" s="183"/>
      <c r="JQ36" s="183"/>
      <c r="JR36" s="183"/>
      <c r="JS36" s="183"/>
      <c r="JT36" s="183"/>
      <c r="JU36" s="183"/>
      <c r="JV36" s="183"/>
      <c r="JW36" s="183"/>
      <c r="JX36" s="183"/>
      <c r="JY36" s="183"/>
      <c r="JZ36" s="183"/>
      <c r="KA36" s="183"/>
      <c r="KB36" s="183"/>
      <c r="KC36" s="183"/>
      <c r="KD36" s="183"/>
      <c r="KE36" s="183"/>
      <c r="KF36" s="183"/>
      <c r="KG36" s="183"/>
      <c r="KH36" s="183"/>
      <c r="KI36" s="183"/>
      <c r="KJ36" s="183"/>
      <c r="KK36" s="183"/>
      <c r="KL36" s="183"/>
      <c r="KM36" s="183"/>
      <c r="KN36" s="183"/>
      <c r="KO36" s="183"/>
      <c r="KP36" s="183"/>
      <c r="KQ36" s="183"/>
      <c r="KR36" s="183"/>
      <c r="KS36" s="183"/>
      <c r="KT36" s="183"/>
      <c r="KU36" s="183"/>
      <c r="KV36" s="183"/>
      <c r="KW36" s="183"/>
      <c r="KX36" s="183"/>
      <c r="KY36" s="183"/>
      <c r="KZ36" s="183"/>
      <c r="LA36" s="183"/>
      <c r="LB36" s="183"/>
      <c r="LC36" s="183"/>
      <c r="LD36" s="183"/>
      <c r="LE36" s="183"/>
      <c r="LF36" s="183"/>
      <c r="LG36" s="183"/>
      <c r="LH36" s="183"/>
      <c r="LI36" s="183"/>
      <c r="LJ36" s="183"/>
      <c r="LK36" s="183"/>
      <c r="LL36" s="183"/>
      <c r="LM36" s="183"/>
      <c r="LN36" s="183"/>
      <c r="LO36" s="183"/>
      <c r="LP36" s="183"/>
      <c r="LQ36" s="183"/>
      <c r="LR36" s="183"/>
      <c r="LS36" s="183"/>
      <c r="LT36" s="183"/>
      <c r="LU36" s="183"/>
      <c r="LV36" s="183"/>
      <c r="LW36" s="183"/>
      <c r="LX36" s="183"/>
      <c r="LY36" s="183"/>
      <c r="LZ36" s="183"/>
      <c r="MA36" s="183"/>
      <c r="MB36" s="183"/>
      <c r="MC36" s="183"/>
      <c r="MD36" s="183"/>
      <c r="ME36" s="183"/>
      <c r="MF36" s="183"/>
      <c r="MG36" s="183"/>
      <c r="MH36" s="183"/>
    </row>
    <row r="37" spans="1:349" s="220" customFormat="1" ht="17" hidden="1" outlineLevel="1">
      <c r="A37" s="139"/>
      <c r="B37" s="139"/>
      <c r="C37" s="227" t="s">
        <v>9</v>
      </c>
      <c r="D37" s="99"/>
      <c r="E37" s="99"/>
      <c r="F37" s="99"/>
      <c r="G37" s="99"/>
      <c r="H37" s="99"/>
      <c r="I37" s="99"/>
      <c r="J37" s="223"/>
      <c r="K37" s="223"/>
      <c r="L37" s="239"/>
      <c r="M37" s="84"/>
      <c r="N37" s="141"/>
      <c r="O37" s="141"/>
      <c r="P37" s="141"/>
      <c r="Q37" s="141"/>
      <c r="R37" s="141"/>
      <c r="S37" s="141"/>
      <c r="T37" s="110"/>
      <c r="U37" s="183"/>
      <c r="V37" s="183"/>
      <c r="W37" s="183"/>
      <c r="X37" s="183"/>
      <c r="Y37" s="183"/>
      <c r="Z37" s="183"/>
      <c r="AA37" s="183"/>
      <c r="AB37" s="183"/>
      <c r="AC37" s="183"/>
      <c r="AD37" s="183"/>
      <c r="AE37" s="183"/>
      <c r="AF37" s="183"/>
      <c r="AG37" s="183"/>
      <c r="AH37" s="183"/>
      <c r="AI37" s="183"/>
      <c r="AJ37" s="183"/>
      <c r="AK37" s="183"/>
      <c r="AL37" s="183"/>
      <c r="AM37" s="183"/>
      <c r="AN37" s="183"/>
      <c r="AO37" s="183"/>
      <c r="AP37" s="183"/>
      <c r="AQ37" s="183"/>
      <c r="AR37" s="183"/>
      <c r="AS37" s="183"/>
      <c r="AT37" s="183"/>
      <c r="AU37" s="183"/>
      <c r="AV37" s="183"/>
      <c r="AW37" s="183"/>
      <c r="AX37" s="183"/>
      <c r="AY37" s="183"/>
      <c r="AZ37" s="183"/>
      <c r="BA37" s="183"/>
      <c r="BB37" s="183"/>
      <c r="BC37" s="183"/>
      <c r="BD37" s="183"/>
      <c r="BE37" s="183"/>
      <c r="BF37" s="183"/>
      <c r="BG37" s="183"/>
      <c r="BH37" s="183"/>
      <c r="BI37" s="183"/>
      <c r="BJ37" s="183"/>
      <c r="BK37" s="183"/>
      <c r="BL37" s="183"/>
      <c r="BM37" s="183"/>
      <c r="BN37" s="183"/>
      <c r="BO37" s="183"/>
      <c r="BP37" s="183"/>
      <c r="BQ37" s="183"/>
      <c r="BR37" s="183"/>
      <c r="BS37" s="183"/>
      <c r="BT37" s="183"/>
      <c r="BU37" s="183"/>
      <c r="BV37" s="183"/>
      <c r="BW37" s="183"/>
      <c r="BX37" s="183"/>
      <c r="BY37" s="183"/>
      <c r="BZ37" s="183"/>
      <c r="CA37" s="183"/>
      <c r="CB37" s="183"/>
      <c r="CC37" s="183"/>
      <c r="CD37" s="183"/>
      <c r="CE37" s="183"/>
      <c r="CF37" s="183"/>
      <c r="CG37" s="183"/>
      <c r="CH37" s="183"/>
      <c r="CI37" s="183"/>
      <c r="CJ37" s="183"/>
      <c r="CK37" s="183"/>
      <c r="CL37" s="183"/>
      <c r="CM37" s="183"/>
      <c r="CN37" s="183"/>
      <c r="CO37" s="183"/>
      <c r="CP37" s="183"/>
      <c r="CQ37" s="183"/>
      <c r="CR37" s="183"/>
      <c r="CS37" s="183"/>
      <c r="CT37" s="183"/>
      <c r="CU37" s="183"/>
      <c r="CV37" s="183"/>
      <c r="CW37" s="183"/>
      <c r="CX37" s="183"/>
      <c r="CY37" s="183"/>
      <c r="CZ37" s="183"/>
      <c r="DA37" s="183"/>
      <c r="DB37" s="183"/>
      <c r="DC37" s="183"/>
      <c r="DD37" s="183"/>
      <c r="DE37" s="183"/>
      <c r="DF37" s="183"/>
      <c r="DG37" s="183"/>
      <c r="DH37" s="183"/>
      <c r="DI37" s="183"/>
      <c r="DJ37" s="183"/>
      <c r="DK37" s="183"/>
      <c r="DL37" s="183"/>
      <c r="DM37" s="183"/>
      <c r="DN37" s="183"/>
      <c r="DO37" s="183"/>
      <c r="DP37" s="183"/>
      <c r="DQ37" s="183"/>
      <c r="DR37" s="183"/>
      <c r="DS37" s="183"/>
      <c r="DT37" s="183"/>
      <c r="DU37" s="183"/>
      <c r="DV37" s="183"/>
      <c r="DW37" s="183"/>
      <c r="DX37" s="183"/>
      <c r="DY37" s="183"/>
      <c r="DZ37" s="183"/>
      <c r="EA37" s="183"/>
      <c r="EB37" s="183"/>
      <c r="EC37" s="183"/>
      <c r="ED37" s="183"/>
      <c r="EE37" s="183"/>
      <c r="EF37" s="183"/>
      <c r="EG37" s="183"/>
      <c r="EH37" s="183"/>
      <c r="EI37" s="183"/>
      <c r="EJ37" s="183"/>
      <c r="EK37" s="183"/>
      <c r="EL37" s="183"/>
      <c r="EM37" s="183"/>
      <c r="EN37" s="183"/>
      <c r="EO37" s="183"/>
      <c r="EP37" s="183"/>
      <c r="EQ37" s="183"/>
      <c r="ER37" s="183"/>
      <c r="ES37" s="183"/>
      <c r="ET37" s="183"/>
      <c r="EU37" s="183"/>
      <c r="EV37" s="183"/>
      <c r="EW37" s="183"/>
      <c r="EX37" s="183"/>
      <c r="EY37" s="183"/>
      <c r="EZ37" s="183"/>
      <c r="FA37" s="183"/>
      <c r="FB37" s="183"/>
      <c r="FC37" s="183"/>
      <c r="FD37" s="183"/>
      <c r="FE37" s="183"/>
      <c r="FF37" s="183"/>
      <c r="FG37" s="183"/>
      <c r="FH37" s="183"/>
      <c r="FI37" s="183"/>
      <c r="FJ37" s="183"/>
      <c r="FK37" s="183"/>
      <c r="FL37" s="183"/>
      <c r="FM37" s="183"/>
      <c r="FN37" s="183"/>
      <c r="FO37" s="183"/>
      <c r="FP37" s="183"/>
      <c r="FQ37" s="183"/>
      <c r="FR37" s="183"/>
      <c r="FS37" s="183"/>
      <c r="FT37" s="183"/>
      <c r="FU37" s="183"/>
      <c r="FV37" s="183"/>
      <c r="FW37" s="183"/>
      <c r="FX37" s="183"/>
      <c r="FY37" s="183"/>
      <c r="FZ37" s="183"/>
      <c r="GA37" s="183"/>
      <c r="GB37" s="183"/>
      <c r="GC37" s="183"/>
      <c r="GD37" s="183"/>
      <c r="GE37" s="183"/>
      <c r="GF37" s="183"/>
      <c r="GG37" s="183"/>
      <c r="GH37" s="183"/>
      <c r="GI37" s="183"/>
      <c r="GJ37" s="183"/>
      <c r="GK37" s="183"/>
      <c r="GL37" s="183"/>
      <c r="GM37" s="183"/>
      <c r="GN37" s="183"/>
      <c r="GO37" s="183"/>
      <c r="GP37" s="183"/>
      <c r="GQ37" s="183"/>
      <c r="GR37" s="183"/>
      <c r="GS37" s="183"/>
      <c r="GT37" s="183"/>
      <c r="GU37" s="183"/>
      <c r="GV37" s="183"/>
      <c r="GW37" s="183"/>
      <c r="GX37" s="183"/>
      <c r="GY37" s="183"/>
      <c r="GZ37" s="183"/>
      <c r="HA37" s="183"/>
      <c r="HB37" s="183"/>
      <c r="HC37" s="183"/>
      <c r="HD37" s="183"/>
      <c r="HE37" s="183"/>
      <c r="HF37" s="183"/>
      <c r="HG37" s="183"/>
      <c r="HH37" s="183"/>
      <c r="HI37" s="183"/>
      <c r="HJ37" s="183"/>
      <c r="HK37" s="183"/>
      <c r="HL37" s="183"/>
      <c r="HM37" s="183"/>
      <c r="HN37" s="183"/>
      <c r="HO37" s="183"/>
      <c r="HP37" s="183"/>
      <c r="HQ37" s="183"/>
      <c r="HR37" s="183"/>
      <c r="HS37" s="183"/>
      <c r="HT37" s="183"/>
      <c r="HU37" s="183"/>
      <c r="HV37" s="183"/>
      <c r="HW37" s="183"/>
      <c r="HX37" s="183"/>
      <c r="HY37" s="183"/>
      <c r="HZ37" s="183"/>
      <c r="IA37" s="183"/>
      <c r="IB37" s="183"/>
      <c r="IC37" s="183"/>
      <c r="ID37" s="183"/>
      <c r="IE37" s="183"/>
      <c r="IF37" s="183"/>
      <c r="IG37" s="183"/>
      <c r="IH37" s="183"/>
      <c r="II37" s="183"/>
      <c r="IJ37" s="183"/>
      <c r="IK37" s="183"/>
      <c r="IL37" s="183"/>
      <c r="IM37" s="183"/>
      <c r="IN37" s="183"/>
      <c r="IO37" s="183"/>
      <c r="IP37" s="183"/>
      <c r="IQ37" s="183"/>
      <c r="IR37" s="183"/>
      <c r="IS37" s="183"/>
      <c r="IT37" s="183"/>
      <c r="IU37" s="183"/>
      <c r="IV37" s="183"/>
      <c r="IW37" s="183"/>
      <c r="IX37" s="183"/>
      <c r="IY37" s="183"/>
      <c r="IZ37" s="183"/>
      <c r="JA37" s="183"/>
      <c r="JB37" s="183"/>
      <c r="JC37" s="183"/>
      <c r="JD37" s="183"/>
      <c r="JE37" s="183"/>
      <c r="JF37" s="183"/>
      <c r="JG37" s="183"/>
      <c r="JH37" s="183"/>
      <c r="JI37" s="183"/>
      <c r="JJ37" s="183"/>
      <c r="JK37" s="183"/>
      <c r="JL37" s="183"/>
      <c r="JM37" s="183"/>
      <c r="JN37" s="183"/>
      <c r="JO37" s="183"/>
      <c r="JP37" s="183"/>
      <c r="JQ37" s="183"/>
      <c r="JR37" s="183"/>
      <c r="JS37" s="183"/>
      <c r="JT37" s="183"/>
      <c r="JU37" s="183"/>
      <c r="JV37" s="183"/>
      <c r="JW37" s="183"/>
      <c r="JX37" s="183"/>
      <c r="JY37" s="183"/>
      <c r="JZ37" s="183"/>
      <c r="KA37" s="183"/>
      <c r="KB37" s="183"/>
      <c r="KC37" s="183"/>
      <c r="KD37" s="183"/>
      <c r="KE37" s="183"/>
      <c r="KF37" s="183"/>
      <c r="KG37" s="183"/>
      <c r="KH37" s="183"/>
      <c r="KI37" s="183"/>
      <c r="KJ37" s="183"/>
      <c r="KK37" s="183"/>
      <c r="KL37" s="183"/>
      <c r="KM37" s="183"/>
      <c r="KN37" s="183"/>
      <c r="KO37" s="183"/>
      <c r="KP37" s="183"/>
      <c r="KQ37" s="183"/>
      <c r="KR37" s="183"/>
      <c r="KS37" s="183"/>
      <c r="KT37" s="183"/>
      <c r="KU37" s="183"/>
      <c r="KV37" s="183"/>
      <c r="KW37" s="183"/>
      <c r="KX37" s="183"/>
      <c r="KY37" s="183"/>
      <c r="KZ37" s="183"/>
      <c r="LA37" s="183"/>
      <c r="LB37" s="183"/>
      <c r="LC37" s="183"/>
      <c r="LD37" s="183"/>
      <c r="LE37" s="183"/>
      <c r="LF37" s="183"/>
      <c r="LG37" s="183"/>
      <c r="LH37" s="183"/>
      <c r="LI37" s="183"/>
      <c r="LJ37" s="183"/>
      <c r="LK37" s="183"/>
      <c r="LL37" s="183"/>
      <c r="LM37" s="183"/>
      <c r="LN37" s="183"/>
      <c r="LO37" s="183"/>
      <c r="LP37" s="183"/>
      <c r="LQ37" s="183"/>
      <c r="LR37" s="183"/>
      <c r="LS37" s="183"/>
      <c r="LT37" s="183"/>
      <c r="LU37" s="183"/>
      <c r="LV37" s="183"/>
      <c r="LW37" s="183"/>
      <c r="LX37" s="183"/>
      <c r="LY37" s="183"/>
      <c r="LZ37" s="183"/>
      <c r="MA37" s="183"/>
      <c r="MB37" s="183"/>
      <c r="MC37" s="183"/>
      <c r="MD37" s="183"/>
      <c r="ME37" s="183"/>
      <c r="MF37" s="183"/>
      <c r="MG37" s="183"/>
      <c r="MH37" s="183"/>
    </row>
    <row r="38" spans="1:349" s="220" customFormat="1" ht="17" hidden="1" outlineLevel="1">
      <c r="A38" s="139"/>
      <c r="B38" s="139"/>
      <c r="C38" s="99"/>
      <c r="D38" s="99"/>
      <c r="E38" s="121" t="s">
        <v>5</v>
      </c>
      <c r="F38" s="99"/>
      <c r="G38" s="99"/>
      <c r="H38" s="99"/>
      <c r="I38" s="99"/>
      <c r="J38" s="233" t="s">
        <v>73</v>
      </c>
      <c r="K38" s="223" t="s">
        <v>77</v>
      </c>
      <c r="L38" s="239"/>
      <c r="M38" s="84"/>
      <c r="N38" s="102">
        <f>(N32/'Direct costs Brazil'!I32)*'Direct costs Brazil'!I38</f>
        <v>12830.135641418918</v>
      </c>
      <c r="O38" s="16">
        <f>N38*(1+$M$33)</f>
        <v>12945.606862191687</v>
      </c>
      <c r="P38" s="16">
        <f t="shared" ref="P38:P40" si="10">O38*(1+$M$33)</f>
        <v>13062.117323951412</v>
      </c>
      <c r="Q38" s="16">
        <f t="shared" ref="Q38:Q40" si="11">P38*(1+$M$33)</f>
        <v>13179.676379866973</v>
      </c>
      <c r="R38" s="16">
        <f t="shared" ref="R38:R40" si="12">Q38*(1+$M$33)</f>
        <v>13298.293467285774</v>
      </c>
      <c r="S38" s="16">
        <f t="shared" ref="S38:S40" si="13">R38*(1+$M$33)</f>
        <v>13417.978108491345</v>
      </c>
      <c r="T38" s="17">
        <f t="shared" ref="T38:T40" si="14">S38*(1+$M$33)</f>
        <v>13538.739911467765</v>
      </c>
      <c r="U38" s="183"/>
      <c r="V38" s="183"/>
      <c r="W38" s="183"/>
      <c r="X38" s="183"/>
      <c r="Y38" s="183"/>
      <c r="Z38" s="183"/>
      <c r="AA38" s="183"/>
      <c r="AB38" s="183"/>
      <c r="AC38" s="183"/>
      <c r="AD38" s="183"/>
      <c r="AE38" s="183"/>
      <c r="AF38" s="183"/>
      <c r="AG38" s="183"/>
      <c r="AH38" s="183"/>
      <c r="AI38" s="183"/>
      <c r="AJ38" s="183"/>
      <c r="AK38" s="183"/>
      <c r="AL38" s="183"/>
      <c r="AM38" s="183"/>
      <c r="AN38" s="183"/>
      <c r="AO38" s="183"/>
      <c r="AP38" s="183"/>
      <c r="AQ38" s="183"/>
      <c r="AR38" s="183"/>
      <c r="AS38" s="183"/>
      <c r="AT38" s="183"/>
      <c r="AU38" s="183"/>
      <c r="AV38" s="183"/>
      <c r="AW38" s="183"/>
      <c r="AX38" s="183"/>
      <c r="AY38" s="183"/>
      <c r="AZ38" s="183"/>
      <c r="BA38" s="183"/>
      <c r="BB38" s="183"/>
      <c r="BC38" s="183"/>
      <c r="BD38" s="183"/>
      <c r="BE38" s="183"/>
      <c r="BF38" s="183"/>
      <c r="BG38" s="183"/>
      <c r="BH38" s="183"/>
      <c r="BI38" s="183"/>
      <c r="BJ38" s="183"/>
      <c r="BK38" s="183"/>
      <c r="BL38" s="183"/>
      <c r="BM38" s="183"/>
      <c r="BN38" s="183"/>
      <c r="BO38" s="183"/>
      <c r="BP38" s="183"/>
      <c r="BQ38" s="183"/>
      <c r="BR38" s="183"/>
      <c r="BS38" s="183"/>
      <c r="BT38" s="183"/>
      <c r="BU38" s="183"/>
      <c r="BV38" s="183"/>
      <c r="BW38" s="183"/>
      <c r="BX38" s="183"/>
      <c r="BY38" s="183"/>
      <c r="BZ38" s="183"/>
      <c r="CA38" s="183"/>
      <c r="CB38" s="183"/>
      <c r="CC38" s="183"/>
      <c r="CD38" s="183"/>
      <c r="CE38" s="183"/>
      <c r="CF38" s="183"/>
      <c r="CG38" s="183"/>
      <c r="CH38" s="183"/>
      <c r="CI38" s="183"/>
      <c r="CJ38" s="183"/>
      <c r="CK38" s="183"/>
      <c r="CL38" s="183"/>
      <c r="CM38" s="183"/>
      <c r="CN38" s="183"/>
      <c r="CO38" s="183"/>
      <c r="CP38" s="183"/>
      <c r="CQ38" s="183"/>
      <c r="CR38" s="183"/>
      <c r="CS38" s="183"/>
      <c r="CT38" s="183"/>
      <c r="CU38" s="183"/>
      <c r="CV38" s="183"/>
      <c r="CW38" s="183"/>
      <c r="CX38" s="183"/>
      <c r="CY38" s="183"/>
      <c r="CZ38" s="183"/>
      <c r="DA38" s="183"/>
      <c r="DB38" s="183"/>
      <c r="DC38" s="183"/>
      <c r="DD38" s="183"/>
      <c r="DE38" s="183"/>
      <c r="DF38" s="183"/>
      <c r="DG38" s="183"/>
      <c r="DH38" s="183"/>
      <c r="DI38" s="183"/>
      <c r="DJ38" s="183"/>
      <c r="DK38" s="183"/>
      <c r="DL38" s="183"/>
      <c r="DM38" s="183"/>
      <c r="DN38" s="183"/>
      <c r="DO38" s="183"/>
      <c r="DP38" s="183"/>
      <c r="DQ38" s="183"/>
      <c r="DR38" s="183"/>
      <c r="DS38" s="183"/>
      <c r="DT38" s="183"/>
      <c r="DU38" s="183"/>
      <c r="DV38" s="183"/>
      <c r="DW38" s="183"/>
      <c r="DX38" s="183"/>
      <c r="DY38" s="183"/>
      <c r="DZ38" s="183"/>
      <c r="EA38" s="183"/>
      <c r="EB38" s="183"/>
      <c r="EC38" s="183"/>
      <c r="ED38" s="183"/>
      <c r="EE38" s="183"/>
      <c r="EF38" s="183"/>
      <c r="EG38" s="183"/>
      <c r="EH38" s="183"/>
      <c r="EI38" s="183"/>
      <c r="EJ38" s="183"/>
      <c r="EK38" s="183"/>
      <c r="EL38" s="183"/>
      <c r="EM38" s="183"/>
      <c r="EN38" s="183"/>
      <c r="EO38" s="183"/>
      <c r="EP38" s="183"/>
      <c r="EQ38" s="183"/>
      <c r="ER38" s="183"/>
      <c r="ES38" s="183"/>
      <c r="ET38" s="183"/>
      <c r="EU38" s="183"/>
      <c r="EV38" s="183"/>
      <c r="EW38" s="183"/>
      <c r="EX38" s="183"/>
      <c r="EY38" s="183"/>
      <c r="EZ38" s="183"/>
      <c r="FA38" s="183"/>
      <c r="FB38" s="183"/>
      <c r="FC38" s="183"/>
      <c r="FD38" s="183"/>
      <c r="FE38" s="183"/>
      <c r="FF38" s="183"/>
      <c r="FG38" s="183"/>
      <c r="FH38" s="183"/>
      <c r="FI38" s="183"/>
      <c r="FJ38" s="183"/>
      <c r="FK38" s="183"/>
      <c r="FL38" s="183"/>
      <c r="FM38" s="183"/>
      <c r="FN38" s="183"/>
      <c r="FO38" s="183"/>
      <c r="FP38" s="183"/>
      <c r="FQ38" s="183"/>
      <c r="FR38" s="183"/>
      <c r="FS38" s="183"/>
      <c r="FT38" s="183"/>
      <c r="FU38" s="183"/>
      <c r="FV38" s="183"/>
      <c r="FW38" s="183"/>
      <c r="FX38" s="183"/>
      <c r="FY38" s="183"/>
      <c r="FZ38" s="183"/>
      <c r="GA38" s="183"/>
      <c r="GB38" s="183"/>
      <c r="GC38" s="183"/>
      <c r="GD38" s="183"/>
      <c r="GE38" s="183"/>
      <c r="GF38" s="183"/>
      <c r="GG38" s="183"/>
      <c r="GH38" s="183"/>
      <c r="GI38" s="183"/>
      <c r="GJ38" s="183"/>
      <c r="GK38" s="183"/>
      <c r="GL38" s="183"/>
      <c r="GM38" s="183"/>
      <c r="GN38" s="183"/>
      <c r="GO38" s="183"/>
      <c r="GP38" s="183"/>
      <c r="GQ38" s="183"/>
      <c r="GR38" s="183"/>
      <c r="GS38" s="183"/>
      <c r="GT38" s="183"/>
      <c r="GU38" s="183"/>
      <c r="GV38" s="183"/>
      <c r="GW38" s="183"/>
      <c r="GX38" s="183"/>
      <c r="GY38" s="183"/>
      <c r="GZ38" s="183"/>
      <c r="HA38" s="183"/>
      <c r="HB38" s="183"/>
      <c r="HC38" s="183"/>
      <c r="HD38" s="183"/>
      <c r="HE38" s="183"/>
      <c r="HF38" s="183"/>
      <c r="HG38" s="183"/>
      <c r="HH38" s="183"/>
      <c r="HI38" s="183"/>
      <c r="HJ38" s="183"/>
      <c r="HK38" s="183"/>
      <c r="HL38" s="183"/>
      <c r="HM38" s="183"/>
      <c r="HN38" s="183"/>
      <c r="HO38" s="183"/>
      <c r="HP38" s="183"/>
      <c r="HQ38" s="183"/>
      <c r="HR38" s="183"/>
      <c r="HS38" s="183"/>
      <c r="HT38" s="183"/>
      <c r="HU38" s="183"/>
      <c r="HV38" s="183"/>
      <c r="HW38" s="183"/>
      <c r="HX38" s="183"/>
      <c r="HY38" s="183"/>
      <c r="HZ38" s="183"/>
      <c r="IA38" s="183"/>
      <c r="IB38" s="183"/>
      <c r="IC38" s="183"/>
      <c r="ID38" s="183"/>
      <c r="IE38" s="183"/>
      <c r="IF38" s="183"/>
      <c r="IG38" s="183"/>
      <c r="IH38" s="183"/>
      <c r="II38" s="183"/>
      <c r="IJ38" s="183"/>
      <c r="IK38" s="183"/>
      <c r="IL38" s="183"/>
      <c r="IM38" s="183"/>
      <c r="IN38" s="183"/>
      <c r="IO38" s="183"/>
      <c r="IP38" s="183"/>
      <c r="IQ38" s="183"/>
      <c r="IR38" s="183"/>
      <c r="IS38" s="183"/>
      <c r="IT38" s="183"/>
      <c r="IU38" s="183"/>
      <c r="IV38" s="183"/>
      <c r="IW38" s="183"/>
      <c r="IX38" s="183"/>
      <c r="IY38" s="183"/>
      <c r="IZ38" s="183"/>
      <c r="JA38" s="183"/>
      <c r="JB38" s="183"/>
      <c r="JC38" s="183"/>
      <c r="JD38" s="183"/>
      <c r="JE38" s="183"/>
      <c r="JF38" s="183"/>
      <c r="JG38" s="183"/>
      <c r="JH38" s="183"/>
      <c r="JI38" s="183"/>
      <c r="JJ38" s="183"/>
      <c r="JK38" s="183"/>
      <c r="JL38" s="183"/>
      <c r="JM38" s="183"/>
      <c r="JN38" s="183"/>
      <c r="JO38" s="183"/>
      <c r="JP38" s="183"/>
      <c r="JQ38" s="183"/>
      <c r="JR38" s="183"/>
      <c r="JS38" s="183"/>
      <c r="JT38" s="183"/>
      <c r="JU38" s="183"/>
      <c r="JV38" s="183"/>
      <c r="JW38" s="183"/>
      <c r="JX38" s="183"/>
      <c r="JY38" s="183"/>
      <c r="JZ38" s="183"/>
      <c r="KA38" s="183"/>
      <c r="KB38" s="183"/>
      <c r="KC38" s="183"/>
      <c r="KD38" s="183"/>
      <c r="KE38" s="183"/>
      <c r="KF38" s="183"/>
      <c r="KG38" s="183"/>
      <c r="KH38" s="183"/>
      <c r="KI38" s="183"/>
      <c r="KJ38" s="183"/>
      <c r="KK38" s="183"/>
      <c r="KL38" s="183"/>
      <c r="KM38" s="183"/>
      <c r="KN38" s="183"/>
      <c r="KO38" s="183"/>
      <c r="KP38" s="183"/>
      <c r="KQ38" s="183"/>
      <c r="KR38" s="183"/>
      <c r="KS38" s="183"/>
      <c r="KT38" s="183"/>
      <c r="KU38" s="183"/>
      <c r="KV38" s="183"/>
      <c r="KW38" s="183"/>
      <c r="KX38" s="183"/>
      <c r="KY38" s="183"/>
      <c r="KZ38" s="183"/>
      <c r="LA38" s="183"/>
      <c r="LB38" s="183"/>
      <c r="LC38" s="183"/>
      <c r="LD38" s="183"/>
      <c r="LE38" s="183"/>
      <c r="LF38" s="183"/>
      <c r="LG38" s="183"/>
      <c r="LH38" s="183"/>
      <c r="LI38" s="183"/>
      <c r="LJ38" s="183"/>
      <c r="LK38" s="183"/>
      <c r="LL38" s="183"/>
      <c r="LM38" s="183"/>
      <c r="LN38" s="183"/>
      <c r="LO38" s="183"/>
      <c r="LP38" s="183"/>
      <c r="LQ38" s="183"/>
      <c r="LR38" s="183"/>
      <c r="LS38" s="183"/>
      <c r="LT38" s="183"/>
      <c r="LU38" s="183"/>
      <c r="LV38" s="183"/>
      <c r="LW38" s="183"/>
      <c r="LX38" s="183"/>
      <c r="LY38" s="183"/>
      <c r="LZ38" s="183"/>
      <c r="MA38" s="183"/>
      <c r="MB38" s="183"/>
      <c r="MC38" s="183"/>
      <c r="MD38" s="183"/>
      <c r="ME38" s="183"/>
      <c r="MF38" s="183"/>
      <c r="MG38" s="183"/>
      <c r="MH38" s="183"/>
    </row>
    <row r="39" spans="1:349" s="220" customFormat="1" ht="17" hidden="1" outlineLevel="1">
      <c r="A39" s="139"/>
      <c r="B39" s="139"/>
      <c r="C39" s="228"/>
      <c r="D39" s="99"/>
      <c r="E39" s="121" t="s">
        <v>6</v>
      </c>
      <c r="F39" s="99"/>
      <c r="G39" s="99"/>
      <c r="H39" s="99"/>
      <c r="I39" s="99"/>
      <c r="J39" s="233" t="s">
        <v>73</v>
      </c>
      <c r="K39" s="223" t="s">
        <v>77</v>
      </c>
      <c r="L39" s="239"/>
      <c r="M39" s="84"/>
      <c r="N39" s="102">
        <f>(N32/'Direct costs Brazil'!I32)*'Direct costs Brazil'!I39</f>
        <v>22105.128233716216</v>
      </c>
      <c r="O39" s="16">
        <f>N39*(1+$M$33)</f>
        <v>22304.074387819659</v>
      </c>
      <c r="P39" s="16">
        <f t="shared" si="10"/>
        <v>22504.811057310035</v>
      </c>
      <c r="Q39" s="16">
        <f t="shared" si="11"/>
        <v>22707.354356825821</v>
      </c>
      <c r="R39" s="16">
        <f t="shared" si="12"/>
        <v>22911.72054603725</v>
      </c>
      <c r="S39" s="16">
        <f t="shared" si="13"/>
        <v>23117.926030951581</v>
      </c>
      <c r="T39" s="17">
        <f t="shared" si="14"/>
        <v>23325.987365230143</v>
      </c>
      <c r="U39" s="183"/>
      <c r="V39" s="183"/>
      <c r="W39" s="183"/>
      <c r="X39" s="183"/>
      <c r="Y39" s="183"/>
      <c r="Z39" s="183"/>
      <c r="AA39" s="183"/>
      <c r="AB39" s="183"/>
      <c r="AC39" s="183"/>
      <c r="AD39" s="183"/>
      <c r="AE39" s="183"/>
      <c r="AF39" s="183"/>
      <c r="AG39" s="183"/>
      <c r="AH39" s="183"/>
      <c r="AI39" s="183"/>
      <c r="AJ39" s="183"/>
      <c r="AK39" s="183"/>
      <c r="AL39" s="183"/>
      <c r="AM39" s="183"/>
      <c r="AN39" s="183"/>
      <c r="AO39" s="183"/>
      <c r="AP39" s="183"/>
      <c r="AQ39" s="183"/>
      <c r="AR39" s="183"/>
      <c r="AS39" s="183"/>
      <c r="AT39" s="183"/>
      <c r="AU39" s="183"/>
      <c r="AV39" s="183"/>
      <c r="AW39" s="183"/>
      <c r="AX39" s="183"/>
      <c r="AY39" s="183"/>
      <c r="AZ39" s="183"/>
      <c r="BA39" s="183"/>
      <c r="BB39" s="183"/>
      <c r="BC39" s="183"/>
      <c r="BD39" s="183"/>
      <c r="BE39" s="183"/>
      <c r="BF39" s="183"/>
      <c r="BG39" s="183"/>
      <c r="BH39" s="183"/>
      <c r="BI39" s="183"/>
      <c r="BJ39" s="183"/>
      <c r="BK39" s="183"/>
      <c r="BL39" s="183"/>
      <c r="BM39" s="183"/>
      <c r="BN39" s="183"/>
      <c r="BO39" s="183"/>
      <c r="BP39" s="183"/>
      <c r="BQ39" s="183"/>
      <c r="BR39" s="183"/>
      <c r="BS39" s="183"/>
      <c r="BT39" s="183"/>
      <c r="BU39" s="183"/>
      <c r="BV39" s="183"/>
      <c r="BW39" s="183"/>
      <c r="BX39" s="183"/>
      <c r="BY39" s="183"/>
      <c r="BZ39" s="183"/>
      <c r="CA39" s="183"/>
      <c r="CB39" s="183"/>
      <c r="CC39" s="183"/>
      <c r="CD39" s="183"/>
      <c r="CE39" s="183"/>
      <c r="CF39" s="183"/>
      <c r="CG39" s="183"/>
      <c r="CH39" s="183"/>
      <c r="CI39" s="183"/>
      <c r="CJ39" s="183"/>
      <c r="CK39" s="183"/>
      <c r="CL39" s="183"/>
      <c r="CM39" s="183"/>
      <c r="CN39" s="183"/>
      <c r="CO39" s="183"/>
      <c r="CP39" s="183"/>
      <c r="CQ39" s="183"/>
      <c r="CR39" s="183"/>
      <c r="CS39" s="183"/>
      <c r="CT39" s="183"/>
      <c r="CU39" s="183"/>
      <c r="CV39" s="183"/>
      <c r="CW39" s="183"/>
      <c r="CX39" s="183"/>
      <c r="CY39" s="183"/>
      <c r="CZ39" s="183"/>
      <c r="DA39" s="183"/>
      <c r="DB39" s="183"/>
      <c r="DC39" s="183"/>
      <c r="DD39" s="183"/>
      <c r="DE39" s="183"/>
      <c r="DF39" s="183"/>
      <c r="DG39" s="183"/>
      <c r="DH39" s="183"/>
      <c r="DI39" s="183"/>
      <c r="DJ39" s="183"/>
      <c r="DK39" s="183"/>
      <c r="DL39" s="183"/>
      <c r="DM39" s="183"/>
      <c r="DN39" s="183"/>
      <c r="DO39" s="183"/>
      <c r="DP39" s="183"/>
      <c r="DQ39" s="183"/>
      <c r="DR39" s="183"/>
      <c r="DS39" s="183"/>
      <c r="DT39" s="183"/>
      <c r="DU39" s="183"/>
      <c r="DV39" s="183"/>
      <c r="DW39" s="183"/>
      <c r="DX39" s="183"/>
      <c r="DY39" s="183"/>
      <c r="DZ39" s="183"/>
      <c r="EA39" s="183"/>
      <c r="EB39" s="183"/>
      <c r="EC39" s="183"/>
      <c r="ED39" s="183"/>
      <c r="EE39" s="183"/>
      <c r="EF39" s="183"/>
      <c r="EG39" s="183"/>
      <c r="EH39" s="183"/>
      <c r="EI39" s="183"/>
      <c r="EJ39" s="183"/>
      <c r="EK39" s="183"/>
      <c r="EL39" s="183"/>
      <c r="EM39" s="183"/>
      <c r="EN39" s="183"/>
      <c r="EO39" s="183"/>
      <c r="EP39" s="183"/>
      <c r="EQ39" s="183"/>
      <c r="ER39" s="183"/>
      <c r="ES39" s="183"/>
      <c r="ET39" s="183"/>
      <c r="EU39" s="183"/>
      <c r="EV39" s="183"/>
      <c r="EW39" s="183"/>
      <c r="EX39" s="183"/>
      <c r="EY39" s="183"/>
      <c r="EZ39" s="183"/>
      <c r="FA39" s="183"/>
      <c r="FB39" s="183"/>
      <c r="FC39" s="183"/>
      <c r="FD39" s="183"/>
      <c r="FE39" s="183"/>
      <c r="FF39" s="183"/>
      <c r="FG39" s="183"/>
      <c r="FH39" s="183"/>
      <c r="FI39" s="183"/>
      <c r="FJ39" s="183"/>
      <c r="FK39" s="183"/>
      <c r="FL39" s="183"/>
      <c r="FM39" s="183"/>
      <c r="FN39" s="183"/>
      <c r="FO39" s="183"/>
      <c r="FP39" s="183"/>
      <c r="FQ39" s="183"/>
      <c r="FR39" s="183"/>
      <c r="FS39" s="183"/>
      <c r="FT39" s="183"/>
      <c r="FU39" s="183"/>
      <c r="FV39" s="183"/>
      <c r="FW39" s="183"/>
      <c r="FX39" s="183"/>
      <c r="FY39" s="183"/>
      <c r="FZ39" s="183"/>
      <c r="GA39" s="183"/>
      <c r="GB39" s="183"/>
      <c r="GC39" s="183"/>
      <c r="GD39" s="183"/>
      <c r="GE39" s="183"/>
      <c r="GF39" s="183"/>
      <c r="GG39" s="183"/>
      <c r="GH39" s="183"/>
      <c r="GI39" s="183"/>
      <c r="GJ39" s="183"/>
      <c r="GK39" s="183"/>
      <c r="GL39" s="183"/>
      <c r="GM39" s="183"/>
      <c r="GN39" s="183"/>
      <c r="GO39" s="183"/>
      <c r="GP39" s="183"/>
      <c r="GQ39" s="183"/>
      <c r="GR39" s="183"/>
      <c r="GS39" s="183"/>
      <c r="GT39" s="183"/>
      <c r="GU39" s="183"/>
      <c r="GV39" s="183"/>
      <c r="GW39" s="183"/>
      <c r="GX39" s="183"/>
      <c r="GY39" s="183"/>
      <c r="GZ39" s="183"/>
      <c r="HA39" s="183"/>
      <c r="HB39" s="183"/>
      <c r="HC39" s="183"/>
      <c r="HD39" s="183"/>
      <c r="HE39" s="183"/>
      <c r="HF39" s="183"/>
      <c r="HG39" s="183"/>
      <c r="HH39" s="183"/>
      <c r="HI39" s="183"/>
      <c r="HJ39" s="183"/>
      <c r="HK39" s="183"/>
      <c r="HL39" s="183"/>
      <c r="HM39" s="183"/>
      <c r="HN39" s="183"/>
      <c r="HO39" s="183"/>
      <c r="HP39" s="183"/>
      <c r="HQ39" s="183"/>
      <c r="HR39" s="183"/>
      <c r="HS39" s="183"/>
      <c r="HT39" s="183"/>
      <c r="HU39" s="183"/>
      <c r="HV39" s="183"/>
      <c r="HW39" s="183"/>
      <c r="HX39" s="183"/>
      <c r="HY39" s="183"/>
      <c r="HZ39" s="183"/>
      <c r="IA39" s="183"/>
      <c r="IB39" s="183"/>
      <c r="IC39" s="183"/>
      <c r="ID39" s="183"/>
      <c r="IE39" s="183"/>
      <c r="IF39" s="183"/>
      <c r="IG39" s="183"/>
      <c r="IH39" s="183"/>
      <c r="II39" s="183"/>
      <c r="IJ39" s="183"/>
      <c r="IK39" s="183"/>
      <c r="IL39" s="183"/>
      <c r="IM39" s="183"/>
      <c r="IN39" s="183"/>
      <c r="IO39" s="183"/>
      <c r="IP39" s="183"/>
      <c r="IQ39" s="183"/>
      <c r="IR39" s="183"/>
      <c r="IS39" s="183"/>
      <c r="IT39" s="183"/>
      <c r="IU39" s="183"/>
      <c r="IV39" s="183"/>
      <c r="IW39" s="183"/>
      <c r="IX39" s="183"/>
      <c r="IY39" s="183"/>
      <c r="IZ39" s="183"/>
      <c r="JA39" s="183"/>
      <c r="JB39" s="183"/>
      <c r="JC39" s="183"/>
      <c r="JD39" s="183"/>
      <c r="JE39" s="183"/>
      <c r="JF39" s="183"/>
      <c r="JG39" s="183"/>
      <c r="JH39" s="183"/>
      <c r="JI39" s="183"/>
      <c r="JJ39" s="183"/>
      <c r="JK39" s="183"/>
      <c r="JL39" s="183"/>
      <c r="JM39" s="183"/>
      <c r="JN39" s="183"/>
      <c r="JO39" s="183"/>
      <c r="JP39" s="183"/>
      <c r="JQ39" s="183"/>
      <c r="JR39" s="183"/>
      <c r="JS39" s="183"/>
      <c r="JT39" s="183"/>
      <c r="JU39" s="183"/>
      <c r="JV39" s="183"/>
      <c r="JW39" s="183"/>
      <c r="JX39" s="183"/>
      <c r="JY39" s="183"/>
      <c r="JZ39" s="183"/>
      <c r="KA39" s="183"/>
      <c r="KB39" s="183"/>
      <c r="KC39" s="183"/>
      <c r="KD39" s="183"/>
      <c r="KE39" s="183"/>
      <c r="KF39" s="183"/>
      <c r="KG39" s="183"/>
      <c r="KH39" s="183"/>
      <c r="KI39" s="183"/>
      <c r="KJ39" s="183"/>
      <c r="KK39" s="183"/>
      <c r="KL39" s="183"/>
      <c r="KM39" s="183"/>
      <c r="KN39" s="183"/>
      <c r="KO39" s="183"/>
      <c r="KP39" s="183"/>
      <c r="KQ39" s="183"/>
      <c r="KR39" s="183"/>
      <c r="KS39" s="183"/>
      <c r="KT39" s="183"/>
      <c r="KU39" s="183"/>
      <c r="KV39" s="183"/>
      <c r="KW39" s="183"/>
      <c r="KX39" s="183"/>
      <c r="KY39" s="183"/>
      <c r="KZ39" s="183"/>
      <c r="LA39" s="183"/>
      <c r="LB39" s="183"/>
      <c r="LC39" s="183"/>
      <c r="LD39" s="183"/>
      <c r="LE39" s="183"/>
      <c r="LF39" s="183"/>
      <c r="LG39" s="183"/>
      <c r="LH39" s="183"/>
      <c r="LI39" s="183"/>
      <c r="LJ39" s="183"/>
      <c r="LK39" s="183"/>
      <c r="LL39" s="183"/>
      <c r="LM39" s="183"/>
      <c r="LN39" s="183"/>
      <c r="LO39" s="183"/>
      <c r="LP39" s="183"/>
      <c r="LQ39" s="183"/>
      <c r="LR39" s="183"/>
      <c r="LS39" s="183"/>
      <c r="LT39" s="183"/>
      <c r="LU39" s="183"/>
      <c r="LV39" s="183"/>
      <c r="LW39" s="183"/>
      <c r="LX39" s="183"/>
      <c r="LY39" s="183"/>
      <c r="LZ39" s="183"/>
      <c r="MA39" s="183"/>
      <c r="MB39" s="183"/>
      <c r="MC39" s="183"/>
      <c r="MD39" s="183"/>
      <c r="ME39" s="183"/>
      <c r="MF39" s="183"/>
      <c r="MG39" s="183"/>
      <c r="MH39" s="183"/>
    </row>
    <row r="40" spans="1:349" s="220" customFormat="1" ht="17" hidden="1" outlineLevel="1">
      <c r="A40" s="139"/>
      <c r="B40" s="139"/>
      <c r="C40" s="228"/>
      <c r="D40" s="99"/>
      <c r="E40" s="121" t="s">
        <v>7</v>
      </c>
      <c r="F40" s="99"/>
      <c r="G40" s="99"/>
      <c r="H40" s="99"/>
      <c r="I40" s="99"/>
      <c r="J40" s="233" t="s">
        <v>73</v>
      </c>
      <c r="K40" s="223" t="s">
        <v>77</v>
      </c>
      <c r="L40" s="239"/>
      <c r="M40" s="84"/>
      <c r="N40" s="102">
        <f>(N32/'Direct costs Brazil'!I32)*'Direct costs Brazil'!I40</f>
        <v>26323.793083256754</v>
      </c>
      <c r="O40" s="800">
        <f>N40*(1+$M$33)</f>
        <v>26560.707221006061</v>
      </c>
      <c r="P40" s="800">
        <f t="shared" si="10"/>
        <v>26799.753585995113</v>
      </c>
      <c r="Q40" s="800">
        <f t="shared" si="11"/>
        <v>27040.951368269067</v>
      </c>
      <c r="R40" s="800">
        <f t="shared" si="12"/>
        <v>27284.319930583486</v>
      </c>
      <c r="S40" s="800">
        <f t="shared" si="13"/>
        <v>27529.878809958733</v>
      </c>
      <c r="T40" s="801">
        <f t="shared" si="14"/>
        <v>27777.647719248358</v>
      </c>
      <c r="U40" s="183"/>
      <c r="V40" s="183"/>
      <c r="W40" s="183"/>
      <c r="X40" s="183"/>
      <c r="Y40" s="183"/>
      <c r="Z40" s="183"/>
      <c r="AA40" s="183"/>
      <c r="AB40" s="183"/>
      <c r="AC40" s="183"/>
      <c r="AD40" s="183"/>
      <c r="AE40" s="183"/>
      <c r="AF40" s="183"/>
      <c r="AG40" s="183"/>
      <c r="AH40" s="183"/>
      <c r="AI40" s="183"/>
      <c r="AJ40" s="183"/>
      <c r="AK40" s="183"/>
      <c r="AL40" s="183"/>
      <c r="AM40" s="183"/>
      <c r="AN40" s="183"/>
      <c r="AO40" s="183"/>
      <c r="AP40" s="183"/>
      <c r="AQ40" s="183"/>
      <c r="AR40" s="183"/>
      <c r="AS40" s="183"/>
      <c r="AT40" s="183"/>
      <c r="AU40" s="183"/>
      <c r="AV40" s="183"/>
      <c r="AW40" s="183"/>
      <c r="AX40" s="183"/>
      <c r="AY40" s="183"/>
      <c r="AZ40" s="183"/>
      <c r="BA40" s="183"/>
      <c r="BB40" s="183"/>
      <c r="BC40" s="183"/>
      <c r="BD40" s="183"/>
      <c r="BE40" s="183"/>
      <c r="BF40" s="183"/>
      <c r="BG40" s="183"/>
      <c r="BH40" s="183"/>
      <c r="BI40" s="183"/>
      <c r="BJ40" s="183"/>
      <c r="BK40" s="183"/>
      <c r="BL40" s="183"/>
      <c r="BM40" s="183"/>
      <c r="BN40" s="183"/>
      <c r="BO40" s="183"/>
      <c r="BP40" s="183"/>
      <c r="BQ40" s="183"/>
      <c r="BR40" s="183"/>
      <c r="BS40" s="183"/>
      <c r="BT40" s="183"/>
      <c r="BU40" s="183"/>
      <c r="BV40" s="183"/>
      <c r="BW40" s="183"/>
      <c r="BX40" s="183"/>
      <c r="BY40" s="183"/>
      <c r="BZ40" s="183"/>
      <c r="CA40" s="183"/>
      <c r="CB40" s="183"/>
      <c r="CC40" s="183"/>
      <c r="CD40" s="183"/>
      <c r="CE40" s="183"/>
      <c r="CF40" s="183"/>
      <c r="CG40" s="183"/>
      <c r="CH40" s="183"/>
      <c r="CI40" s="183"/>
      <c r="CJ40" s="183"/>
      <c r="CK40" s="183"/>
      <c r="CL40" s="183"/>
      <c r="CM40" s="183"/>
      <c r="CN40" s="183"/>
      <c r="CO40" s="183"/>
      <c r="CP40" s="183"/>
      <c r="CQ40" s="183"/>
      <c r="CR40" s="183"/>
      <c r="CS40" s="183"/>
      <c r="CT40" s="183"/>
      <c r="CU40" s="183"/>
      <c r="CV40" s="183"/>
      <c r="CW40" s="183"/>
      <c r="CX40" s="183"/>
      <c r="CY40" s="183"/>
      <c r="CZ40" s="183"/>
      <c r="DA40" s="183"/>
      <c r="DB40" s="183"/>
      <c r="DC40" s="183"/>
      <c r="DD40" s="183"/>
      <c r="DE40" s="183"/>
      <c r="DF40" s="183"/>
      <c r="DG40" s="183"/>
      <c r="DH40" s="183"/>
      <c r="DI40" s="183"/>
      <c r="DJ40" s="183"/>
      <c r="DK40" s="183"/>
      <c r="DL40" s="183"/>
      <c r="DM40" s="183"/>
      <c r="DN40" s="183"/>
      <c r="DO40" s="183"/>
      <c r="DP40" s="183"/>
      <c r="DQ40" s="183"/>
      <c r="DR40" s="183"/>
      <c r="DS40" s="183"/>
      <c r="DT40" s="183"/>
      <c r="DU40" s="183"/>
      <c r="DV40" s="183"/>
      <c r="DW40" s="183"/>
      <c r="DX40" s="183"/>
      <c r="DY40" s="183"/>
      <c r="DZ40" s="183"/>
      <c r="EA40" s="183"/>
      <c r="EB40" s="183"/>
      <c r="EC40" s="183"/>
      <c r="ED40" s="183"/>
      <c r="EE40" s="183"/>
      <c r="EF40" s="183"/>
      <c r="EG40" s="183"/>
      <c r="EH40" s="183"/>
      <c r="EI40" s="183"/>
      <c r="EJ40" s="183"/>
      <c r="EK40" s="183"/>
      <c r="EL40" s="183"/>
      <c r="EM40" s="183"/>
      <c r="EN40" s="183"/>
      <c r="EO40" s="183"/>
      <c r="EP40" s="183"/>
      <c r="EQ40" s="183"/>
      <c r="ER40" s="183"/>
      <c r="ES40" s="183"/>
      <c r="ET40" s="183"/>
      <c r="EU40" s="183"/>
      <c r="EV40" s="183"/>
      <c r="EW40" s="183"/>
      <c r="EX40" s="183"/>
      <c r="EY40" s="183"/>
      <c r="EZ40" s="183"/>
      <c r="FA40" s="183"/>
      <c r="FB40" s="183"/>
      <c r="FC40" s="183"/>
      <c r="FD40" s="183"/>
      <c r="FE40" s="183"/>
      <c r="FF40" s="183"/>
      <c r="FG40" s="183"/>
      <c r="FH40" s="183"/>
      <c r="FI40" s="183"/>
      <c r="FJ40" s="183"/>
      <c r="FK40" s="183"/>
      <c r="FL40" s="183"/>
      <c r="FM40" s="183"/>
      <c r="FN40" s="183"/>
      <c r="FO40" s="183"/>
      <c r="FP40" s="183"/>
      <c r="FQ40" s="183"/>
      <c r="FR40" s="183"/>
      <c r="FS40" s="183"/>
      <c r="FT40" s="183"/>
      <c r="FU40" s="183"/>
      <c r="FV40" s="183"/>
      <c r="FW40" s="183"/>
      <c r="FX40" s="183"/>
      <c r="FY40" s="183"/>
      <c r="FZ40" s="183"/>
      <c r="GA40" s="183"/>
      <c r="GB40" s="183"/>
      <c r="GC40" s="183"/>
      <c r="GD40" s="183"/>
      <c r="GE40" s="183"/>
      <c r="GF40" s="183"/>
      <c r="GG40" s="183"/>
      <c r="GH40" s="183"/>
      <c r="GI40" s="183"/>
      <c r="GJ40" s="183"/>
      <c r="GK40" s="183"/>
      <c r="GL40" s="183"/>
      <c r="GM40" s="183"/>
      <c r="GN40" s="183"/>
      <c r="GO40" s="183"/>
      <c r="GP40" s="183"/>
      <c r="GQ40" s="183"/>
      <c r="GR40" s="183"/>
      <c r="GS40" s="183"/>
      <c r="GT40" s="183"/>
      <c r="GU40" s="183"/>
      <c r="GV40" s="183"/>
      <c r="GW40" s="183"/>
      <c r="GX40" s="183"/>
      <c r="GY40" s="183"/>
      <c r="GZ40" s="183"/>
      <c r="HA40" s="183"/>
      <c r="HB40" s="183"/>
      <c r="HC40" s="183"/>
      <c r="HD40" s="183"/>
      <c r="HE40" s="183"/>
      <c r="HF40" s="183"/>
      <c r="HG40" s="183"/>
      <c r="HH40" s="183"/>
      <c r="HI40" s="183"/>
      <c r="HJ40" s="183"/>
      <c r="HK40" s="183"/>
      <c r="HL40" s="183"/>
      <c r="HM40" s="183"/>
      <c r="HN40" s="183"/>
      <c r="HO40" s="183"/>
      <c r="HP40" s="183"/>
      <c r="HQ40" s="183"/>
      <c r="HR40" s="183"/>
      <c r="HS40" s="183"/>
      <c r="HT40" s="183"/>
      <c r="HU40" s="183"/>
      <c r="HV40" s="183"/>
      <c r="HW40" s="183"/>
      <c r="HX40" s="183"/>
      <c r="HY40" s="183"/>
      <c r="HZ40" s="183"/>
      <c r="IA40" s="183"/>
      <c r="IB40" s="183"/>
      <c r="IC40" s="183"/>
      <c r="ID40" s="183"/>
      <c r="IE40" s="183"/>
      <c r="IF40" s="183"/>
      <c r="IG40" s="183"/>
      <c r="IH40" s="183"/>
      <c r="II40" s="183"/>
      <c r="IJ40" s="183"/>
      <c r="IK40" s="183"/>
      <c r="IL40" s="183"/>
      <c r="IM40" s="183"/>
      <c r="IN40" s="183"/>
      <c r="IO40" s="183"/>
      <c r="IP40" s="183"/>
      <c r="IQ40" s="183"/>
      <c r="IR40" s="183"/>
      <c r="IS40" s="183"/>
      <c r="IT40" s="183"/>
      <c r="IU40" s="183"/>
      <c r="IV40" s="183"/>
      <c r="IW40" s="183"/>
      <c r="IX40" s="183"/>
      <c r="IY40" s="183"/>
      <c r="IZ40" s="183"/>
      <c r="JA40" s="183"/>
      <c r="JB40" s="183"/>
      <c r="JC40" s="183"/>
      <c r="JD40" s="183"/>
      <c r="JE40" s="183"/>
      <c r="JF40" s="183"/>
      <c r="JG40" s="183"/>
      <c r="JH40" s="183"/>
      <c r="JI40" s="183"/>
      <c r="JJ40" s="183"/>
      <c r="JK40" s="183"/>
      <c r="JL40" s="183"/>
      <c r="JM40" s="183"/>
      <c r="JN40" s="183"/>
      <c r="JO40" s="183"/>
      <c r="JP40" s="183"/>
      <c r="JQ40" s="183"/>
      <c r="JR40" s="183"/>
      <c r="JS40" s="183"/>
      <c r="JT40" s="183"/>
      <c r="JU40" s="183"/>
      <c r="JV40" s="183"/>
      <c r="JW40" s="183"/>
      <c r="JX40" s="183"/>
      <c r="JY40" s="183"/>
      <c r="JZ40" s="183"/>
      <c r="KA40" s="183"/>
      <c r="KB40" s="183"/>
      <c r="KC40" s="183"/>
      <c r="KD40" s="183"/>
      <c r="KE40" s="183"/>
      <c r="KF40" s="183"/>
      <c r="KG40" s="183"/>
      <c r="KH40" s="183"/>
      <c r="KI40" s="183"/>
      <c r="KJ40" s="183"/>
      <c r="KK40" s="183"/>
      <c r="KL40" s="183"/>
      <c r="KM40" s="183"/>
      <c r="KN40" s="183"/>
      <c r="KO40" s="183"/>
      <c r="KP40" s="183"/>
      <c r="KQ40" s="183"/>
      <c r="KR40" s="183"/>
      <c r="KS40" s="183"/>
      <c r="KT40" s="183"/>
      <c r="KU40" s="183"/>
      <c r="KV40" s="183"/>
      <c r="KW40" s="183"/>
      <c r="KX40" s="183"/>
      <c r="KY40" s="183"/>
      <c r="KZ40" s="183"/>
      <c r="LA40" s="183"/>
      <c r="LB40" s="183"/>
      <c r="LC40" s="183"/>
      <c r="LD40" s="183"/>
      <c r="LE40" s="183"/>
      <c r="LF40" s="183"/>
      <c r="LG40" s="183"/>
      <c r="LH40" s="183"/>
      <c r="LI40" s="183"/>
      <c r="LJ40" s="183"/>
      <c r="LK40" s="183"/>
      <c r="LL40" s="183"/>
      <c r="LM40" s="183"/>
      <c r="LN40" s="183"/>
      <c r="LO40" s="183"/>
      <c r="LP40" s="183"/>
      <c r="LQ40" s="183"/>
      <c r="LR40" s="183"/>
      <c r="LS40" s="183"/>
      <c r="LT40" s="183"/>
      <c r="LU40" s="183"/>
      <c r="LV40" s="183"/>
      <c r="LW40" s="183"/>
      <c r="LX40" s="183"/>
      <c r="LY40" s="183"/>
      <c r="LZ40" s="183"/>
      <c r="MA40" s="183"/>
      <c r="MB40" s="183"/>
      <c r="MC40" s="183"/>
      <c r="MD40" s="183"/>
      <c r="ME40" s="183"/>
      <c r="MF40" s="183"/>
      <c r="MG40" s="183"/>
      <c r="MH40" s="183"/>
    </row>
    <row r="41" spans="1:349" s="220" customFormat="1" ht="17" hidden="1" outlineLevel="1">
      <c r="A41" s="139"/>
      <c r="B41" s="139"/>
      <c r="C41" s="228"/>
      <c r="D41" s="228"/>
      <c r="E41" s="99"/>
      <c r="F41" s="99"/>
      <c r="G41" s="99"/>
      <c r="H41" s="99"/>
      <c r="I41" s="99"/>
      <c r="J41" s="223"/>
      <c r="K41" s="223" t="s">
        <v>77</v>
      </c>
      <c r="L41" s="239"/>
      <c r="M41" s="134" t="s">
        <v>59</v>
      </c>
      <c r="N41" s="118">
        <f t="shared" ref="N41:T41" si="15">SUM(N38:N40)</f>
        <v>61259.056958391884</v>
      </c>
      <c r="O41" s="27">
        <f t="shared" si="15"/>
        <v>61810.388471017402</v>
      </c>
      <c r="P41" s="27">
        <f t="shared" si="15"/>
        <v>62366.681967256562</v>
      </c>
      <c r="Q41" s="27">
        <f t="shared" si="15"/>
        <v>62927.982104961862</v>
      </c>
      <c r="R41" s="27">
        <f t="shared" si="15"/>
        <v>63494.333943906509</v>
      </c>
      <c r="S41" s="27">
        <f t="shared" si="15"/>
        <v>64065.782949401655</v>
      </c>
      <c r="T41" s="19">
        <f t="shared" si="15"/>
        <v>64642.374995946266</v>
      </c>
      <c r="U41" s="183"/>
      <c r="V41" s="183"/>
      <c r="W41" s="183"/>
      <c r="X41" s="183"/>
      <c r="Y41" s="183"/>
      <c r="Z41" s="183"/>
      <c r="AA41" s="183"/>
      <c r="AB41" s="183"/>
      <c r="AC41" s="183"/>
      <c r="AD41" s="183"/>
      <c r="AE41" s="183"/>
      <c r="AF41" s="183"/>
      <c r="AG41" s="183"/>
      <c r="AH41" s="183"/>
      <c r="AI41" s="183"/>
      <c r="AJ41" s="183"/>
      <c r="AK41" s="183"/>
      <c r="AL41" s="183"/>
      <c r="AM41" s="183"/>
      <c r="AN41" s="183"/>
      <c r="AO41" s="183"/>
      <c r="AP41" s="183"/>
      <c r="AQ41" s="183"/>
      <c r="AR41" s="183"/>
      <c r="AS41" s="183"/>
      <c r="AT41" s="183"/>
      <c r="AU41" s="183"/>
      <c r="AV41" s="183"/>
      <c r="AW41" s="183"/>
      <c r="AX41" s="183"/>
      <c r="AY41" s="183"/>
      <c r="AZ41" s="183"/>
      <c r="BA41" s="183"/>
      <c r="BB41" s="183"/>
      <c r="BC41" s="183"/>
      <c r="BD41" s="183"/>
      <c r="BE41" s="183"/>
      <c r="BF41" s="183"/>
      <c r="BG41" s="183"/>
      <c r="BH41" s="183"/>
      <c r="BI41" s="183"/>
      <c r="BJ41" s="183"/>
      <c r="BK41" s="183"/>
      <c r="BL41" s="183"/>
      <c r="BM41" s="183"/>
      <c r="BN41" s="183"/>
      <c r="BO41" s="183"/>
      <c r="BP41" s="183"/>
      <c r="BQ41" s="183"/>
      <c r="BR41" s="183"/>
      <c r="BS41" s="183"/>
      <c r="BT41" s="183"/>
      <c r="BU41" s="183"/>
      <c r="BV41" s="183"/>
      <c r="BW41" s="183"/>
      <c r="BX41" s="183"/>
      <c r="BY41" s="183"/>
      <c r="BZ41" s="183"/>
      <c r="CA41" s="183"/>
      <c r="CB41" s="183"/>
      <c r="CC41" s="183"/>
      <c r="CD41" s="183"/>
      <c r="CE41" s="183"/>
      <c r="CF41" s="183"/>
      <c r="CG41" s="183"/>
      <c r="CH41" s="183"/>
      <c r="CI41" s="183"/>
      <c r="CJ41" s="183"/>
      <c r="CK41" s="183"/>
      <c r="CL41" s="183"/>
      <c r="CM41" s="183"/>
      <c r="CN41" s="183"/>
      <c r="CO41" s="183"/>
      <c r="CP41" s="183"/>
      <c r="CQ41" s="183"/>
      <c r="CR41" s="183"/>
      <c r="CS41" s="183"/>
      <c r="CT41" s="183"/>
      <c r="CU41" s="183"/>
      <c r="CV41" s="183"/>
      <c r="CW41" s="183"/>
      <c r="CX41" s="183"/>
      <c r="CY41" s="183"/>
      <c r="CZ41" s="183"/>
      <c r="DA41" s="183"/>
      <c r="DB41" s="183"/>
      <c r="DC41" s="183"/>
      <c r="DD41" s="183"/>
      <c r="DE41" s="183"/>
      <c r="DF41" s="183"/>
      <c r="DG41" s="183"/>
      <c r="DH41" s="183"/>
      <c r="DI41" s="183"/>
      <c r="DJ41" s="183"/>
      <c r="DK41" s="183"/>
      <c r="DL41" s="183"/>
      <c r="DM41" s="183"/>
      <c r="DN41" s="183"/>
      <c r="DO41" s="183"/>
      <c r="DP41" s="183"/>
      <c r="DQ41" s="183"/>
      <c r="DR41" s="183"/>
      <c r="DS41" s="183"/>
      <c r="DT41" s="183"/>
      <c r="DU41" s="183"/>
      <c r="DV41" s="183"/>
      <c r="DW41" s="183"/>
      <c r="DX41" s="183"/>
      <c r="DY41" s="183"/>
      <c r="DZ41" s="183"/>
      <c r="EA41" s="183"/>
      <c r="EB41" s="183"/>
      <c r="EC41" s="183"/>
      <c r="ED41" s="183"/>
      <c r="EE41" s="183"/>
      <c r="EF41" s="183"/>
      <c r="EG41" s="183"/>
      <c r="EH41" s="183"/>
      <c r="EI41" s="183"/>
      <c r="EJ41" s="183"/>
      <c r="EK41" s="183"/>
      <c r="EL41" s="183"/>
      <c r="EM41" s="183"/>
      <c r="EN41" s="183"/>
      <c r="EO41" s="183"/>
      <c r="EP41" s="183"/>
      <c r="EQ41" s="183"/>
      <c r="ER41" s="183"/>
      <c r="ES41" s="183"/>
      <c r="ET41" s="183"/>
      <c r="EU41" s="183"/>
      <c r="EV41" s="183"/>
      <c r="EW41" s="183"/>
      <c r="EX41" s="183"/>
      <c r="EY41" s="183"/>
      <c r="EZ41" s="183"/>
      <c r="FA41" s="183"/>
      <c r="FB41" s="183"/>
      <c r="FC41" s="183"/>
      <c r="FD41" s="183"/>
      <c r="FE41" s="183"/>
      <c r="FF41" s="183"/>
      <c r="FG41" s="183"/>
      <c r="FH41" s="183"/>
      <c r="FI41" s="183"/>
      <c r="FJ41" s="183"/>
      <c r="FK41" s="183"/>
      <c r="FL41" s="183"/>
      <c r="FM41" s="183"/>
      <c r="FN41" s="183"/>
      <c r="FO41" s="183"/>
      <c r="FP41" s="183"/>
      <c r="FQ41" s="183"/>
      <c r="FR41" s="183"/>
      <c r="FS41" s="183"/>
      <c r="FT41" s="183"/>
      <c r="FU41" s="183"/>
      <c r="FV41" s="183"/>
      <c r="FW41" s="183"/>
      <c r="FX41" s="183"/>
      <c r="FY41" s="183"/>
      <c r="FZ41" s="183"/>
      <c r="GA41" s="183"/>
      <c r="GB41" s="183"/>
      <c r="GC41" s="183"/>
      <c r="GD41" s="183"/>
      <c r="GE41" s="183"/>
      <c r="GF41" s="183"/>
      <c r="GG41" s="183"/>
      <c r="GH41" s="183"/>
      <c r="GI41" s="183"/>
      <c r="GJ41" s="183"/>
      <c r="GK41" s="183"/>
      <c r="GL41" s="183"/>
      <c r="GM41" s="183"/>
      <c r="GN41" s="183"/>
      <c r="GO41" s="183"/>
      <c r="GP41" s="183"/>
      <c r="GQ41" s="183"/>
      <c r="GR41" s="183"/>
      <c r="GS41" s="183"/>
      <c r="GT41" s="183"/>
      <c r="GU41" s="183"/>
      <c r="GV41" s="183"/>
      <c r="GW41" s="183"/>
      <c r="GX41" s="183"/>
      <c r="GY41" s="183"/>
      <c r="GZ41" s="183"/>
      <c r="HA41" s="183"/>
      <c r="HB41" s="183"/>
      <c r="HC41" s="183"/>
      <c r="HD41" s="183"/>
      <c r="HE41" s="183"/>
      <c r="HF41" s="183"/>
      <c r="HG41" s="183"/>
      <c r="HH41" s="183"/>
      <c r="HI41" s="183"/>
      <c r="HJ41" s="183"/>
      <c r="HK41" s="183"/>
      <c r="HL41" s="183"/>
      <c r="HM41" s="183"/>
      <c r="HN41" s="183"/>
      <c r="HO41" s="183"/>
      <c r="HP41" s="183"/>
      <c r="HQ41" s="183"/>
      <c r="HR41" s="183"/>
      <c r="HS41" s="183"/>
      <c r="HT41" s="183"/>
      <c r="HU41" s="183"/>
      <c r="HV41" s="183"/>
      <c r="HW41" s="183"/>
      <c r="HX41" s="183"/>
      <c r="HY41" s="183"/>
      <c r="HZ41" s="183"/>
      <c r="IA41" s="183"/>
      <c r="IB41" s="183"/>
      <c r="IC41" s="183"/>
      <c r="ID41" s="183"/>
      <c r="IE41" s="183"/>
      <c r="IF41" s="183"/>
      <c r="IG41" s="183"/>
      <c r="IH41" s="183"/>
      <c r="II41" s="183"/>
      <c r="IJ41" s="183"/>
      <c r="IK41" s="183"/>
      <c r="IL41" s="183"/>
      <c r="IM41" s="183"/>
      <c r="IN41" s="183"/>
      <c r="IO41" s="183"/>
      <c r="IP41" s="183"/>
      <c r="IQ41" s="183"/>
      <c r="IR41" s="183"/>
      <c r="IS41" s="183"/>
      <c r="IT41" s="183"/>
      <c r="IU41" s="183"/>
      <c r="IV41" s="183"/>
      <c r="IW41" s="183"/>
      <c r="IX41" s="183"/>
      <c r="IY41" s="183"/>
      <c r="IZ41" s="183"/>
      <c r="JA41" s="183"/>
      <c r="JB41" s="183"/>
      <c r="JC41" s="183"/>
      <c r="JD41" s="183"/>
      <c r="JE41" s="183"/>
      <c r="JF41" s="183"/>
      <c r="JG41" s="183"/>
      <c r="JH41" s="183"/>
      <c r="JI41" s="183"/>
      <c r="JJ41" s="183"/>
      <c r="JK41" s="183"/>
      <c r="JL41" s="183"/>
      <c r="JM41" s="183"/>
      <c r="JN41" s="183"/>
      <c r="JO41" s="183"/>
      <c r="JP41" s="183"/>
      <c r="JQ41" s="183"/>
      <c r="JR41" s="183"/>
      <c r="JS41" s="183"/>
      <c r="JT41" s="183"/>
      <c r="JU41" s="183"/>
      <c r="JV41" s="183"/>
      <c r="JW41" s="183"/>
      <c r="JX41" s="183"/>
      <c r="JY41" s="183"/>
      <c r="JZ41" s="183"/>
      <c r="KA41" s="183"/>
      <c r="KB41" s="183"/>
      <c r="KC41" s="183"/>
      <c r="KD41" s="183"/>
      <c r="KE41" s="183"/>
      <c r="KF41" s="183"/>
      <c r="KG41" s="183"/>
      <c r="KH41" s="183"/>
      <c r="KI41" s="183"/>
      <c r="KJ41" s="183"/>
      <c r="KK41" s="183"/>
      <c r="KL41" s="183"/>
      <c r="KM41" s="183"/>
      <c r="KN41" s="183"/>
      <c r="KO41" s="183"/>
      <c r="KP41" s="183"/>
      <c r="KQ41" s="183"/>
      <c r="KR41" s="183"/>
      <c r="KS41" s="183"/>
      <c r="KT41" s="183"/>
      <c r="KU41" s="183"/>
      <c r="KV41" s="183"/>
      <c r="KW41" s="183"/>
      <c r="KX41" s="183"/>
      <c r="KY41" s="183"/>
      <c r="KZ41" s="183"/>
      <c r="LA41" s="183"/>
      <c r="LB41" s="183"/>
      <c r="LC41" s="183"/>
      <c r="LD41" s="183"/>
      <c r="LE41" s="183"/>
      <c r="LF41" s="183"/>
      <c r="LG41" s="183"/>
      <c r="LH41" s="183"/>
      <c r="LI41" s="183"/>
      <c r="LJ41" s="183"/>
      <c r="LK41" s="183"/>
      <c r="LL41" s="183"/>
      <c r="LM41" s="183"/>
      <c r="LN41" s="183"/>
      <c r="LO41" s="183"/>
      <c r="LP41" s="183"/>
      <c r="LQ41" s="183"/>
      <c r="LR41" s="183"/>
      <c r="LS41" s="183"/>
      <c r="LT41" s="183"/>
      <c r="LU41" s="183"/>
      <c r="LV41" s="183"/>
      <c r="LW41" s="183"/>
      <c r="LX41" s="183"/>
      <c r="LY41" s="183"/>
      <c r="LZ41" s="183"/>
      <c r="MA41" s="183"/>
      <c r="MB41" s="183"/>
      <c r="MC41" s="183"/>
      <c r="MD41" s="183"/>
      <c r="ME41" s="183"/>
      <c r="MF41" s="183"/>
      <c r="MG41" s="183"/>
      <c r="MH41" s="183"/>
    </row>
    <row r="42" spans="1:349" s="220" customFormat="1" ht="17" hidden="1" outlineLevel="1">
      <c r="A42" s="139"/>
      <c r="B42" s="139"/>
      <c r="C42" s="227" t="s">
        <v>10</v>
      </c>
      <c r="D42" s="227"/>
      <c r="E42" s="99"/>
      <c r="F42" s="99"/>
      <c r="G42" s="99"/>
      <c r="H42" s="99"/>
      <c r="I42" s="99"/>
      <c r="J42" s="223"/>
      <c r="K42" s="223"/>
      <c r="L42" s="239"/>
      <c r="M42" s="133"/>
      <c r="N42" s="20"/>
      <c r="O42" s="20"/>
      <c r="P42" s="20"/>
      <c r="Q42" s="38"/>
      <c r="R42" s="38"/>
      <c r="S42" s="38"/>
      <c r="T42" s="38"/>
      <c r="U42" s="183"/>
      <c r="V42" s="183"/>
      <c r="W42" s="183"/>
      <c r="X42" s="183"/>
      <c r="Y42" s="183"/>
      <c r="Z42" s="183"/>
      <c r="AA42" s="183"/>
      <c r="AB42" s="183"/>
      <c r="AC42" s="183"/>
      <c r="AD42" s="183"/>
      <c r="AE42" s="183"/>
      <c r="AF42" s="183"/>
      <c r="AG42" s="183"/>
      <c r="AH42" s="183"/>
      <c r="AI42" s="183"/>
      <c r="AJ42" s="183"/>
      <c r="AK42" s="183"/>
      <c r="AL42" s="183"/>
      <c r="AM42" s="183"/>
      <c r="AN42" s="183"/>
      <c r="AO42" s="183"/>
      <c r="AP42" s="183"/>
      <c r="AQ42" s="183"/>
      <c r="AR42" s="183"/>
      <c r="AS42" s="183"/>
      <c r="AT42" s="183"/>
      <c r="AU42" s="183"/>
      <c r="AV42" s="183"/>
      <c r="AW42" s="183"/>
      <c r="AX42" s="183"/>
      <c r="AY42" s="183"/>
      <c r="AZ42" s="183"/>
      <c r="BA42" s="183"/>
      <c r="BB42" s="183"/>
      <c r="BC42" s="183"/>
      <c r="BD42" s="183"/>
      <c r="BE42" s="183"/>
      <c r="BF42" s="183"/>
      <c r="BG42" s="183"/>
      <c r="BH42" s="183"/>
      <c r="BI42" s="183"/>
      <c r="BJ42" s="183"/>
      <c r="BK42" s="183"/>
      <c r="BL42" s="183"/>
      <c r="BM42" s="183"/>
      <c r="BN42" s="183"/>
      <c r="BO42" s="183"/>
      <c r="BP42" s="183"/>
      <c r="BQ42" s="183"/>
      <c r="BR42" s="183"/>
      <c r="BS42" s="183"/>
      <c r="BT42" s="183"/>
      <c r="BU42" s="183"/>
      <c r="BV42" s="183"/>
      <c r="BW42" s="183"/>
      <c r="BX42" s="183"/>
      <c r="BY42" s="183"/>
      <c r="BZ42" s="183"/>
      <c r="CA42" s="183"/>
      <c r="CB42" s="183"/>
      <c r="CC42" s="183"/>
      <c r="CD42" s="183"/>
      <c r="CE42" s="183"/>
      <c r="CF42" s="183"/>
      <c r="CG42" s="183"/>
      <c r="CH42" s="183"/>
      <c r="CI42" s="183"/>
      <c r="CJ42" s="183"/>
      <c r="CK42" s="183"/>
      <c r="CL42" s="183"/>
      <c r="CM42" s="183"/>
      <c r="CN42" s="183"/>
      <c r="CO42" s="183"/>
      <c r="CP42" s="183"/>
      <c r="CQ42" s="183"/>
      <c r="CR42" s="183"/>
      <c r="CS42" s="183"/>
      <c r="CT42" s="183"/>
      <c r="CU42" s="183"/>
      <c r="CV42" s="183"/>
      <c r="CW42" s="183"/>
      <c r="CX42" s="183"/>
      <c r="CY42" s="183"/>
      <c r="CZ42" s="183"/>
      <c r="DA42" s="183"/>
      <c r="DB42" s="183"/>
      <c r="DC42" s="183"/>
      <c r="DD42" s="183"/>
      <c r="DE42" s="183"/>
      <c r="DF42" s="183"/>
      <c r="DG42" s="183"/>
      <c r="DH42" s="183"/>
      <c r="DI42" s="183"/>
      <c r="DJ42" s="183"/>
      <c r="DK42" s="183"/>
      <c r="DL42" s="183"/>
      <c r="DM42" s="183"/>
      <c r="DN42" s="183"/>
      <c r="DO42" s="183"/>
      <c r="DP42" s="183"/>
      <c r="DQ42" s="183"/>
      <c r="DR42" s="183"/>
      <c r="DS42" s="183"/>
      <c r="DT42" s="183"/>
      <c r="DU42" s="183"/>
      <c r="DV42" s="183"/>
      <c r="DW42" s="183"/>
      <c r="DX42" s="183"/>
      <c r="DY42" s="183"/>
      <c r="DZ42" s="183"/>
      <c r="EA42" s="183"/>
      <c r="EB42" s="183"/>
      <c r="EC42" s="183"/>
      <c r="ED42" s="183"/>
      <c r="EE42" s="183"/>
      <c r="EF42" s="183"/>
      <c r="EG42" s="183"/>
      <c r="EH42" s="183"/>
      <c r="EI42" s="183"/>
      <c r="EJ42" s="183"/>
      <c r="EK42" s="183"/>
      <c r="EL42" s="183"/>
      <c r="EM42" s="183"/>
      <c r="EN42" s="183"/>
      <c r="EO42" s="183"/>
      <c r="EP42" s="183"/>
      <c r="EQ42" s="183"/>
      <c r="ER42" s="183"/>
      <c r="ES42" s="183"/>
      <c r="ET42" s="183"/>
      <c r="EU42" s="183"/>
      <c r="EV42" s="183"/>
      <c r="EW42" s="183"/>
      <c r="EX42" s="183"/>
      <c r="EY42" s="183"/>
      <c r="EZ42" s="183"/>
      <c r="FA42" s="183"/>
      <c r="FB42" s="183"/>
      <c r="FC42" s="183"/>
      <c r="FD42" s="183"/>
      <c r="FE42" s="183"/>
      <c r="FF42" s="183"/>
      <c r="FG42" s="183"/>
      <c r="FH42" s="183"/>
      <c r="FI42" s="183"/>
      <c r="FJ42" s="183"/>
      <c r="FK42" s="183"/>
      <c r="FL42" s="183"/>
      <c r="FM42" s="183"/>
      <c r="FN42" s="183"/>
      <c r="FO42" s="183"/>
      <c r="FP42" s="183"/>
      <c r="FQ42" s="183"/>
      <c r="FR42" s="183"/>
      <c r="FS42" s="183"/>
      <c r="FT42" s="183"/>
      <c r="FU42" s="183"/>
      <c r="FV42" s="183"/>
      <c r="FW42" s="183"/>
      <c r="FX42" s="183"/>
      <c r="FY42" s="183"/>
      <c r="FZ42" s="183"/>
      <c r="GA42" s="183"/>
      <c r="GB42" s="183"/>
      <c r="GC42" s="183"/>
      <c r="GD42" s="183"/>
      <c r="GE42" s="183"/>
      <c r="GF42" s="183"/>
      <c r="GG42" s="183"/>
      <c r="GH42" s="183"/>
      <c r="GI42" s="183"/>
      <c r="GJ42" s="183"/>
      <c r="GK42" s="183"/>
      <c r="GL42" s="183"/>
      <c r="GM42" s="183"/>
      <c r="GN42" s="183"/>
      <c r="GO42" s="183"/>
      <c r="GP42" s="183"/>
      <c r="GQ42" s="183"/>
      <c r="GR42" s="183"/>
      <c r="GS42" s="183"/>
      <c r="GT42" s="183"/>
      <c r="GU42" s="183"/>
      <c r="GV42" s="183"/>
      <c r="GW42" s="183"/>
      <c r="GX42" s="183"/>
      <c r="GY42" s="183"/>
      <c r="GZ42" s="183"/>
      <c r="HA42" s="183"/>
      <c r="HB42" s="183"/>
      <c r="HC42" s="183"/>
      <c r="HD42" s="183"/>
      <c r="HE42" s="183"/>
      <c r="HF42" s="183"/>
      <c r="HG42" s="183"/>
      <c r="HH42" s="183"/>
      <c r="HI42" s="183"/>
      <c r="HJ42" s="183"/>
      <c r="HK42" s="183"/>
      <c r="HL42" s="183"/>
      <c r="HM42" s="183"/>
      <c r="HN42" s="183"/>
      <c r="HO42" s="183"/>
      <c r="HP42" s="183"/>
      <c r="HQ42" s="183"/>
      <c r="HR42" s="183"/>
      <c r="HS42" s="183"/>
      <c r="HT42" s="183"/>
      <c r="HU42" s="183"/>
      <c r="HV42" s="183"/>
      <c r="HW42" s="183"/>
      <c r="HX42" s="183"/>
      <c r="HY42" s="183"/>
      <c r="HZ42" s="183"/>
      <c r="IA42" s="183"/>
      <c r="IB42" s="183"/>
      <c r="IC42" s="183"/>
      <c r="ID42" s="183"/>
      <c r="IE42" s="183"/>
      <c r="IF42" s="183"/>
      <c r="IG42" s="183"/>
      <c r="IH42" s="183"/>
      <c r="II42" s="183"/>
      <c r="IJ42" s="183"/>
      <c r="IK42" s="183"/>
      <c r="IL42" s="183"/>
      <c r="IM42" s="183"/>
      <c r="IN42" s="183"/>
      <c r="IO42" s="183"/>
      <c r="IP42" s="183"/>
      <c r="IQ42" s="183"/>
      <c r="IR42" s="183"/>
      <c r="IS42" s="183"/>
      <c r="IT42" s="183"/>
      <c r="IU42" s="183"/>
      <c r="IV42" s="183"/>
      <c r="IW42" s="183"/>
      <c r="IX42" s="183"/>
      <c r="IY42" s="183"/>
      <c r="IZ42" s="183"/>
      <c r="JA42" s="183"/>
      <c r="JB42" s="183"/>
      <c r="JC42" s="183"/>
      <c r="JD42" s="183"/>
      <c r="JE42" s="183"/>
      <c r="JF42" s="183"/>
      <c r="JG42" s="183"/>
      <c r="JH42" s="183"/>
      <c r="JI42" s="183"/>
      <c r="JJ42" s="183"/>
      <c r="JK42" s="183"/>
      <c r="JL42" s="183"/>
      <c r="JM42" s="183"/>
      <c r="JN42" s="183"/>
      <c r="JO42" s="183"/>
      <c r="JP42" s="183"/>
      <c r="JQ42" s="183"/>
      <c r="JR42" s="183"/>
      <c r="JS42" s="183"/>
      <c r="JT42" s="183"/>
      <c r="JU42" s="183"/>
      <c r="JV42" s="183"/>
      <c r="JW42" s="183"/>
      <c r="JX42" s="183"/>
      <c r="JY42" s="183"/>
      <c r="JZ42" s="183"/>
      <c r="KA42" s="183"/>
      <c r="KB42" s="183"/>
      <c r="KC42" s="183"/>
      <c r="KD42" s="183"/>
      <c r="KE42" s="183"/>
      <c r="KF42" s="183"/>
      <c r="KG42" s="183"/>
      <c r="KH42" s="183"/>
      <c r="KI42" s="183"/>
      <c r="KJ42" s="183"/>
      <c r="KK42" s="183"/>
      <c r="KL42" s="183"/>
      <c r="KM42" s="183"/>
      <c r="KN42" s="183"/>
      <c r="KO42" s="183"/>
      <c r="KP42" s="183"/>
      <c r="KQ42" s="183"/>
      <c r="KR42" s="183"/>
      <c r="KS42" s="183"/>
      <c r="KT42" s="183"/>
      <c r="KU42" s="183"/>
      <c r="KV42" s="183"/>
      <c r="KW42" s="183"/>
      <c r="KX42" s="183"/>
      <c r="KY42" s="183"/>
      <c r="KZ42" s="183"/>
      <c r="LA42" s="183"/>
      <c r="LB42" s="183"/>
      <c r="LC42" s="183"/>
      <c r="LD42" s="183"/>
      <c r="LE42" s="183"/>
      <c r="LF42" s="183"/>
      <c r="LG42" s="183"/>
      <c r="LH42" s="183"/>
      <c r="LI42" s="183"/>
      <c r="LJ42" s="183"/>
      <c r="LK42" s="183"/>
      <c r="LL42" s="183"/>
      <c r="LM42" s="183"/>
      <c r="LN42" s="183"/>
      <c r="LO42" s="183"/>
      <c r="LP42" s="183"/>
      <c r="LQ42" s="183"/>
      <c r="LR42" s="183"/>
      <c r="LS42" s="183"/>
      <c r="LT42" s="183"/>
      <c r="LU42" s="183"/>
      <c r="LV42" s="183"/>
      <c r="LW42" s="183"/>
      <c r="LX42" s="183"/>
      <c r="LY42" s="183"/>
      <c r="LZ42" s="183"/>
      <c r="MA42" s="183"/>
      <c r="MB42" s="183"/>
      <c r="MC42" s="183"/>
      <c r="MD42" s="183"/>
      <c r="ME42" s="183"/>
      <c r="MF42" s="183"/>
      <c r="MG42" s="183"/>
      <c r="MH42" s="183"/>
    </row>
    <row r="43" spans="1:349" s="220" customFormat="1" ht="17" hidden="1" outlineLevel="1">
      <c r="A43" s="139"/>
      <c r="B43" s="139"/>
      <c r="C43" s="99"/>
      <c r="D43" s="99"/>
      <c r="E43" s="121" t="s">
        <v>5</v>
      </c>
      <c r="F43" s="99"/>
      <c r="G43" s="99"/>
      <c r="H43" s="99"/>
      <c r="I43" s="99"/>
      <c r="J43" s="223" t="s">
        <v>73</v>
      </c>
      <c r="K43" s="223" t="s">
        <v>77</v>
      </c>
      <c r="L43" s="239"/>
      <c r="M43" s="802"/>
      <c r="N43" s="116">
        <f>(N32/'Direct costs Brazil'!J32)*'Direct costs Brazil'!I43</f>
        <v>14565.530534599056</v>
      </c>
      <c r="O43" s="22">
        <f>N43*(1+$M$33)</f>
        <v>14696.620309410446</v>
      </c>
      <c r="P43" s="22">
        <f t="shared" ref="P43:P45" si="16">O43*(1+$M$33)</f>
        <v>14828.889892195139</v>
      </c>
      <c r="Q43" s="22">
        <f t="shared" ref="Q43:Q45" si="17">P43*(1+$M$33)</f>
        <v>14962.349901224894</v>
      </c>
      <c r="R43" s="22">
        <f t="shared" ref="R43:R45" si="18">Q43*(1+$M$33)</f>
        <v>15097.011050335917</v>
      </c>
      <c r="S43" s="22">
        <f t="shared" ref="S43:S45" si="19">R43*(1+$M$33)</f>
        <v>15232.884149788939</v>
      </c>
      <c r="T43" s="40">
        <f t="shared" ref="T43:T45" si="20">S43*(1+$M$33)</f>
        <v>15369.980107137038</v>
      </c>
      <c r="U43" s="183"/>
      <c r="V43" s="183"/>
      <c r="W43" s="183"/>
      <c r="X43" s="183"/>
      <c r="Y43" s="183"/>
      <c r="Z43" s="183"/>
      <c r="AA43" s="183"/>
      <c r="AB43" s="183"/>
      <c r="AC43" s="183"/>
      <c r="AD43" s="183"/>
      <c r="AE43" s="183"/>
      <c r="AF43" s="183"/>
      <c r="AG43" s="183"/>
      <c r="AH43" s="183"/>
      <c r="AI43" s="183"/>
      <c r="AJ43" s="183"/>
      <c r="AK43" s="183"/>
      <c r="AL43" s="183"/>
      <c r="AM43" s="183"/>
      <c r="AN43" s="183"/>
      <c r="AO43" s="183"/>
      <c r="AP43" s="183"/>
      <c r="AQ43" s="183"/>
      <c r="AR43" s="183"/>
      <c r="AS43" s="183"/>
      <c r="AT43" s="183"/>
      <c r="AU43" s="183"/>
      <c r="AV43" s="183"/>
      <c r="AW43" s="183"/>
      <c r="AX43" s="183"/>
      <c r="AY43" s="183"/>
      <c r="AZ43" s="183"/>
      <c r="BA43" s="183"/>
      <c r="BB43" s="183"/>
      <c r="BC43" s="183"/>
      <c r="BD43" s="183"/>
      <c r="BE43" s="183"/>
      <c r="BF43" s="183"/>
      <c r="BG43" s="183"/>
      <c r="BH43" s="183"/>
      <c r="BI43" s="183"/>
      <c r="BJ43" s="183"/>
      <c r="BK43" s="183"/>
      <c r="BL43" s="183"/>
      <c r="BM43" s="183"/>
      <c r="BN43" s="183"/>
      <c r="BO43" s="183"/>
      <c r="BP43" s="183"/>
      <c r="BQ43" s="183"/>
      <c r="BR43" s="183"/>
      <c r="BS43" s="183"/>
      <c r="BT43" s="183"/>
      <c r="BU43" s="183"/>
      <c r="BV43" s="183"/>
      <c r="BW43" s="183"/>
      <c r="BX43" s="183"/>
      <c r="BY43" s="183"/>
      <c r="BZ43" s="183"/>
      <c r="CA43" s="183"/>
      <c r="CB43" s="183"/>
      <c r="CC43" s="183"/>
      <c r="CD43" s="183"/>
      <c r="CE43" s="183"/>
      <c r="CF43" s="183"/>
      <c r="CG43" s="183"/>
      <c r="CH43" s="183"/>
      <c r="CI43" s="183"/>
      <c r="CJ43" s="183"/>
      <c r="CK43" s="183"/>
      <c r="CL43" s="183"/>
      <c r="CM43" s="183"/>
      <c r="CN43" s="183"/>
      <c r="CO43" s="183"/>
      <c r="CP43" s="183"/>
      <c r="CQ43" s="183"/>
      <c r="CR43" s="183"/>
      <c r="CS43" s="183"/>
      <c r="CT43" s="183"/>
      <c r="CU43" s="183"/>
      <c r="CV43" s="183"/>
      <c r="CW43" s="183"/>
      <c r="CX43" s="183"/>
      <c r="CY43" s="183"/>
      <c r="CZ43" s="183"/>
      <c r="DA43" s="183"/>
      <c r="DB43" s="183"/>
      <c r="DC43" s="183"/>
      <c r="DD43" s="183"/>
      <c r="DE43" s="183"/>
      <c r="DF43" s="183"/>
      <c r="DG43" s="183"/>
      <c r="DH43" s="183"/>
      <c r="DI43" s="183"/>
      <c r="DJ43" s="183"/>
      <c r="DK43" s="183"/>
      <c r="DL43" s="183"/>
      <c r="DM43" s="183"/>
      <c r="DN43" s="183"/>
      <c r="DO43" s="183"/>
      <c r="DP43" s="183"/>
      <c r="DQ43" s="183"/>
      <c r="DR43" s="183"/>
      <c r="DS43" s="183"/>
      <c r="DT43" s="183"/>
      <c r="DU43" s="183"/>
      <c r="DV43" s="183"/>
      <c r="DW43" s="183"/>
      <c r="DX43" s="183"/>
      <c r="DY43" s="183"/>
      <c r="DZ43" s="183"/>
      <c r="EA43" s="183"/>
      <c r="EB43" s="183"/>
      <c r="EC43" s="183"/>
      <c r="ED43" s="183"/>
      <c r="EE43" s="183"/>
      <c r="EF43" s="183"/>
      <c r="EG43" s="183"/>
      <c r="EH43" s="183"/>
      <c r="EI43" s="183"/>
      <c r="EJ43" s="183"/>
      <c r="EK43" s="183"/>
      <c r="EL43" s="183"/>
      <c r="EM43" s="183"/>
      <c r="EN43" s="183"/>
      <c r="EO43" s="183"/>
      <c r="EP43" s="183"/>
      <c r="EQ43" s="183"/>
      <c r="ER43" s="183"/>
      <c r="ES43" s="183"/>
      <c r="ET43" s="183"/>
      <c r="EU43" s="183"/>
      <c r="EV43" s="183"/>
      <c r="EW43" s="183"/>
      <c r="EX43" s="183"/>
      <c r="EY43" s="183"/>
      <c r="EZ43" s="183"/>
      <c r="FA43" s="183"/>
      <c r="FB43" s="183"/>
      <c r="FC43" s="183"/>
      <c r="FD43" s="183"/>
      <c r="FE43" s="183"/>
      <c r="FF43" s="183"/>
      <c r="FG43" s="183"/>
      <c r="FH43" s="183"/>
      <c r="FI43" s="183"/>
      <c r="FJ43" s="183"/>
      <c r="FK43" s="183"/>
      <c r="FL43" s="183"/>
      <c r="FM43" s="183"/>
      <c r="FN43" s="183"/>
      <c r="FO43" s="183"/>
      <c r="FP43" s="183"/>
      <c r="FQ43" s="183"/>
      <c r="FR43" s="183"/>
      <c r="FS43" s="183"/>
      <c r="FT43" s="183"/>
      <c r="FU43" s="183"/>
      <c r="FV43" s="183"/>
      <c r="FW43" s="183"/>
      <c r="FX43" s="183"/>
      <c r="FY43" s="183"/>
      <c r="FZ43" s="183"/>
      <c r="GA43" s="183"/>
      <c r="GB43" s="183"/>
      <c r="GC43" s="183"/>
      <c r="GD43" s="183"/>
      <c r="GE43" s="183"/>
      <c r="GF43" s="183"/>
      <c r="GG43" s="183"/>
      <c r="GH43" s="183"/>
      <c r="GI43" s="183"/>
      <c r="GJ43" s="183"/>
      <c r="GK43" s="183"/>
      <c r="GL43" s="183"/>
      <c r="GM43" s="183"/>
      <c r="GN43" s="183"/>
      <c r="GO43" s="183"/>
      <c r="GP43" s="183"/>
      <c r="GQ43" s="183"/>
      <c r="GR43" s="183"/>
      <c r="GS43" s="183"/>
      <c r="GT43" s="183"/>
      <c r="GU43" s="183"/>
      <c r="GV43" s="183"/>
      <c r="GW43" s="183"/>
      <c r="GX43" s="183"/>
      <c r="GY43" s="183"/>
      <c r="GZ43" s="183"/>
      <c r="HA43" s="183"/>
      <c r="HB43" s="183"/>
      <c r="HC43" s="183"/>
      <c r="HD43" s="183"/>
      <c r="HE43" s="183"/>
      <c r="HF43" s="183"/>
      <c r="HG43" s="183"/>
      <c r="HH43" s="183"/>
      <c r="HI43" s="183"/>
      <c r="HJ43" s="183"/>
      <c r="HK43" s="183"/>
      <c r="HL43" s="183"/>
      <c r="HM43" s="183"/>
      <c r="HN43" s="183"/>
      <c r="HO43" s="183"/>
      <c r="HP43" s="183"/>
      <c r="HQ43" s="183"/>
      <c r="HR43" s="183"/>
      <c r="HS43" s="183"/>
      <c r="HT43" s="183"/>
      <c r="HU43" s="183"/>
      <c r="HV43" s="183"/>
      <c r="HW43" s="183"/>
      <c r="HX43" s="183"/>
      <c r="HY43" s="183"/>
      <c r="HZ43" s="183"/>
      <c r="IA43" s="183"/>
      <c r="IB43" s="183"/>
      <c r="IC43" s="183"/>
      <c r="ID43" s="183"/>
      <c r="IE43" s="183"/>
      <c r="IF43" s="183"/>
      <c r="IG43" s="183"/>
      <c r="IH43" s="183"/>
      <c r="II43" s="183"/>
      <c r="IJ43" s="183"/>
      <c r="IK43" s="183"/>
      <c r="IL43" s="183"/>
      <c r="IM43" s="183"/>
      <c r="IN43" s="183"/>
      <c r="IO43" s="183"/>
      <c r="IP43" s="183"/>
      <c r="IQ43" s="183"/>
      <c r="IR43" s="183"/>
      <c r="IS43" s="183"/>
      <c r="IT43" s="183"/>
      <c r="IU43" s="183"/>
      <c r="IV43" s="183"/>
      <c r="IW43" s="183"/>
      <c r="IX43" s="183"/>
      <c r="IY43" s="183"/>
      <c r="IZ43" s="183"/>
      <c r="JA43" s="183"/>
      <c r="JB43" s="183"/>
      <c r="JC43" s="183"/>
      <c r="JD43" s="183"/>
      <c r="JE43" s="183"/>
      <c r="JF43" s="183"/>
      <c r="JG43" s="183"/>
      <c r="JH43" s="183"/>
      <c r="JI43" s="183"/>
      <c r="JJ43" s="183"/>
      <c r="JK43" s="183"/>
      <c r="JL43" s="183"/>
      <c r="JM43" s="183"/>
      <c r="JN43" s="183"/>
      <c r="JO43" s="183"/>
      <c r="JP43" s="183"/>
      <c r="JQ43" s="183"/>
      <c r="JR43" s="183"/>
      <c r="JS43" s="183"/>
      <c r="JT43" s="183"/>
      <c r="JU43" s="183"/>
      <c r="JV43" s="183"/>
      <c r="JW43" s="183"/>
      <c r="JX43" s="183"/>
      <c r="JY43" s="183"/>
      <c r="JZ43" s="183"/>
      <c r="KA43" s="183"/>
      <c r="KB43" s="183"/>
      <c r="KC43" s="183"/>
      <c r="KD43" s="183"/>
      <c r="KE43" s="183"/>
      <c r="KF43" s="183"/>
      <c r="KG43" s="183"/>
      <c r="KH43" s="183"/>
      <c r="KI43" s="183"/>
      <c r="KJ43" s="183"/>
      <c r="KK43" s="183"/>
      <c r="KL43" s="183"/>
      <c r="KM43" s="183"/>
      <c r="KN43" s="183"/>
      <c r="KO43" s="183"/>
      <c r="KP43" s="183"/>
      <c r="KQ43" s="183"/>
      <c r="KR43" s="183"/>
      <c r="KS43" s="183"/>
      <c r="KT43" s="183"/>
      <c r="KU43" s="183"/>
      <c r="KV43" s="183"/>
      <c r="KW43" s="183"/>
      <c r="KX43" s="183"/>
      <c r="KY43" s="183"/>
      <c r="KZ43" s="183"/>
      <c r="LA43" s="183"/>
      <c r="LB43" s="183"/>
      <c r="LC43" s="183"/>
      <c r="LD43" s="183"/>
      <c r="LE43" s="183"/>
      <c r="LF43" s="183"/>
      <c r="LG43" s="183"/>
      <c r="LH43" s="183"/>
      <c r="LI43" s="183"/>
      <c r="LJ43" s="183"/>
      <c r="LK43" s="183"/>
      <c r="LL43" s="183"/>
      <c r="LM43" s="183"/>
      <c r="LN43" s="183"/>
      <c r="LO43" s="183"/>
      <c r="LP43" s="183"/>
      <c r="LQ43" s="183"/>
      <c r="LR43" s="183"/>
      <c r="LS43" s="183"/>
      <c r="LT43" s="183"/>
      <c r="LU43" s="183"/>
      <c r="LV43" s="183"/>
      <c r="LW43" s="183"/>
      <c r="LX43" s="183"/>
      <c r="LY43" s="183"/>
      <c r="LZ43" s="183"/>
      <c r="MA43" s="183"/>
      <c r="MB43" s="183"/>
      <c r="MC43" s="183"/>
      <c r="MD43" s="183"/>
      <c r="ME43" s="183"/>
      <c r="MF43" s="183"/>
      <c r="MG43" s="183"/>
      <c r="MH43" s="183"/>
    </row>
    <row r="44" spans="1:349" s="220" customFormat="1" ht="17" hidden="1" outlineLevel="1">
      <c r="A44" s="139"/>
      <c r="B44" s="139"/>
      <c r="C44" s="228"/>
      <c r="D44" s="99"/>
      <c r="E44" s="121" t="s">
        <v>6</v>
      </c>
      <c r="F44" s="99"/>
      <c r="G44" s="99"/>
      <c r="H44" s="99"/>
      <c r="I44" s="99"/>
      <c r="J44" s="223" t="s">
        <v>73</v>
      </c>
      <c r="K44" s="223" t="s">
        <v>77</v>
      </c>
      <c r="L44" s="239"/>
      <c r="M44" s="802"/>
      <c r="N44" s="102">
        <f>(N32/'Direct costs Brazil'!J32)*'Direct costs Brazil'!I44</f>
        <v>173306.92411301882</v>
      </c>
      <c r="O44" s="16">
        <f>N44*(1+$M$33)</f>
        <v>174866.68643003597</v>
      </c>
      <c r="P44" s="16">
        <f t="shared" si="16"/>
        <v>176440.48660790629</v>
      </c>
      <c r="Q44" s="16">
        <f t="shared" si="17"/>
        <v>178028.45098737744</v>
      </c>
      <c r="R44" s="16">
        <f t="shared" si="18"/>
        <v>179630.70704626382</v>
      </c>
      <c r="S44" s="16">
        <f t="shared" si="19"/>
        <v>181247.38340968019</v>
      </c>
      <c r="T44" s="17">
        <f t="shared" si="20"/>
        <v>182878.60986036729</v>
      </c>
      <c r="U44" s="183"/>
      <c r="V44" s="183"/>
      <c r="W44" s="183"/>
      <c r="X44" s="183"/>
      <c r="Y44" s="183"/>
      <c r="Z44" s="183"/>
      <c r="AA44" s="183"/>
      <c r="AB44" s="183"/>
      <c r="AC44" s="183"/>
      <c r="AD44" s="183"/>
      <c r="AE44" s="183"/>
      <c r="AF44" s="183"/>
      <c r="AG44" s="183"/>
      <c r="AH44" s="183"/>
      <c r="AI44" s="183"/>
      <c r="AJ44" s="183"/>
      <c r="AK44" s="183"/>
      <c r="AL44" s="183"/>
      <c r="AM44" s="183"/>
      <c r="AN44" s="183"/>
      <c r="AO44" s="183"/>
      <c r="AP44" s="183"/>
      <c r="AQ44" s="183"/>
      <c r="AR44" s="183"/>
      <c r="AS44" s="183"/>
      <c r="AT44" s="183"/>
      <c r="AU44" s="183"/>
      <c r="AV44" s="183"/>
      <c r="AW44" s="183"/>
      <c r="AX44" s="183"/>
      <c r="AY44" s="183"/>
      <c r="AZ44" s="183"/>
      <c r="BA44" s="183"/>
      <c r="BB44" s="183"/>
      <c r="BC44" s="183"/>
      <c r="BD44" s="183"/>
      <c r="BE44" s="183"/>
      <c r="BF44" s="183"/>
      <c r="BG44" s="183"/>
      <c r="BH44" s="183"/>
      <c r="BI44" s="183"/>
      <c r="BJ44" s="183"/>
      <c r="BK44" s="183"/>
      <c r="BL44" s="183"/>
      <c r="BM44" s="183"/>
      <c r="BN44" s="183"/>
      <c r="BO44" s="183"/>
      <c r="BP44" s="183"/>
      <c r="BQ44" s="183"/>
      <c r="BR44" s="183"/>
      <c r="BS44" s="183"/>
      <c r="BT44" s="183"/>
      <c r="BU44" s="183"/>
      <c r="BV44" s="183"/>
      <c r="BW44" s="183"/>
      <c r="BX44" s="183"/>
      <c r="BY44" s="183"/>
      <c r="BZ44" s="183"/>
      <c r="CA44" s="183"/>
      <c r="CB44" s="183"/>
      <c r="CC44" s="183"/>
      <c r="CD44" s="183"/>
      <c r="CE44" s="183"/>
      <c r="CF44" s="183"/>
      <c r="CG44" s="183"/>
      <c r="CH44" s="183"/>
      <c r="CI44" s="183"/>
      <c r="CJ44" s="183"/>
      <c r="CK44" s="183"/>
      <c r="CL44" s="183"/>
      <c r="CM44" s="183"/>
      <c r="CN44" s="183"/>
      <c r="CO44" s="183"/>
      <c r="CP44" s="183"/>
      <c r="CQ44" s="183"/>
      <c r="CR44" s="183"/>
      <c r="CS44" s="183"/>
      <c r="CT44" s="183"/>
      <c r="CU44" s="183"/>
      <c r="CV44" s="183"/>
      <c r="CW44" s="183"/>
      <c r="CX44" s="183"/>
      <c r="CY44" s="183"/>
      <c r="CZ44" s="183"/>
      <c r="DA44" s="183"/>
      <c r="DB44" s="183"/>
      <c r="DC44" s="183"/>
      <c r="DD44" s="183"/>
      <c r="DE44" s="183"/>
      <c r="DF44" s="183"/>
      <c r="DG44" s="183"/>
      <c r="DH44" s="183"/>
      <c r="DI44" s="183"/>
      <c r="DJ44" s="183"/>
      <c r="DK44" s="183"/>
      <c r="DL44" s="183"/>
      <c r="DM44" s="183"/>
      <c r="DN44" s="183"/>
      <c r="DO44" s="183"/>
      <c r="DP44" s="183"/>
      <c r="DQ44" s="183"/>
      <c r="DR44" s="183"/>
      <c r="DS44" s="183"/>
      <c r="DT44" s="183"/>
      <c r="DU44" s="183"/>
      <c r="DV44" s="183"/>
      <c r="DW44" s="183"/>
      <c r="DX44" s="183"/>
      <c r="DY44" s="183"/>
      <c r="DZ44" s="183"/>
      <c r="EA44" s="183"/>
      <c r="EB44" s="183"/>
      <c r="EC44" s="183"/>
      <c r="ED44" s="183"/>
      <c r="EE44" s="183"/>
      <c r="EF44" s="183"/>
      <c r="EG44" s="183"/>
      <c r="EH44" s="183"/>
      <c r="EI44" s="183"/>
      <c r="EJ44" s="183"/>
      <c r="EK44" s="183"/>
      <c r="EL44" s="183"/>
      <c r="EM44" s="183"/>
      <c r="EN44" s="183"/>
      <c r="EO44" s="183"/>
      <c r="EP44" s="183"/>
      <c r="EQ44" s="183"/>
      <c r="ER44" s="183"/>
      <c r="ES44" s="183"/>
      <c r="ET44" s="183"/>
      <c r="EU44" s="183"/>
      <c r="EV44" s="183"/>
      <c r="EW44" s="183"/>
      <c r="EX44" s="183"/>
      <c r="EY44" s="183"/>
      <c r="EZ44" s="183"/>
      <c r="FA44" s="183"/>
      <c r="FB44" s="183"/>
      <c r="FC44" s="183"/>
      <c r="FD44" s="183"/>
      <c r="FE44" s="183"/>
      <c r="FF44" s="183"/>
      <c r="FG44" s="183"/>
      <c r="FH44" s="183"/>
      <c r="FI44" s="183"/>
      <c r="FJ44" s="183"/>
      <c r="FK44" s="183"/>
      <c r="FL44" s="183"/>
      <c r="FM44" s="183"/>
      <c r="FN44" s="183"/>
      <c r="FO44" s="183"/>
      <c r="FP44" s="183"/>
      <c r="FQ44" s="183"/>
      <c r="FR44" s="183"/>
      <c r="FS44" s="183"/>
      <c r="FT44" s="183"/>
      <c r="FU44" s="183"/>
      <c r="FV44" s="183"/>
      <c r="FW44" s="183"/>
      <c r="FX44" s="183"/>
      <c r="FY44" s="183"/>
      <c r="FZ44" s="183"/>
      <c r="GA44" s="183"/>
      <c r="GB44" s="183"/>
      <c r="GC44" s="183"/>
      <c r="GD44" s="183"/>
      <c r="GE44" s="183"/>
      <c r="GF44" s="183"/>
      <c r="GG44" s="183"/>
      <c r="GH44" s="183"/>
      <c r="GI44" s="183"/>
      <c r="GJ44" s="183"/>
      <c r="GK44" s="183"/>
      <c r="GL44" s="183"/>
      <c r="GM44" s="183"/>
      <c r="GN44" s="183"/>
      <c r="GO44" s="183"/>
      <c r="GP44" s="183"/>
      <c r="GQ44" s="183"/>
      <c r="GR44" s="183"/>
      <c r="GS44" s="183"/>
      <c r="GT44" s="183"/>
      <c r="GU44" s="183"/>
      <c r="GV44" s="183"/>
      <c r="GW44" s="183"/>
      <c r="GX44" s="183"/>
      <c r="GY44" s="183"/>
      <c r="GZ44" s="183"/>
      <c r="HA44" s="183"/>
      <c r="HB44" s="183"/>
      <c r="HC44" s="183"/>
      <c r="HD44" s="183"/>
      <c r="HE44" s="183"/>
      <c r="HF44" s="183"/>
      <c r="HG44" s="183"/>
      <c r="HH44" s="183"/>
      <c r="HI44" s="183"/>
      <c r="HJ44" s="183"/>
      <c r="HK44" s="183"/>
      <c r="HL44" s="183"/>
      <c r="HM44" s="183"/>
      <c r="HN44" s="183"/>
      <c r="HO44" s="183"/>
      <c r="HP44" s="183"/>
      <c r="HQ44" s="183"/>
      <c r="HR44" s="183"/>
      <c r="HS44" s="183"/>
      <c r="HT44" s="183"/>
      <c r="HU44" s="183"/>
      <c r="HV44" s="183"/>
      <c r="HW44" s="183"/>
      <c r="HX44" s="183"/>
      <c r="HY44" s="183"/>
      <c r="HZ44" s="183"/>
      <c r="IA44" s="183"/>
      <c r="IB44" s="183"/>
      <c r="IC44" s="183"/>
      <c r="ID44" s="183"/>
      <c r="IE44" s="183"/>
      <c r="IF44" s="183"/>
      <c r="IG44" s="183"/>
      <c r="IH44" s="183"/>
      <c r="II44" s="183"/>
      <c r="IJ44" s="183"/>
      <c r="IK44" s="183"/>
      <c r="IL44" s="183"/>
      <c r="IM44" s="183"/>
      <c r="IN44" s="183"/>
      <c r="IO44" s="183"/>
      <c r="IP44" s="183"/>
      <c r="IQ44" s="183"/>
      <c r="IR44" s="183"/>
      <c r="IS44" s="183"/>
      <c r="IT44" s="183"/>
      <c r="IU44" s="183"/>
      <c r="IV44" s="183"/>
      <c r="IW44" s="183"/>
      <c r="IX44" s="183"/>
      <c r="IY44" s="183"/>
      <c r="IZ44" s="183"/>
      <c r="JA44" s="183"/>
      <c r="JB44" s="183"/>
      <c r="JC44" s="183"/>
      <c r="JD44" s="183"/>
      <c r="JE44" s="183"/>
      <c r="JF44" s="183"/>
      <c r="JG44" s="183"/>
      <c r="JH44" s="183"/>
      <c r="JI44" s="183"/>
      <c r="JJ44" s="183"/>
      <c r="JK44" s="183"/>
      <c r="JL44" s="183"/>
      <c r="JM44" s="183"/>
      <c r="JN44" s="183"/>
      <c r="JO44" s="183"/>
      <c r="JP44" s="183"/>
      <c r="JQ44" s="183"/>
      <c r="JR44" s="183"/>
      <c r="JS44" s="183"/>
      <c r="JT44" s="183"/>
      <c r="JU44" s="183"/>
      <c r="JV44" s="183"/>
      <c r="JW44" s="183"/>
      <c r="JX44" s="183"/>
      <c r="JY44" s="183"/>
      <c r="JZ44" s="183"/>
      <c r="KA44" s="183"/>
      <c r="KB44" s="183"/>
      <c r="KC44" s="183"/>
      <c r="KD44" s="183"/>
      <c r="KE44" s="183"/>
      <c r="KF44" s="183"/>
      <c r="KG44" s="183"/>
      <c r="KH44" s="183"/>
      <c r="KI44" s="183"/>
      <c r="KJ44" s="183"/>
      <c r="KK44" s="183"/>
      <c r="KL44" s="183"/>
      <c r="KM44" s="183"/>
      <c r="KN44" s="183"/>
      <c r="KO44" s="183"/>
      <c r="KP44" s="183"/>
      <c r="KQ44" s="183"/>
      <c r="KR44" s="183"/>
      <c r="KS44" s="183"/>
      <c r="KT44" s="183"/>
      <c r="KU44" s="183"/>
      <c r="KV44" s="183"/>
      <c r="KW44" s="183"/>
      <c r="KX44" s="183"/>
      <c r="KY44" s="183"/>
      <c r="KZ44" s="183"/>
      <c r="LA44" s="183"/>
      <c r="LB44" s="183"/>
      <c r="LC44" s="183"/>
      <c r="LD44" s="183"/>
      <c r="LE44" s="183"/>
      <c r="LF44" s="183"/>
      <c r="LG44" s="183"/>
      <c r="LH44" s="183"/>
      <c r="LI44" s="183"/>
      <c r="LJ44" s="183"/>
      <c r="LK44" s="183"/>
      <c r="LL44" s="183"/>
      <c r="LM44" s="183"/>
      <c r="LN44" s="183"/>
      <c r="LO44" s="183"/>
      <c r="LP44" s="183"/>
      <c r="LQ44" s="183"/>
      <c r="LR44" s="183"/>
      <c r="LS44" s="183"/>
      <c r="LT44" s="183"/>
      <c r="LU44" s="183"/>
      <c r="LV44" s="183"/>
      <c r="LW44" s="183"/>
      <c r="LX44" s="183"/>
      <c r="LY44" s="183"/>
      <c r="LZ44" s="183"/>
      <c r="MA44" s="183"/>
      <c r="MB44" s="183"/>
      <c r="MC44" s="183"/>
      <c r="MD44" s="183"/>
      <c r="ME44" s="183"/>
      <c r="MF44" s="183"/>
      <c r="MG44" s="183"/>
      <c r="MH44" s="183"/>
    </row>
    <row r="45" spans="1:349" s="220" customFormat="1" ht="17" hidden="1" outlineLevel="1">
      <c r="A45" s="139"/>
      <c r="B45" s="139"/>
      <c r="C45" s="228"/>
      <c r="D45" s="99"/>
      <c r="E45" s="121" t="s">
        <v>7</v>
      </c>
      <c r="F45" s="99"/>
      <c r="G45" s="99"/>
      <c r="H45" s="99"/>
      <c r="I45" s="99"/>
      <c r="J45" s="223" t="s">
        <v>73</v>
      </c>
      <c r="K45" s="223" t="s">
        <v>77</v>
      </c>
      <c r="L45" s="239"/>
      <c r="M45" s="802"/>
      <c r="N45" s="102">
        <f>(N32/'Direct costs Brazil'!J32)*'Direct costs Brazil'!I45</f>
        <v>143572.05666926887</v>
      </c>
      <c r="O45" s="16">
        <f>N45*(1+$M$33)</f>
        <v>144864.20517929227</v>
      </c>
      <c r="P45" s="16">
        <f t="shared" si="16"/>
        <v>146167.98302590588</v>
      </c>
      <c r="Q45" s="16">
        <f t="shared" si="17"/>
        <v>147483.49487313902</v>
      </c>
      <c r="R45" s="16">
        <f t="shared" si="18"/>
        <v>148810.84632699724</v>
      </c>
      <c r="S45" s="16">
        <f t="shared" si="19"/>
        <v>150150.1439439402</v>
      </c>
      <c r="T45" s="17">
        <f t="shared" si="20"/>
        <v>151501.49523943564</v>
      </c>
      <c r="U45" s="183"/>
      <c r="V45" s="183"/>
      <c r="W45" s="183"/>
      <c r="X45" s="183"/>
      <c r="Y45" s="183"/>
      <c r="Z45" s="183"/>
      <c r="AA45" s="183"/>
      <c r="AB45" s="183"/>
      <c r="AC45" s="183"/>
      <c r="AD45" s="183"/>
      <c r="AE45" s="183"/>
      <c r="AF45" s="183"/>
      <c r="AG45" s="183"/>
      <c r="AH45" s="183"/>
      <c r="AI45" s="183"/>
      <c r="AJ45" s="183"/>
      <c r="AK45" s="183"/>
      <c r="AL45" s="183"/>
      <c r="AM45" s="183"/>
      <c r="AN45" s="183"/>
      <c r="AO45" s="183"/>
      <c r="AP45" s="183"/>
      <c r="AQ45" s="183"/>
      <c r="AR45" s="183"/>
      <c r="AS45" s="183"/>
      <c r="AT45" s="183"/>
      <c r="AU45" s="183"/>
      <c r="AV45" s="183"/>
      <c r="AW45" s="183"/>
      <c r="AX45" s="183"/>
      <c r="AY45" s="183"/>
      <c r="AZ45" s="183"/>
      <c r="BA45" s="183"/>
      <c r="BB45" s="183"/>
      <c r="BC45" s="183"/>
      <c r="BD45" s="183"/>
      <c r="BE45" s="183"/>
      <c r="BF45" s="183"/>
      <c r="BG45" s="183"/>
      <c r="BH45" s="183"/>
      <c r="BI45" s="183"/>
      <c r="BJ45" s="183"/>
      <c r="BK45" s="183"/>
      <c r="BL45" s="183"/>
      <c r="BM45" s="183"/>
      <c r="BN45" s="183"/>
      <c r="BO45" s="183"/>
      <c r="BP45" s="183"/>
      <c r="BQ45" s="183"/>
      <c r="BR45" s="183"/>
      <c r="BS45" s="183"/>
      <c r="BT45" s="183"/>
      <c r="BU45" s="183"/>
      <c r="BV45" s="183"/>
      <c r="BW45" s="183"/>
      <c r="BX45" s="183"/>
      <c r="BY45" s="183"/>
      <c r="BZ45" s="183"/>
      <c r="CA45" s="183"/>
      <c r="CB45" s="183"/>
      <c r="CC45" s="183"/>
      <c r="CD45" s="183"/>
      <c r="CE45" s="183"/>
      <c r="CF45" s="183"/>
      <c r="CG45" s="183"/>
      <c r="CH45" s="183"/>
      <c r="CI45" s="183"/>
      <c r="CJ45" s="183"/>
      <c r="CK45" s="183"/>
      <c r="CL45" s="183"/>
      <c r="CM45" s="183"/>
      <c r="CN45" s="183"/>
      <c r="CO45" s="183"/>
      <c r="CP45" s="183"/>
      <c r="CQ45" s="183"/>
      <c r="CR45" s="183"/>
      <c r="CS45" s="183"/>
      <c r="CT45" s="183"/>
      <c r="CU45" s="183"/>
      <c r="CV45" s="183"/>
      <c r="CW45" s="183"/>
      <c r="CX45" s="183"/>
      <c r="CY45" s="183"/>
      <c r="CZ45" s="183"/>
      <c r="DA45" s="183"/>
      <c r="DB45" s="183"/>
      <c r="DC45" s="183"/>
      <c r="DD45" s="183"/>
      <c r="DE45" s="183"/>
      <c r="DF45" s="183"/>
      <c r="DG45" s="183"/>
      <c r="DH45" s="183"/>
      <c r="DI45" s="183"/>
      <c r="DJ45" s="183"/>
      <c r="DK45" s="183"/>
      <c r="DL45" s="183"/>
      <c r="DM45" s="183"/>
      <c r="DN45" s="183"/>
      <c r="DO45" s="183"/>
      <c r="DP45" s="183"/>
      <c r="DQ45" s="183"/>
      <c r="DR45" s="183"/>
      <c r="DS45" s="183"/>
      <c r="DT45" s="183"/>
      <c r="DU45" s="183"/>
      <c r="DV45" s="183"/>
      <c r="DW45" s="183"/>
      <c r="DX45" s="183"/>
      <c r="DY45" s="183"/>
      <c r="DZ45" s="183"/>
      <c r="EA45" s="183"/>
      <c r="EB45" s="183"/>
      <c r="EC45" s="183"/>
      <c r="ED45" s="183"/>
      <c r="EE45" s="183"/>
      <c r="EF45" s="183"/>
      <c r="EG45" s="183"/>
      <c r="EH45" s="183"/>
      <c r="EI45" s="183"/>
      <c r="EJ45" s="183"/>
      <c r="EK45" s="183"/>
      <c r="EL45" s="183"/>
      <c r="EM45" s="183"/>
      <c r="EN45" s="183"/>
      <c r="EO45" s="183"/>
      <c r="EP45" s="183"/>
      <c r="EQ45" s="183"/>
      <c r="ER45" s="183"/>
      <c r="ES45" s="183"/>
      <c r="ET45" s="183"/>
      <c r="EU45" s="183"/>
      <c r="EV45" s="183"/>
      <c r="EW45" s="183"/>
      <c r="EX45" s="183"/>
      <c r="EY45" s="183"/>
      <c r="EZ45" s="183"/>
      <c r="FA45" s="183"/>
      <c r="FB45" s="183"/>
      <c r="FC45" s="183"/>
      <c r="FD45" s="183"/>
      <c r="FE45" s="183"/>
      <c r="FF45" s="183"/>
      <c r="FG45" s="183"/>
      <c r="FH45" s="183"/>
      <c r="FI45" s="183"/>
      <c r="FJ45" s="183"/>
      <c r="FK45" s="183"/>
      <c r="FL45" s="183"/>
      <c r="FM45" s="183"/>
      <c r="FN45" s="183"/>
      <c r="FO45" s="183"/>
      <c r="FP45" s="183"/>
      <c r="FQ45" s="183"/>
      <c r="FR45" s="183"/>
      <c r="FS45" s="183"/>
      <c r="FT45" s="183"/>
      <c r="FU45" s="183"/>
      <c r="FV45" s="183"/>
      <c r="FW45" s="183"/>
      <c r="FX45" s="183"/>
      <c r="FY45" s="183"/>
      <c r="FZ45" s="183"/>
      <c r="GA45" s="183"/>
      <c r="GB45" s="183"/>
      <c r="GC45" s="183"/>
      <c r="GD45" s="183"/>
      <c r="GE45" s="183"/>
      <c r="GF45" s="183"/>
      <c r="GG45" s="183"/>
      <c r="GH45" s="183"/>
      <c r="GI45" s="183"/>
      <c r="GJ45" s="183"/>
      <c r="GK45" s="183"/>
      <c r="GL45" s="183"/>
      <c r="GM45" s="183"/>
      <c r="GN45" s="183"/>
      <c r="GO45" s="183"/>
      <c r="GP45" s="183"/>
      <c r="GQ45" s="183"/>
      <c r="GR45" s="183"/>
      <c r="GS45" s="183"/>
      <c r="GT45" s="183"/>
      <c r="GU45" s="183"/>
      <c r="GV45" s="183"/>
      <c r="GW45" s="183"/>
      <c r="GX45" s="183"/>
      <c r="GY45" s="183"/>
      <c r="GZ45" s="183"/>
      <c r="HA45" s="183"/>
      <c r="HB45" s="183"/>
      <c r="HC45" s="183"/>
      <c r="HD45" s="183"/>
      <c r="HE45" s="183"/>
      <c r="HF45" s="183"/>
      <c r="HG45" s="183"/>
      <c r="HH45" s="183"/>
      <c r="HI45" s="183"/>
      <c r="HJ45" s="183"/>
      <c r="HK45" s="183"/>
      <c r="HL45" s="183"/>
      <c r="HM45" s="183"/>
      <c r="HN45" s="183"/>
      <c r="HO45" s="183"/>
      <c r="HP45" s="183"/>
      <c r="HQ45" s="183"/>
      <c r="HR45" s="183"/>
      <c r="HS45" s="183"/>
      <c r="HT45" s="183"/>
      <c r="HU45" s="183"/>
      <c r="HV45" s="183"/>
      <c r="HW45" s="183"/>
      <c r="HX45" s="183"/>
      <c r="HY45" s="183"/>
      <c r="HZ45" s="183"/>
      <c r="IA45" s="183"/>
      <c r="IB45" s="183"/>
      <c r="IC45" s="183"/>
      <c r="ID45" s="183"/>
      <c r="IE45" s="183"/>
      <c r="IF45" s="183"/>
      <c r="IG45" s="183"/>
      <c r="IH45" s="183"/>
      <c r="II45" s="183"/>
      <c r="IJ45" s="183"/>
      <c r="IK45" s="183"/>
      <c r="IL45" s="183"/>
      <c r="IM45" s="183"/>
      <c r="IN45" s="183"/>
      <c r="IO45" s="183"/>
      <c r="IP45" s="183"/>
      <c r="IQ45" s="183"/>
      <c r="IR45" s="183"/>
      <c r="IS45" s="183"/>
      <c r="IT45" s="183"/>
      <c r="IU45" s="183"/>
      <c r="IV45" s="183"/>
      <c r="IW45" s="183"/>
      <c r="IX45" s="183"/>
      <c r="IY45" s="183"/>
      <c r="IZ45" s="183"/>
      <c r="JA45" s="183"/>
      <c r="JB45" s="183"/>
      <c r="JC45" s="183"/>
      <c r="JD45" s="183"/>
      <c r="JE45" s="183"/>
      <c r="JF45" s="183"/>
      <c r="JG45" s="183"/>
      <c r="JH45" s="183"/>
      <c r="JI45" s="183"/>
      <c r="JJ45" s="183"/>
      <c r="JK45" s="183"/>
      <c r="JL45" s="183"/>
      <c r="JM45" s="183"/>
      <c r="JN45" s="183"/>
      <c r="JO45" s="183"/>
      <c r="JP45" s="183"/>
      <c r="JQ45" s="183"/>
      <c r="JR45" s="183"/>
      <c r="JS45" s="183"/>
      <c r="JT45" s="183"/>
      <c r="JU45" s="183"/>
      <c r="JV45" s="183"/>
      <c r="JW45" s="183"/>
      <c r="JX45" s="183"/>
      <c r="JY45" s="183"/>
      <c r="JZ45" s="183"/>
      <c r="KA45" s="183"/>
      <c r="KB45" s="183"/>
      <c r="KC45" s="183"/>
      <c r="KD45" s="183"/>
      <c r="KE45" s="183"/>
      <c r="KF45" s="183"/>
      <c r="KG45" s="183"/>
      <c r="KH45" s="183"/>
      <c r="KI45" s="183"/>
      <c r="KJ45" s="183"/>
      <c r="KK45" s="183"/>
      <c r="KL45" s="183"/>
      <c r="KM45" s="183"/>
      <c r="KN45" s="183"/>
      <c r="KO45" s="183"/>
      <c r="KP45" s="183"/>
      <c r="KQ45" s="183"/>
      <c r="KR45" s="183"/>
      <c r="KS45" s="183"/>
      <c r="KT45" s="183"/>
      <c r="KU45" s="183"/>
      <c r="KV45" s="183"/>
      <c r="KW45" s="183"/>
      <c r="KX45" s="183"/>
      <c r="KY45" s="183"/>
      <c r="KZ45" s="183"/>
      <c r="LA45" s="183"/>
      <c r="LB45" s="183"/>
      <c r="LC45" s="183"/>
      <c r="LD45" s="183"/>
      <c r="LE45" s="183"/>
      <c r="LF45" s="183"/>
      <c r="LG45" s="183"/>
      <c r="LH45" s="183"/>
      <c r="LI45" s="183"/>
      <c r="LJ45" s="183"/>
      <c r="LK45" s="183"/>
      <c r="LL45" s="183"/>
      <c r="LM45" s="183"/>
      <c r="LN45" s="183"/>
      <c r="LO45" s="183"/>
      <c r="LP45" s="183"/>
      <c r="LQ45" s="183"/>
      <c r="LR45" s="183"/>
      <c r="LS45" s="183"/>
      <c r="LT45" s="183"/>
      <c r="LU45" s="183"/>
      <c r="LV45" s="183"/>
      <c r="LW45" s="183"/>
      <c r="LX45" s="183"/>
      <c r="LY45" s="183"/>
      <c r="LZ45" s="183"/>
      <c r="MA45" s="183"/>
      <c r="MB45" s="183"/>
      <c r="MC45" s="183"/>
      <c r="MD45" s="183"/>
      <c r="ME45" s="183"/>
      <c r="MF45" s="183"/>
      <c r="MG45" s="183"/>
      <c r="MH45" s="183"/>
    </row>
    <row r="46" spans="1:349" s="220" customFormat="1" ht="18" hidden="1" thickBot="1">
      <c r="A46" s="180"/>
      <c r="B46" s="180"/>
      <c r="C46" s="180"/>
      <c r="D46" s="180"/>
      <c r="E46" s="251"/>
      <c r="F46" s="180"/>
      <c r="G46" s="180"/>
      <c r="H46" s="180"/>
      <c r="I46" s="180"/>
      <c r="J46" s="223"/>
      <c r="K46" s="223"/>
      <c r="L46" s="245"/>
      <c r="M46" s="149" t="s">
        <v>59</v>
      </c>
      <c r="N46" s="150">
        <f t="shared" ref="N46:T46" si="21">SUM(N43:N45)</f>
        <v>331444.51131688675</v>
      </c>
      <c r="O46" s="63">
        <f t="shared" si="21"/>
        <v>334427.51191873872</v>
      </c>
      <c r="P46" s="63">
        <f t="shared" si="21"/>
        <v>337437.35952600732</v>
      </c>
      <c r="Q46" s="63">
        <f t="shared" si="21"/>
        <v>340474.29576174135</v>
      </c>
      <c r="R46" s="63">
        <f t="shared" si="21"/>
        <v>343538.56442359695</v>
      </c>
      <c r="S46" s="63">
        <f t="shared" si="21"/>
        <v>346630.41150340933</v>
      </c>
      <c r="T46" s="64">
        <f t="shared" si="21"/>
        <v>349750.08520693996</v>
      </c>
      <c r="U46" s="183"/>
      <c r="V46" s="183"/>
      <c r="W46" s="183"/>
      <c r="X46" s="183"/>
      <c r="Y46" s="183"/>
      <c r="Z46" s="183"/>
      <c r="AA46" s="183"/>
      <c r="AB46" s="183"/>
      <c r="AC46" s="183"/>
      <c r="AD46" s="183"/>
      <c r="AE46" s="183"/>
      <c r="AF46" s="183"/>
      <c r="AG46" s="183"/>
      <c r="AH46" s="183"/>
      <c r="AI46" s="183"/>
      <c r="AJ46" s="183"/>
      <c r="AK46" s="183"/>
      <c r="AL46" s="183"/>
      <c r="AM46" s="183"/>
      <c r="AN46" s="183"/>
      <c r="AO46" s="183"/>
      <c r="AP46" s="183"/>
      <c r="AQ46" s="183"/>
      <c r="AR46" s="183"/>
      <c r="AS46" s="183"/>
      <c r="AT46" s="183"/>
      <c r="AU46" s="183"/>
      <c r="AV46" s="183"/>
      <c r="AW46" s="183"/>
      <c r="AX46" s="183"/>
      <c r="AY46" s="183"/>
      <c r="AZ46" s="183"/>
      <c r="BA46" s="183"/>
      <c r="BB46" s="183"/>
      <c r="BC46" s="183"/>
      <c r="BD46" s="183"/>
      <c r="BE46" s="183"/>
      <c r="BF46" s="183"/>
      <c r="BG46" s="183"/>
      <c r="BH46" s="183"/>
      <c r="BI46" s="183"/>
      <c r="BJ46" s="183"/>
      <c r="BK46" s="183"/>
      <c r="BL46" s="183"/>
      <c r="BM46" s="183"/>
      <c r="BN46" s="183"/>
      <c r="BO46" s="183"/>
      <c r="BP46" s="183"/>
      <c r="BQ46" s="183"/>
      <c r="BR46" s="183"/>
      <c r="BS46" s="183"/>
      <c r="BT46" s="183"/>
      <c r="BU46" s="183"/>
      <c r="BV46" s="183"/>
      <c r="BW46" s="183"/>
      <c r="BX46" s="183"/>
      <c r="BY46" s="183"/>
      <c r="BZ46" s="183"/>
      <c r="CA46" s="183"/>
      <c r="CB46" s="183"/>
      <c r="CC46" s="183"/>
      <c r="CD46" s="183"/>
      <c r="CE46" s="183"/>
      <c r="CF46" s="183"/>
      <c r="CG46" s="183"/>
      <c r="CH46" s="183"/>
      <c r="CI46" s="183"/>
      <c r="CJ46" s="183"/>
      <c r="CK46" s="183"/>
      <c r="CL46" s="183"/>
      <c r="CM46" s="183"/>
      <c r="CN46" s="183"/>
      <c r="CO46" s="183"/>
      <c r="CP46" s="183"/>
      <c r="CQ46" s="183"/>
      <c r="CR46" s="183"/>
      <c r="CS46" s="183"/>
      <c r="CT46" s="183"/>
      <c r="CU46" s="183"/>
      <c r="CV46" s="183"/>
      <c r="CW46" s="183"/>
      <c r="CX46" s="183"/>
      <c r="CY46" s="183"/>
      <c r="CZ46" s="183"/>
      <c r="DA46" s="183"/>
      <c r="DB46" s="183"/>
      <c r="DC46" s="183"/>
      <c r="DD46" s="183"/>
      <c r="DE46" s="183"/>
      <c r="DF46" s="183"/>
      <c r="DG46" s="183"/>
      <c r="DH46" s="183"/>
      <c r="DI46" s="183"/>
      <c r="DJ46" s="183"/>
      <c r="DK46" s="183"/>
      <c r="DL46" s="183"/>
      <c r="DM46" s="183"/>
      <c r="DN46" s="183"/>
      <c r="DO46" s="183"/>
      <c r="DP46" s="183"/>
      <c r="DQ46" s="183"/>
      <c r="DR46" s="183"/>
      <c r="DS46" s="183"/>
      <c r="DT46" s="183"/>
      <c r="DU46" s="183"/>
      <c r="DV46" s="183"/>
      <c r="DW46" s="183"/>
      <c r="DX46" s="183"/>
      <c r="DY46" s="183"/>
      <c r="DZ46" s="183"/>
      <c r="EA46" s="183"/>
      <c r="EB46" s="183"/>
      <c r="EC46" s="183"/>
      <c r="ED46" s="183"/>
      <c r="EE46" s="183"/>
      <c r="EF46" s="183"/>
      <c r="EG46" s="183"/>
      <c r="EH46" s="183"/>
      <c r="EI46" s="183"/>
      <c r="EJ46" s="183"/>
      <c r="EK46" s="183"/>
      <c r="EL46" s="183"/>
      <c r="EM46" s="183"/>
      <c r="EN46" s="183"/>
      <c r="EO46" s="183"/>
      <c r="EP46" s="183"/>
      <c r="EQ46" s="183"/>
      <c r="ER46" s="183"/>
      <c r="ES46" s="183"/>
      <c r="ET46" s="183"/>
      <c r="EU46" s="183"/>
      <c r="EV46" s="183"/>
      <c r="EW46" s="183"/>
      <c r="EX46" s="183"/>
      <c r="EY46" s="183"/>
      <c r="EZ46" s="183"/>
      <c r="FA46" s="183"/>
      <c r="FB46" s="183"/>
      <c r="FC46" s="183"/>
      <c r="FD46" s="183"/>
      <c r="FE46" s="183"/>
      <c r="FF46" s="183"/>
      <c r="FG46" s="183"/>
      <c r="FH46" s="183"/>
      <c r="FI46" s="183"/>
      <c r="FJ46" s="183"/>
      <c r="FK46" s="183"/>
      <c r="FL46" s="183"/>
      <c r="FM46" s="183"/>
      <c r="FN46" s="183"/>
      <c r="FO46" s="183"/>
      <c r="FP46" s="183"/>
      <c r="FQ46" s="183"/>
      <c r="FR46" s="183"/>
      <c r="FS46" s="183"/>
      <c r="FT46" s="183"/>
      <c r="FU46" s="183"/>
      <c r="FV46" s="183"/>
      <c r="FW46" s="183"/>
      <c r="FX46" s="183"/>
      <c r="FY46" s="183"/>
      <c r="FZ46" s="183"/>
      <c r="GA46" s="183"/>
      <c r="GB46" s="183"/>
      <c r="GC46" s="183"/>
      <c r="GD46" s="183"/>
      <c r="GE46" s="183"/>
      <c r="GF46" s="183"/>
      <c r="GG46" s="183"/>
      <c r="GH46" s="183"/>
      <c r="GI46" s="183"/>
      <c r="GJ46" s="183"/>
      <c r="GK46" s="183"/>
      <c r="GL46" s="183"/>
      <c r="GM46" s="183"/>
      <c r="GN46" s="183"/>
      <c r="GO46" s="183"/>
      <c r="GP46" s="183"/>
      <c r="GQ46" s="183"/>
      <c r="GR46" s="183"/>
      <c r="GS46" s="183"/>
      <c r="GT46" s="183"/>
      <c r="GU46" s="183"/>
      <c r="GV46" s="183"/>
      <c r="GW46" s="183"/>
      <c r="GX46" s="183"/>
      <c r="GY46" s="183"/>
      <c r="GZ46" s="183"/>
      <c r="HA46" s="183"/>
      <c r="HB46" s="183"/>
      <c r="HC46" s="183"/>
      <c r="HD46" s="183"/>
      <c r="HE46" s="183"/>
      <c r="HF46" s="183"/>
      <c r="HG46" s="183"/>
      <c r="HH46" s="183"/>
      <c r="HI46" s="183"/>
      <c r="HJ46" s="183"/>
      <c r="HK46" s="183"/>
      <c r="HL46" s="183"/>
      <c r="HM46" s="183"/>
      <c r="HN46" s="183"/>
      <c r="HO46" s="183"/>
      <c r="HP46" s="183"/>
      <c r="HQ46" s="183"/>
      <c r="HR46" s="183"/>
      <c r="HS46" s="183"/>
      <c r="HT46" s="183"/>
      <c r="HU46" s="183"/>
      <c r="HV46" s="183"/>
      <c r="HW46" s="183"/>
      <c r="HX46" s="183"/>
      <c r="HY46" s="183"/>
      <c r="HZ46" s="183"/>
      <c r="IA46" s="183"/>
      <c r="IB46" s="183"/>
      <c r="IC46" s="183"/>
      <c r="ID46" s="183"/>
      <c r="IE46" s="183"/>
      <c r="IF46" s="183"/>
      <c r="IG46" s="183"/>
      <c r="IH46" s="183"/>
      <c r="II46" s="183"/>
      <c r="IJ46" s="183"/>
      <c r="IK46" s="183"/>
      <c r="IL46" s="183"/>
      <c r="IM46" s="183"/>
      <c r="IN46" s="183"/>
      <c r="IO46" s="183"/>
      <c r="IP46" s="183"/>
      <c r="IQ46" s="183"/>
      <c r="IR46" s="183"/>
      <c r="IS46" s="183"/>
      <c r="IT46" s="183"/>
      <c r="IU46" s="183"/>
      <c r="IV46" s="183"/>
      <c r="IW46" s="183"/>
      <c r="IX46" s="183"/>
      <c r="IY46" s="183"/>
      <c r="IZ46" s="183"/>
      <c r="JA46" s="183"/>
      <c r="JB46" s="183"/>
      <c r="JC46" s="183"/>
      <c r="JD46" s="183"/>
      <c r="JE46" s="183"/>
      <c r="JF46" s="183"/>
      <c r="JG46" s="183"/>
      <c r="JH46" s="183"/>
      <c r="JI46" s="183"/>
      <c r="JJ46" s="183"/>
      <c r="JK46" s="183"/>
      <c r="JL46" s="183"/>
      <c r="JM46" s="183"/>
      <c r="JN46" s="183"/>
      <c r="JO46" s="183"/>
      <c r="JP46" s="183"/>
      <c r="JQ46" s="183"/>
      <c r="JR46" s="183"/>
      <c r="JS46" s="183"/>
      <c r="JT46" s="183"/>
      <c r="JU46" s="183"/>
      <c r="JV46" s="183"/>
      <c r="JW46" s="183"/>
      <c r="JX46" s="183"/>
      <c r="JY46" s="183"/>
      <c r="JZ46" s="183"/>
      <c r="KA46" s="183"/>
      <c r="KB46" s="183"/>
      <c r="KC46" s="183"/>
      <c r="KD46" s="183"/>
      <c r="KE46" s="183"/>
      <c r="KF46" s="183"/>
      <c r="KG46" s="183"/>
      <c r="KH46" s="183"/>
      <c r="KI46" s="183"/>
      <c r="KJ46" s="183"/>
      <c r="KK46" s="183"/>
      <c r="KL46" s="183"/>
      <c r="KM46" s="183"/>
      <c r="KN46" s="183"/>
      <c r="KO46" s="183"/>
      <c r="KP46" s="183"/>
      <c r="KQ46" s="183"/>
      <c r="KR46" s="183"/>
      <c r="KS46" s="183"/>
      <c r="KT46" s="183"/>
      <c r="KU46" s="183"/>
      <c r="KV46" s="183"/>
      <c r="KW46" s="183"/>
      <c r="KX46" s="183"/>
      <c r="KY46" s="183"/>
      <c r="KZ46" s="183"/>
      <c r="LA46" s="183"/>
      <c r="LB46" s="183"/>
      <c r="LC46" s="183"/>
      <c r="LD46" s="183"/>
      <c r="LE46" s="183"/>
      <c r="LF46" s="183"/>
      <c r="LG46" s="183"/>
      <c r="LH46" s="183"/>
      <c r="LI46" s="183"/>
      <c r="LJ46" s="183"/>
      <c r="LK46" s="183"/>
      <c r="LL46" s="183"/>
      <c r="LM46" s="183"/>
      <c r="LN46" s="183"/>
      <c r="LO46" s="183"/>
      <c r="LP46" s="183"/>
      <c r="LQ46" s="183"/>
      <c r="LR46" s="183"/>
      <c r="LS46" s="183"/>
      <c r="LT46" s="183"/>
      <c r="LU46" s="183"/>
      <c r="LV46" s="183"/>
      <c r="LW46" s="183"/>
      <c r="LX46" s="183"/>
      <c r="LY46" s="183"/>
      <c r="LZ46" s="183"/>
      <c r="MA46" s="183"/>
      <c r="MB46" s="183"/>
      <c r="MC46" s="183"/>
      <c r="MD46" s="183"/>
      <c r="ME46" s="183"/>
      <c r="MF46" s="183"/>
      <c r="MG46" s="183"/>
      <c r="MH46" s="183"/>
    </row>
    <row r="47" spans="1:349" s="248" customFormat="1" ht="18" thickBot="1">
      <c r="A47" s="255" t="s">
        <v>53</v>
      </c>
      <c r="B47" s="160"/>
      <c r="C47" s="160"/>
      <c r="D47" s="160"/>
      <c r="E47" s="160"/>
      <c r="F47" s="160"/>
      <c r="G47" s="160"/>
      <c r="H47" s="160"/>
      <c r="I47" s="160"/>
      <c r="J47" s="160"/>
      <c r="K47" s="144"/>
      <c r="L47" s="144"/>
      <c r="M47" s="41"/>
      <c r="N47" s="25"/>
      <c r="O47" s="25"/>
      <c r="P47" s="25"/>
      <c r="Q47" s="41"/>
      <c r="R47" s="41"/>
      <c r="S47" s="41"/>
      <c r="T47" s="42"/>
      <c r="U47" s="94"/>
    </row>
    <row r="48" spans="1:349" s="220" customFormat="1" ht="21" customHeight="1" outlineLevel="1" thickTop="1" thickBot="1">
      <c r="A48" s="139"/>
      <c r="B48" s="139"/>
      <c r="C48" s="227" t="s">
        <v>9</v>
      </c>
      <c r="D48" s="99"/>
      <c r="E48" s="99"/>
      <c r="F48" s="99"/>
      <c r="G48" s="99"/>
      <c r="H48" s="99"/>
      <c r="I48" s="99"/>
      <c r="J48" s="223"/>
      <c r="K48" s="223"/>
      <c r="L48" s="239"/>
      <c r="M48" s="7"/>
      <c r="N48" s="14"/>
      <c r="O48" s="14"/>
      <c r="P48" s="14"/>
      <c r="Q48" s="141"/>
      <c r="R48" s="141"/>
      <c r="S48" s="141"/>
      <c r="T48" s="110"/>
      <c r="U48" s="183"/>
      <c r="V48" s="183"/>
      <c r="W48" s="183"/>
      <c r="X48" s="183"/>
      <c r="Y48" s="183"/>
      <c r="Z48" s="183"/>
      <c r="AA48" s="183"/>
      <c r="AB48" s="183"/>
      <c r="AC48" s="183"/>
      <c r="AD48" s="183"/>
      <c r="AE48" s="183"/>
      <c r="AF48" s="183"/>
      <c r="AG48" s="183"/>
      <c r="AH48" s="183"/>
      <c r="AI48" s="183"/>
      <c r="AJ48" s="183"/>
      <c r="AK48" s="183"/>
      <c r="AL48" s="183"/>
      <c r="AM48" s="183"/>
      <c r="AN48" s="183"/>
      <c r="AO48" s="183"/>
      <c r="AP48" s="183"/>
      <c r="AQ48" s="183"/>
      <c r="AR48" s="183"/>
      <c r="AS48" s="183"/>
      <c r="AT48" s="183"/>
      <c r="AU48" s="183"/>
      <c r="AV48" s="183"/>
      <c r="AW48" s="183"/>
      <c r="AX48" s="183"/>
      <c r="AY48" s="183"/>
      <c r="AZ48" s="183"/>
      <c r="BA48" s="183"/>
      <c r="BB48" s="183"/>
      <c r="BC48" s="183"/>
      <c r="BD48" s="183"/>
      <c r="BE48" s="183"/>
      <c r="BF48" s="183"/>
      <c r="BG48" s="183"/>
      <c r="BH48" s="183"/>
      <c r="BI48" s="183"/>
      <c r="BJ48" s="183"/>
      <c r="BK48" s="183"/>
      <c r="BL48" s="183"/>
      <c r="BM48" s="183"/>
      <c r="BN48" s="183"/>
      <c r="BO48" s="183"/>
      <c r="BP48" s="183"/>
      <c r="BQ48" s="183"/>
      <c r="BR48" s="183"/>
      <c r="BS48" s="183"/>
      <c r="BT48" s="183"/>
      <c r="BU48" s="183"/>
      <c r="BV48" s="183"/>
      <c r="BW48" s="183"/>
      <c r="BX48" s="183"/>
      <c r="BY48" s="183"/>
      <c r="BZ48" s="183"/>
      <c r="CA48" s="183"/>
      <c r="CB48" s="183"/>
      <c r="CC48" s="183"/>
      <c r="CD48" s="183"/>
      <c r="CE48" s="183"/>
      <c r="CF48" s="183"/>
      <c r="CG48" s="183"/>
      <c r="CH48" s="183"/>
      <c r="CI48" s="183"/>
      <c r="CJ48" s="183"/>
      <c r="CK48" s="183"/>
      <c r="CL48" s="183"/>
      <c r="CM48" s="183"/>
      <c r="CN48" s="183"/>
      <c r="CO48" s="183"/>
      <c r="CP48" s="183"/>
      <c r="CQ48" s="183"/>
      <c r="CR48" s="183"/>
      <c r="CS48" s="183"/>
      <c r="CT48" s="183"/>
      <c r="CU48" s="183"/>
      <c r="CV48" s="183"/>
      <c r="CW48" s="183"/>
      <c r="CX48" s="183"/>
      <c r="CY48" s="183"/>
      <c r="CZ48" s="183"/>
      <c r="DA48" s="183"/>
      <c r="DB48" s="183"/>
      <c r="DC48" s="183"/>
      <c r="DD48" s="183"/>
      <c r="DE48" s="183"/>
      <c r="DF48" s="183"/>
      <c r="DG48" s="183"/>
      <c r="DH48" s="183"/>
      <c r="DI48" s="183"/>
      <c r="DJ48" s="183"/>
      <c r="DK48" s="183"/>
      <c r="DL48" s="183"/>
      <c r="DM48" s="183"/>
      <c r="DN48" s="183"/>
      <c r="DO48" s="183"/>
      <c r="DP48" s="183"/>
      <c r="DQ48" s="183"/>
      <c r="DR48" s="183"/>
      <c r="DS48" s="183"/>
      <c r="DT48" s="183"/>
      <c r="DU48" s="183"/>
      <c r="DV48" s="183"/>
      <c r="DW48" s="183"/>
      <c r="DX48" s="183"/>
      <c r="DY48" s="183"/>
      <c r="DZ48" s="183"/>
      <c r="EA48" s="183"/>
      <c r="EB48" s="183"/>
      <c r="EC48" s="183"/>
      <c r="ED48" s="183"/>
      <c r="EE48" s="183"/>
      <c r="EF48" s="183"/>
      <c r="EG48" s="183"/>
      <c r="EH48" s="183"/>
      <c r="EI48" s="183"/>
      <c r="EJ48" s="183"/>
      <c r="EK48" s="183"/>
      <c r="EL48" s="183"/>
      <c r="EM48" s="183"/>
      <c r="EN48" s="183"/>
      <c r="EO48" s="183"/>
      <c r="EP48" s="183"/>
      <c r="EQ48" s="183"/>
      <c r="ER48" s="183"/>
      <c r="ES48" s="183"/>
      <c r="ET48" s="183"/>
      <c r="EU48" s="183"/>
      <c r="EV48" s="183"/>
      <c r="EW48" s="183"/>
      <c r="EX48" s="183"/>
      <c r="EY48" s="183"/>
      <c r="EZ48" s="183"/>
      <c r="FA48" s="183"/>
      <c r="FB48" s="183"/>
      <c r="FC48" s="183"/>
      <c r="FD48" s="183"/>
      <c r="FE48" s="183"/>
      <c r="FF48" s="183"/>
      <c r="FG48" s="183"/>
      <c r="FH48" s="183"/>
      <c r="FI48" s="183"/>
      <c r="FJ48" s="183"/>
      <c r="FK48" s="183"/>
      <c r="FL48" s="183"/>
      <c r="FM48" s="183"/>
      <c r="FN48" s="183"/>
      <c r="FO48" s="183"/>
      <c r="FP48" s="183"/>
      <c r="FQ48" s="183"/>
      <c r="FR48" s="183"/>
      <c r="FS48" s="183"/>
      <c r="FT48" s="183"/>
      <c r="FU48" s="183"/>
      <c r="FV48" s="183"/>
      <c r="FW48" s="183"/>
      <c r="FX48" s="183"/>
      <c r="FY48" s="183"/>
      <c r="FZ48" s="183"/>
      <c r="GA48" s="183"/>
      <c r="GB48" s="183"/>
      <c r="GC48" s="183"/>
      <c r="GD48" s="183"/>
      <c r="GE48" s="183"/>
      <c r="GF48" s="183"/>
      <c r="GG48" s="183"/>
      <c r="GH48" s="183"/>
      <c r="GI48" s="183"/>
      <c r="GJ48" s="183"/>
      <c r="GK48" s="183"/>
      <c r="GL48" s="183"/>
      <c r="GM48" s="183"/>
      <c r="GN48" s="183"/>
      <c r="GO48" s="183"/>
      <c r="GP48" s="183"/>
      <c r="GQ48" s="183"/>
      <c r="GR48" s="183"/>
      <c r="GS48" s="183"/>
      <c r="GT48" s="183"/>
      <c r="GU48" s="183"/>
      <c r="GV48" s="183"/>
      <c r="GW48" s="183"/>
      <c r="GX48" s="183"/>
      <c r="GY48" s="183"/>
      <c r="GZ48" s="183"/>
      <c r="HA48" s="183"/>
      <c r="HB48" s="183"/>
      <c r="HC48" s="183"/>
      <c r="HD48" s="183"/>
      <c r="HE48" s="183"/>
      <c r="HF48" s="183"/>
      <c r="HG48" s="183"/>
      <c r="HH48" s="183"/>
      <c r="HI48" s="183"/>
      <c r="HJ48" s="183"/>
      <c r="HK48" s="183"/>
      <c r="HL48" s="183"/>
      <c r="HM48" s="183"/>
      <c r="HN48" s="183"/>
      <c r="HO48" s="183"/>
      <c r="HP48" s="183"/>
      <c r="HQ48" s="183"/>
      <c r="HR48" s="183"/>
      <c r="HS48" s="183"/>
      <c r="HT48" s="183"/>
      <c r="HU48" s="183"/>
      <c r="HV48" s="183"/>
      <c r="HW48" s="183"/>
      <c r="HX48" s="183"/>
      <c r="HY48" s="183"/>
      <c r="HZ48" s="183"/>
      <c r="IA48" s="183"/>
      <c r="IB48" s="183"/>
      <c r="IC48" s="183"/>
      <c r="ID48" s="183"/>
      <c r="IE48" s="183"/>
      <c r="IF48" s="183"/>
      <c r="IG48" s="183"/>
      <c r="IH48" s="183"/>
      <c r="II48" s="183"/>
      <c r="IJ48" s="183"/>
      <c r="IK48" s="183"/>
      <c r="IL48" s="183"/>
      <c r="IM48" s="183"/>
      <c r="IN48" s="183"/>
      <c r="IO48" s="183"/>
      <c r="IP48" s="183"/>
      <c r="IQ48" s="183"/>
      <c r="IR48" s="183"/>
      <c r="IS48" s="183"/>
      <c r="IT48" s="183"/>
      <c r="IU48" s="183"/>
      <c r="IV48" s="183"/>
      <c r="IW48" s="183"/>
      <c r="IX48" s="183"/>
      <c r="IY48" s="183"/>
      <c r="IZ48" s="183"/>
      <c r="JA48" s="183"/>
      <c r="JB48" s="183"/>
      <c r="JC48" s="183"/>
      <c r="JD48" s="183"/>
      <c r="JE48" s="183"/>
      <c r="JF48" s="183"/>
      <c r="JG48" s="183"/>
      <c r="JH48" s="183"/>
      <c r="JI48" s="183"/>
      <c r="JJ48" s="183"/>
      <c r="JK48" s="183"/>
      <c r="JL48" s="183"/>
      <c r="JM48" s="183"/>
      <c r="JN48" s="183"/>
      <c r="JO48" s="183"/>
      <c r="JP48" s="183"/>
      <c r="JQ48" s="183"/>
      <c r="JR48" s="183"/>
      <c r="JS48" s="183"/>
      <c r="JT48" s="183"/>
      <c r="JU48" s="183"/>
      <c r="JV48" s="183"/>
      <c r="JW48" s="183"/>
      <c r="JX48" s="183"/>
      <c r="JY48" s="183"/>
      <c r="JZ48" s="183"/>
      <c r="KA48" s="183"/>
      <c r="KB48" s="183"/>
      <c r="KC48" s="183"/>
      <c r="KD48" s="183"/>
      <c r="KE48" s="183"/>
      <c r="KF48" s="183"/>
      <c r="KG48" s="183"/>
      <c r="KH48" s="183"/>
      <c r="KI48" s="183"/>
      <c r="KJ48" s="183"/>
      <c r="KK48" s="183"/>
      <c r="KL48" s="183"/>
      <c r="KM48" s="183"/>
      <c r="KN48" s="183"/>
      <c r="KO48" s="183"/>
      <c r="KP48" s="183"/>
      <c r="KQ48" s="183"/>
      <c r="KR48" s="183"/>
      <c r="KS48" s="183"/>
      <c r="KT48" s="183"/>
      <c r="KU48" s="183"/>
      <c r="KV48" s="183"/>
      <c r="KW48" s="183"/>
      <c r="KX48" s="183"/>
      <c r="KY48" s="183"/>
      <c r="KZ48" s="183"/>
      <c r="LA48" s="183"/>
      <c r="LB48" s="183"/>
      <c r="LC48" s="183"/>
      <c r="LD48" s="183"/>
      <c r="LE48" s="183"/>
      <c r="LF48" s="183"/>
      <c r="LG48" s="183"/>
      <c r="LH48" s="183"/>
      <c r="LI48" s="183"/>
      <c r="LJ48" s="183"/>
      <c r="LK48" s="183"/>
      <c r="LL48" s="183"/>
      <c r="LM48" s="183"/>
      <c r="LN48" s="183"/>
      <c r="LO48" s="183"/>
      <c r="LP48" s="183"/>
      <c r="LQ48" s="183"/>
      <c r="LR48" s="183"/>
      <c r="LS48" s="183"/>
      <c r="LT48" s="183"/>
      <c r="LU48" s="183"/>
      <c r="LV48" s="183"/>
      <c r="LW48" s="183"/>
      <c r="LX48" s="183"/>
      <c r="LY48" s="183"/>
      <c r="LZ48" s="183"/>
      <c r="MA48" s="183"/>
      <c r="MB48" s="183"/>
      <c r="MC48" s="183"/>
      <c r="MD48" s="183"/>
      <c r="ME48" s="183"/>
      <c r="MF48" s="183"/>
      <c r="MG48" s="183"/>
      <c r="MH48" s="183"/>
      <c r="MI48" s="183"/>
      <c r="MJ48" s="183"/>
      <c r="MK48" s="183"/>
    </row>
    <row r="49" spans="1:349" s="220" customFormat="1" ht="21" customHeight="1" outlineLevel="1">
      <c r="A49" s="139"/>
      <c r="B49" s="139"/>
      <c r="C49" s="99"/>
      <c r="D49" s="99"/>
      <c r="E49" s="121" t="s">
        <v>5</v>
      </c>
      <c r="F49" s="99"/>
      <c r="G49" s="99"/>
      <c r="H49" s="99"/>
      <c r="I49" s="99"/>
      <c r="J49" s="233" t="s">
        <v>73</v>
      </c>
      <c r="K49" s="223" t="s">
        <v>77</v>
      </c>
      <c r="L49" s="239"/>
      <c r="M49" s="133"/>
      <c r="N49" s="479">
        <f>(N19*N38)*$M$25</f>
        <v>17579554.504648577</v>
      </c>
      <c r="O49" s="480">
        <f t="shared" ref="O49:T49" si="22">(O19*O38)*$M$25</f>
        <v>18394068.003512457</v>
      </c>
      <c r="P49" s="480">
        <f t="shared" si="22"/>
        <v>19246320.356319193</v>
      </c>
      <c r="Q49" s="480">
        <f t="shared" si="22"/>
        <v>20138060.117388528</v>
      </c>
      <c r="R49" s="480">
        <f t="shared" si="22"/>
        <v>21071116.856807481</v>
      </c>
      <c r="S49" s="480">
        <f t="shared" si="22"/>
        <v>22047404.914133947</v>
      </c>
      <c r="T49" s="481">
        <f t="shared" si="22"/>
        <v>23068927.326020505</v>
      </c>
      <c r="U49" s="183"/>
      <c r="V49" s="183"/>
      <c r="W49" s="183"/>
      <c r="X49" s="183"/>
      <c r="Y49" s="183"/>
      <c r="Z49" s="183"/>
      <c r="AA49" s="183"/>
      <c r="AB49" s="183"/>
      <c r="AC49" s="183"/>
      <c r="AD49" s="183"/>
      <c r="AE49" s="183"/>
      <c r="AF49" s="183"/>
      <c r="AG49" s="183"/>
      <c r="AH49" s="183"/>
      <c r="AI49" s="183"/>
      <c r="AJ49" s="183"/>
      <c r="AK49" s="183"/>
      <c r="AL49" s="183"/>
      <c r="AM49" s="183"/>
      <c r="AN49" s="183"/>
      <c r="AO49" s="183"/>
      <c r="AP49" s="183"/>
      <c r="AQ49" s="183"/>
      <c r="AR49" s="183"/>
      <c r="AS49" s="183"/>
      <c r="AT49" s="183"/>
      <c r="AU49" s="183"/>
      <c r="AV49" s="183"/>
      <c r="AW49" s="183"/>
      <c r="AX49" s="183"/>
      <c r="AY49" s="183"/>
      <c r="AZ49" s="183"/>
      <c r="BA49" s="183"/>
      <c r="BB49" s="183"/>
      <c r="BC49" s="183"/>
      <c r="BD49" s="183"/>
      <c r="BE49" s="183"/>
      <c r="BF49" s="183"/>
      <c r="BG49" s="183"/>
      <c r="BH49" s="183"/>
      <c r="BI49" s="183"/>
      <c r="BJ49" s="183"/>
      <c r="BK49" s="183"/>
      <c r="BL49" s="183"/>
      <c r="BM49" s="183"/>
      <c r="BN49" s="183"/>
      <c r="BO49" s="183"/>
      <c r="BP49" s="183"/>
      <c r="BQ49" s="183"/>
      <c r="BR49" s="183"/>
      <c r="BS49" s="183"/>
      <c r="BT49" s="183"/>
      <c r="BU49" s="183"/>
      <c r="BV49" s="183"/>
      <c r="BW49" s="183"/>
      <c r="BX49" s="183"/>
      <c r="BY49" s="183"/>
      <c r="BZ49" s="183"/>
      <c r="CA49" s="183"/>
      <c r="CB49" s="183"/>
      <c r="CC49" s="183"/>
      <c r="CD49" s="183"/>
      <c r="CE49" s="183"/>
      <c r="CF49" s="183"/>
      <c r="CG49" s="183"/>
      <c r="CH49" s="183"/>
      <c r="CI49" s="183"/>
      <c r="CJ49" s="183"/>
      <c r="CK49" s="183"/>
      <c r="CL49" s="183"/>
      <c r="CM49" s="183"/>
      <c r="CN49" s="183"/>
      <c r="CO49" s="183"/>
      <c r="CP49" s="183"/>
      <c r="CQ49" s="183"/>
      <c r="CR49" s="183"/>
      <c r="CS49" s="183"/>
      <c r="CT49" s="183"/>
      <c r="CU49" s="183"/>
      <c r="CV49" s="183"/>
      <c r="CW49" s="183"/>
      <c r="CX49" s="183"/>
      <c r="CY49" s="183"/>
      <c r="CZ49" s="183"/>
      <c r="DA49" s="183"/>
      <c r="DB49" s="183"/>
      <c r="DC49" s="183"/>
      <c r="DD49" s="183"/>
      <c r="DE49" s="183"/>
      <c r="DF49" s="183"/>
      <c r="DG49" s="183"/>
      <c r="DH49" s="183"/>
      <c r="DI49" s="183"/>
      <c r="DJ49" s="183"/>
      <c r="DK49" s="183"/>
      <c r="DL49" s="183"/>
      <c r="DM49" s="183"/>
      <c r="DN49" s="183"/>
      <c r="DO49" s="183"/>
      <c r="DP49" s="183"/>
      <c r="DQ49" s="183"/>
      <c r="DR49" s="183"/>
      <c r="DS49" s="183"/>
      <c r="DT49" s="183"/>
      <c r="DU49" s="183"/>
      <c r="DV49" s="183"/>
      <c r="DW49" s="183"/>
      <c r="DX49" s="183"/>
      <c r="DY49" s="183"/>
      <c r="DZ49" s="183"/>
      <c r="EA49" s="183"/>
      <c r="EB49" s="183"/>
      <c r="EC49" s="183"/>
      <c r="ED49" s="183"/>
      <c r="EE49" s="183"/>
      <c r="EF49" s="183"/>
      <c r="EG49" s="183"/>
      <c r="EH49" s="183"/>
      <c r="EI49" s="183"/>
      <c r="EJ49" s="183"/>
      <c r="EK49" s="183"/>
      <c r="EL49" s="183"/>
      <c r="EM49" s="183"/>
      <c r="EN49" s="183"/>
      <c r="EO49" s="183"/>
      <c r="EP49" s="183"/>
      <c r="EQ49" s="183"/>
      <c r="ER49" s="183"/>
      <c r="ES49" s="183"/>
      <c r="ET49" s="183"/>
      <c r="EU49" s="183"/>
      <c r="EV49" s="183"/>
      <c r="EW49" s="183"/>
      <c r="EX49" s="183"/>
      <c r="EY49" s="183"/>
      <c r="EZ49" s="183"/>
      <c r="FA49" s="183"/>
      <c r="FB49" s="183"/>
      <c r="FC49" s="183"/>
      <c r="FD49" s="183"/>
      <c r="FE49" s="183"/>
      <c r="FF49" s="183"/>
      <c r="FG49" s="183"/>
      <c r="FH49" s="183"/>
      <c r="FI49" s="183"/>
      <c r="FJ49" s="183"/>
      <c r="FK49" s="183"/>
      <c r="FL49" s="183"/>
      <c r="FM49" s="183"/>
      <c r="FN49" s="183"/>
      <c r="FO49" s="183"/>
      <c r="FP49" s="183"/>
      <c r="FQ49" s="183"/>
      <c r="FR49" s="183"/>
      <c r="FS49" s="183"/>
      <c r="FT49" s="183"/>
      <c r="FU49" s="183"/>
      <c r="FV49" s="183"/>
      <c r="FW49" s="183"/>
      <c r="FX49" s="183"/>
      <c r="FY49" s="183"/>
      <c r="FZ49" s="183"/>
      <c r="GA49" s="183"/>
      <c r="GB49" s="183"/>
      <c r="GC49" s="183"/>
      <c r="GD49" s="183"/>
      <c r="GE49" s="183"/>
      <c r="GF49" s="183"/>
      <c r="GG49" s="183"/>
      <c r="GH49" s="183"/>
      <c r="GI49" s="183"/>
      <c r="GJ49" s="183"/>
      <c r="GK49" s="183"/>
      <c r="GL49" s="183"/>
      <c r="GM49" s="183"/>
      <c r="GN49" s="183"/>
      <c r="GO49" s="183"/>
      <c r="GP49" s="183"/>
      <c r="GQ49" s="183"/>
      <c r="GR49" s="183"/>
      <c r="GS49" s="183"/>
      <c r="GT49" s="183"/>
      <c r="GU49" s="183"/>
      <c r="GV49" s="183"/>
      <c r="GW49" s="183"/>
      <c r="GX49" s="183"/>
      <c r="GY49" s="183"/>
      <c r="GZ49" s="183"/>
      <c r="HA49" s="183"/>
      <c r="HB49" s="183"/>
      <c r="HC49" s="183"/>
      <c r="HD49" s="183"/>
      <c r="HE49" s="183"/>
      <c r="HF49" s="183"/>
      <c r="HG49" s="183"/>
      <c r="HH49" s="183"/>
      <c r="HI49" s="183"/>
      <c r="HJ49" s="183"/>
      <c r="HK49" s="183"/>
      <c r="HL49" s="183"/>
      <c r="HM49" s="183"/>
      <c r="HN49" s="183"/>
      <c r="HO49" s="183"/>
      <c r="HP49" s="183"/>
      <c r="HQ49" s="183"/>
      <c r="HR49" s="183"/>
      <c r="HS49" s="183"/>
      <c r="HT49" s="183"/>
      <c r="HU49" s="183"/>
      <c r="HV49" s="183"/>
      <c r="HW49" s="183"/>
      <c r="HX49" s="183"/>
      <c r="HY49" s="183"/>
      <c r="HZ49" s="183"/>
      <c r="IA49" s="183"/>
      <c r="IB49" s="183"/>
      <c r="IC49" s="183"/>
      <c r="ID49" s="183"/>
      <c r="IE49" s="183"/>
      <c r="IF49" s="183"/>
      <c r="IG49" s="183"/>
      <c r="IH49" s="183"/>
      <c r="II49" s="183"/>
      <c r="IJ49" s="183"/>
      <c r="IK49" s="183"/>
      <c r="IL49" s="183"/>
      <c r="IM49" s="183"/>
      <c r="IN49" s="183"/>
      <c r="IO49" s="183"/>
      <c r="IP49" s="183"/>
      <c r="IQ49" s="183"/>
      <c r="IR49" s="183"/>
      <c r="IS49" s="183"/>
      <c r="IT49" s="183"/>
      <c r="IU49" s="183"/>
      <c r="IV49" s="183"/>
      <c r="IW49" s="183"/>
      <c r="IX49" s="183"/>
      <c r="IY49" s="183"/>
      <c r="IZ49" s="183"/>
      <c r="JA49" s="183"/>
      <c r="JB49" s="183"/>
      <c r="JC49" s="183"/>
      <c r="JD49" s="183"/>
      <c r="JE49" s="183"/>
      <c r="JF49" s="183"/>
      <c r="JG49" s="183"/>
      <c r="JH49" s="183"/>
      <c r="JI49" s="183"/>
      <c r="JJ49" s="183"/>
      <c r="JK49" s="183"/>
      <c r="JL49" s="183"/>
      <c r="JM49" s="183"/>
      <c r="JN49" s="183"/>
      <c r="JO49" s="183"/>
      <c r="JP49" s="183"/>
      <c r="JQ49" s="183"/>
      <c r="JR49" s="183"/>
      <c r="JS49" s="183"/>
      <c r="JT49" s="183"/>
      <c r="JU49" s="183"/>
      <c r="JV49" s="183"/>
      <c r="JW49" s="183"/>
      <c r="JX49" s="183"/>
      <c r="JY49" s="183"/>
      <c r="JZ49" s="183"/>
      <c r="KA49" s="183"/>
      <c r="KB49" s="183"/>
      <c r="KC49" s="183"/>
      <c r="KD49" s="183"/>
      <c r="KE49" s="183"/>
      <c r="KF49" s="183"/>
      <c r="KG49" s="183"/>
      <c r="KH49" s="183"/>
      <c r="KI49" s="183"/>
      <c r="KJ49" s="183"/>
      <c r="KK49" s="183"/>
      <c r="KL49" s="183"/>
      <c r="KM49" s="183"/>
      <c r="KN49" s="183"/>
      <c r="KO49" s="183"/>
      <c r="KP49" s="183"/>
      <c r="KQ49" s="183"/>
      <c r="KR49" s="183"/>
      <c r="KS49" s="183"/>
      <c r="KT49" s="183"/>
      <c r="KU49" s="183"/>
      <c r="KV49" s="183"/>
      <c r="KW49" s="183"/>
      <c r="KX49" s="183"/>
      <c r="KY49" s="183"/>
      <c r="KZ49" s="183"/>
      <c r="LA49" s="183"/>
      <c r="LB49" s="183"/>
      <c r="LC49" s="183"/>
      <c r="LD49" s="183"/>
      <c r="LE49" s="183"/>
      <c r="LF49" s="183"/>
      <c r="LG49" s="183"/>
      <c r="LH49" s="183"/>
      <c r="LI49" s="183"/>
      <c r="LJ49" s="183"/>
      <c r="LK49" s="183"/>
      <c r="LL49" s="183"/>
      <c r="LM49" s="183"/>
      <c r="LN49" s="183"/>
      <c r="LO49" s="183"/>
      <c r="LP49" s="183"/>
      <c r="LQ49" s="183"/>
      <c r="LR49" s="183"/>
      <c r="LS49" s="183"/>
      <c r="LT49" s="183"/>
      <c r="LU49" s="183"/>
      <c r="LV49" s="183"/>
      <c r="LW49" s="183"/>
      <c r="LX49" s="183"/>
      <c r="LY49" s="183"/>
      <c r="LZ49" s="183"/>
      <c r="MA49" s="183"/>
      <c r="MB49" s="183"/>
      <c r="MC49" s="183"/>
      <c r="MD49" s="183"/>
      <c r="ME49" s="183"/>
      <c r="MF49" s="183"/>
      <c r="MG49" s="183"/>
      <c r="MH49" s="183"/>
      <c r="MI49" s="183"/>
      <c r="MJ49" s="183"/>
      <c r="MK49" s="183"/>
    </row>
    <row r="50" spans="1:349" s="220" customFormat="1" ht="21" customHeight="1" outlineLevel="1">
      <c r="A50" s="139"/>
      <c r="B50" s="139"/>
      <c r="C50" s="228"/>
      <c r="D50" s="99"/>
      <c r="E50" s="121" t="s">
        <v>6</v>
      </c>
      <c r="F50" s="99"/>
      <c r="G50" s="99"/>
      <c r="H50" s="99"/>
      <c r="I50" s="99"/>
      <c r="J50" s="223" t="s">
        <v>73</v>
      </c>
      <c r="K50" s="223" t="s">
        <v>77</v>
      </c>
      <c r="L50" s="239"/>
      <c r="M50" s="133"/>
      <c r="N50" s="482">
        <f t="shared" ref="N50:T51" si="23">(N20*N39)*$M$25</f>
        <v>78748629.433203638</v>
      </c>
      <c r="O50" s="475">
        <f t="shared" si="23"/>
        <v>82397289.680732235</v>
      </c>
      <c r="P50" s="475">
        <f t="shared" si="23"/>
        <v>86215003.303509593</v>
      </c>
      <c r="Q50" s="475">
        <f t="shared" si="23"/>
        <v>90209603.051571086</v>
      </c>
      <c r="R50" s="475">
        <f t="shared" si="23"/>
        <v>94389284.589759499</v>
      </c>
      <c r="S50" s="475">
        <f t="shared" si="23"/>
        <v>98762623.31265679</v>
      </c>
      <c r="T50" s="476">
        <f t="shared" si="23"/>
        <v>103338591.93860213</v>
      </c>
      <c r="U50" s="183"/>
      <c r="V50" s="183"/>
      <c r="W50" s="183"/>
      <c r="X50" s="183"/>
      <c r="Y50" s="183"/>
      <c r="Z50" s="183"/>
      <c r="AA50" s="183"/>
      <c r="AB50" s="183"/>
      <c r="AC50" s="183"/>
      <c r="AD50" s="183"/>
      <c r="AE50" s="183"/>
      <c r="AF50" s="183"/>
      <c r="AG50" s="183"/>
      <c r="AH50" s="183"/>
      <c r="AI50" s="183"/>
      <c r="AJ50" s="183"/>
      <c r="AK50" s="183"/>
      <c r="AL50" s="183"/>
      <c r="AM50" s="183"/>
      <c r="AN50" s="183"/>
      <c r="AO50" s="183"/>
      <c r="AP50" s="183"/>
      <c r="AQ50" s="183"/>
      <c r="AR50" s="183"/>
      <c r="AS50" s="183"/>
      <c r="AT50" s="183"/>
      <c r="AU50" s="183"/>
      <c r="AV50" s="183"/>
      <c r="AW50" s="183"/>
      <c r="AX50" s="183"/>
      <c r="AY50" s="183"/>
      <c r="AZ50" s="183"/>
      <c r="BA50" s="183"/>
      <c r="BB50" s="183"/>
      <c r="BC50" s="183"/>
      <c r="BD50" s="183"/>
      <c r="BE50" s="183"/>
      <c r="BF50" s="183"/>
      <c r="BG50" s="183"/>
      <c r="BH50" s="183"/>
      <c r="BI50" s="183"/>
      <c r="BJ50" s="183"/>
      <c r="BK50" s="183"/>
      <c r="BL50" s="183"/>
      <c r="BM50" s="183"/>
      <c r="BN50" s="183"/>
      <c r="BO50" s="183"/>
      <c r="BP50" s="183"/>
      <c r="BQ50" s="183"/>
      <c r="BR50" s="183"/>
      <c r="BS50" s="183"/>
      <c r="BT50" s="183"/>
      <c r="BU50" s="183"/>
      <c r="BV50" s="183"/>
      <c r="BW50" s="183"/>
      <c r="BX50" s="183"/>
      <c r="BY50" s="183"/>
      <c r="BZ50" s="183"/>
      <c r="CA50" s="183"/>
      <c r="CB50" s="183"/>
      <c r="CC50" s="183"/>
      <c r="CD50" s="183"/>
      <c r="CE50" s="183"/>
      <c r="CF50" s="183"/>
      <c r="CG50" s="183"/>
      <c r="CH50" s="183"/>
      <c r="CI50" s="183"/>
      <c r="CJ50" s="183"/>
      <c r="CK50" s="183"/>
      <c r="CL50" s="183"/>
      <c r="CM50" s="183"/>
      <c r="CN50" s="183"/>
      <c r="CO50" s="183"/>
      <c r="CP50" s="183"/>
      <c r="CQ50" s="183"/>
      <c r="CR50" s="183"/>
      <c r="CS50" s="183"/>
      <c r="CT50" s="183"/>
      <c r="CU50" s="183"/>
      <c r="CV50" s="183"/>
      <c r="CW50" s="183"/>
      <c r="CX50" s="183"/>
      <c r="CY50" s="183"/>
      <c r="CZ50" s="183"/>
      <c r="DA50" s="183"/>
      <c r="DB50" s="183"/>
      <c r="DC50" s="183"/>
      <c r="DD50" s="183"/>
      <c r="DE50" s="183"/>
      <c r="DF50" s="183"/>
      <c r="DG50" s="183"/>
      <c r="DH50" s="183"/>
      <c r="DI50" s="183"/>
      <c r="DJ50" s="183"/>
      <c r="DK50" s="183"/>
      <c r="DL50" s="183"/>
      <c r="DM50" s="183"/>
      <c r="DN50" s="183"/>
      <c r="DO50" s="183"/>
      <c r="DP50" s="183"/>
      <c r="DQ50" s="183"/>
      <c r="DR50" s="183"/>
      <c r="DS50" s="183"/>
      <c r="DT50" s="183"/>
      <c r="DU50" s="183"/>
      <c r="DV50" s="183"/>
      <c r="DW50" s="183"/>
      <c r="DX50" s="183"/>
      <c r="DY50" s="183"/>
      <c r="DZ50" s="183"/>
      <c r="EA50" s="183"/>
      <c r="EB50" s="183"/>
      <c r="EC50" s="183"/>
      <c r="ED50" s="183"/>
      <c r="EE50" s="183"/>
      <c r="EF50" s="183"/>
      <c r="EG50" s="183"/>
      <c r="EH50" s="183"/>
      <c r="EI50" s="183"/>
      <c r="EJ50" s="183"/>
      <c r="EK50" s="183"/>
      <c r="EL50" s="183"/>
      <c r="EM50" s="183"/>
      <c r="EN50" s="183"/>
      <c r="EO50" s="183"/>
      <c r="EP50" s="183"/>
      <c r="EQ50" s="183"/>
      <c r="ER50" s="183"/>
      <c r="ES50" s="183"/>
      <c r="ET50" s="183"/>
      <c r="EU50" s="183"/>
      <c r="EV50" s="183"/>
      <c r="EW50" s="183"/>
      <c r="EX50" s="183"/>
      <c r="EY50" s="183"/>
      <c r="EZ50" s="183"/>
      <c r="FA50" s="183"/>
      <c r="FB50" s="183"/>
      <c r="FC50" s="183"/>
      <c r="FD50" s="183"/>
      <c r="FE50" s="183"/>
      <c r="FF50" s="183"/>
      <c r="FG50" s="183"/>
      <c r="FH50" s="183"/>
      <c r="FI50" s="183"/>
      <c r="FJ50" s="183"/>
      <c r="FK50" s="183"/>
      <c r="FL50" s="183"/>
      <c r="FM50" s="183"/>
      <c r="FN50" s="183"/>
      <c r="FO50" s="183"/>
      <c r="FP50" s="183"/>
      <c r="FQ50" s="183"/>
      <c r="FR50" s="183"/>
      <c r="FS50" s="183"/>
      <c r="FT50" s="183"/>
      <c r="FU50" s="183"/>
      <c r="FV50" s="183"/>
      <c r="FW50" s="183"/>
      <c r="FX50" s="183"/>
      <c r="FY50" s="183"/>
      <c r="FZ50" s="183"/>
      <c r="GA50" s="183"/>
      <c r="GB50" s="183"/>
      <c r="GC50" s="183"/>
      <c r="GD50" s="183"/>
      <c r="GE50" s="183"/>
      <c r="GF50" s="183"/>
      <c r="GG50" s="183"/>
      <c r="GH50" s="183"/>
      <c r="GI50" s="183"/>
      <c r="GJ50" s="183"/>
      <c r="GK50" s="183"/>
      <c r="GL50" s="183"/>
      <c r="GM50" s="183"/>
      <c r="GN50" s="183"/>
      <c r="GO50" s="183"/>
      <c r="GP50" s="183"/>
      <c r="GQ50" s="183"/>
      <c r="GR50" s="183"/>
      <c r="GS50" s="183"/>
      <c r="GT50" s="183"/>
      <c r="GU50" s="183"/>
      <c r="GV50" s="183"/>
      <c r="GW50" s="183"/>
      <c r="GX50" s="183"/>
      <c r="GY50" s="183"/>
      <c r="GZ50" s="183"/>
      <c r="HA50" s="183"/>
      <c r="HB50" s="183"/>
      <c r="HC50" s="183"/>
      <c r="HD50" s="183"/>
      <c r="HE50" s="183"/>
      <c r="HF50" s="183"/>
      <c r="HG50" s="183"/>
      <c r="HH50" s="183"/>
      <c r="HI50" s="183"/>
      <c r="HJ50" s="183"/>
      <c r="HK50" s="183"/>
      <c r="HL50" s="183"/>
      <c r="HM50" s="183"/>
      <c r="HN50" s="183"/>
      <c r="HO50" s="183"/>
      <c r="HP50" s="183"/>
      <c r="HQ50" s="183"/>
      <c r="HR50" s="183"/>
      <c r="HS50" s="183"/>
      <c r="HT50" s="183"/>
      <c r="HU50" s="183"/>
      <c r="HV50" s="183"/>
      <c r="HW50" s="183"/>
      <c r="HX50" s="183"/>
      <c r="HY50" s="183"/>
      <c r="HZ50" s="183"/>
      <c r="IA50" s="183"/>
      <c r="IB50" s="183"/>
      <c r="IC50" s="183"/>
      <c r="ID50" s="183"/>
      <c r="IE50" s="183"/>
      <c r="IF50" s="183"/>
      <c r="IG50" s="183"/>
      <c r="IH50" s="183"/>
      <c r="II50" s="183"/>
      <c r="IJ50" s="183"/>
      <c r="IK50" s="183"/>
      <c r="IL50" s="183"/>
      <c r="IM50" s="183"/>
      <c r="IN50" s="183"/>
      <c r="IO50" s="183"/>
      <c r="IP50" s="183"/>
      <c r="IQ50" s="183"/>
      <c r="IR50" s="183"/>
      <c r="IS50" s="183"/>
      <c r="IT50" s="183"/>
      <c r="IU50" s="183"/>
      <c r="IV50" s="183"/>
      <c r="IW50" s="183"/>
      <c r="IX50" s="183"/>
      <c r="IY50" s="183"/>
      <c r="IZ50" s="183"/>
      <c r="JA50" s="183"/>
      <c r="JB50" s="183"/>
      <c r="JC50" s="183"/>
      <c r="JD50" s="183"/>
      <c r="JE50" s="183"/>
      <c r="JF50" s="183"/>
      <c r="JG50" s="183"/>
      <c r="JH50" s="183"/>
      <c r="JI50" s="183"/>
      <c r="JJ50" s="183"/>
      <c r="JK50" s="183"/>
      <c r="JL50" s="183"/>
      <c r="JM50" s="183"/>
      <c r="JN50" s="183"/>
      <c r="JO50" s="183"/>
      <c r="JP50" s="183"/>
      <c r="JQ50" s="183"/>
      <c r="JR50" s="183"/>
      <c r="JS50" s="183"/>
      <c r="JT50" s="183"/>
      <c r="JU50" s="183"/>
      <c r="JV50" s="183"/>
      <c r="JW50" s="183"/>
      <c r="JX50" s="183"/>
      <c r="JY50" s="183"/>
      <c r="JZ50" s="183"/>
      <c r="KA50" s="183"/>
      <c r="KB50" s="183"/>
      <c r="KC50" s="183"/>
      <c r="KD50" s="183"/>
      <c r="KE50" s="183"/>
      <c r="KF50" s="183"/>
      <c r="KG50" s="183"/>
      <c r="KH50" s="183"/>
      <c r="KI50" s="183"/>
      <c r="KJ50" s="183"/>
      <c r="KK50" s="183"/>
      <c r="KL50" s="183"/>
      <c r="KM50" s="183"/>
      <c r="KN50" s="183"/>
      <c r="KO50" s="183"/>
      <c r="KP50" s="183"/>
      <c r="KQ50" s="183"/>
      <c r="KR50" s="183"/>
      <c r="KS50" s="183"/>
      <c r="KT50" s="183"/>
      <c r="KU50" s="183"/>
      <c r="KV50" s="183"/>
      <c r="KW50" s="183"/>
      <c r="KX50" s="183"/>
      <c r="KY50" s="183"/>
      <c r="KZ50" s="183"/>
      <c r="LA50" s="183"/>
      <c r="LB50" s="183"/>
      <c r="LC50" s="183"/>
      <c r="LD50" s="183"/>
      <c r="LE50" s="183"/>
      <c r="LF50" s="183"/>
      <c r="LG50" s="183"/>
      <c r="LH50" s="183"/>
      <c r="LI50" s="183"/>
      <c r="LJ50" s="183"/>
      <c r="LK50" s="183"/>
      <c r="LL50" s="183"/>
      <c r="LM50" s="183"/>
      <c r="LN50" s="183"/>
      <c r="LO50" s="183"/>
      <c r="LP50" s="183"/>
      <c r="LQ50" s="183"/>
      <c r="LR50" s="183"/>
      <c r="LS50" s="183"/>
      <c r="LT50" s="183"/>
      <c r="LU50" s="183"/>
      <c r="LV50" s="183"/>
      <c r="LW50" s="183"/>
      <c r="LX50" s="183"/>
      <c r="LY50" s="183"/>
      <c r="LZ50" s="183"/>
      <c r="MA50" s="183"/>
      <c r="MB50" s="183"/>
      <c r="MC50" s="183"/>
      <c r="MD50" s="183"/>
      <c r="ME50" s="183"/>
      <c r="MF50" s="183"/>
      <c r="MG50" s="183"/>
      <c r="MH50" s="183"/>
      <c r="MI50" s="183"/>
      <c r="MJ50" s="183"/>
      <c r="MK50" s="183"/>
    </row>
    <row r="51" spans="1:349" s="220" customFormat="1" ht="21" customHeight="1" outlineLevel="1">
      <c r="A51" s="139"/>
      <c r="B51" s="139"/>
      <c r="C51" s="228"/>
      <c r="D51" s="99"/>
      <c r="E51" s="121" t="s">
        <v>7</v>
      </c>
      <c r="F51" s="99"/>
      <c r="G51" s="99"/>
      <c r="H51" s="99"/>
      <c r="I51" s="99"/>
      <c r="J51" s="223" t="s">
        <v>73</v>
      </c>
      <c r="K51" s="223" t="s">
        <v>77</v>
      </c>
      <c r="L51" s="239"/>
      <c r="M51" s="133"/>
      <c r="N51" s="482">
        <f t="shared" si="23"/>
        <v>110609303.68751304</v>
      </c>
      <c r="O51" s="475">
        <f t="shared" si="23"/>
        <v>115734164.55526657</v>
      </c>
      <c r="P51" s="475">
        <f t="shared" si="23"/>
        <v>121096475.6016057</v>
      </c>
      <c r="Q51" s="475">
        <f t="shared" si="23"/>
        <v>126707238.60565488</v>
      </c>
      <c r="R51" s="475">
        <f t="shared" si="23"/>
        <v>132577965.09197065</v>
      </c>
      <c r="S51" s="475">
        <f t="shared" si="23"/>
        <v>138720699.94857693</v>
      </c>
      <c r="T51" s="476">
        <f t="shared" si="23"/>
        <v>145148046.1392943</v>
      </c>
      <c r="U51" s="183"/>
      <c r="V51" s="183"/>
      <c r="W51" s="183"/>
      <c r="X51" s="183"/>
      <c r="Y51" s="183"/>
      <c r="Z51" s="183"/>
      <c r="AA51" s="183"/>
      <c r="AB51" s="183"/>
      <c r="AC51" s="183"/>
      <c r="AD51" s="183"/>
      <c r="AE51" s="183"/>
      <c r="AF51" s="183"/>
      <c r="AG51" s="183"/>
      <c r="AH51" s="183"/>
      <c r="AI51" s="183"/>
      <c r="AJ51" s="183"/>
      <c r="AK51" s="183"/>
      <c r="AL51" s="183"/>
      <c r="AM51" s="183"/>
      <c r="AN51" s="183"/>
      <c r="AO51" s="183"/>
      <c r="AP51" s="183"/>
      <c r="AQ51" s="183"/>
      <c r="AR51" s="183"/>
      <c r="AS51" s="183"/>
      <c r="AT51" s="183"/>
      <c r="AU51" s="183"/>
      <c r="AV51" s="183"/>
      <c r="AW51" s="183"/>
      <c r="AX51" s="183"/>
      <c r="AY51" s="183"/>
      <c r="AZ51" s="183"/>
      <c r="BA51" s="183"/>
      <c r="BB51" s="183"/>
      <c r="BC51" s="183"/>
      <c r="BD51" s="183"/>
      <c r="BE51" s="183"/>
      <c r="BF51" s="183"/>
      <c r="BG51" s="183"/>
      <c r="BH51" s="183"/>
      <c r="BI51" s="183"/>
      <c r="BJ51" s="183"/>
      <c r="BK51" s="183"/>
      <c r="BL51" s="183"/>
      <c r="BM51" s="183"/>
      <c r="BN51" s="183"/>
      <c r="BO51" s="183"/>
      <c r="BP51" s="183"/>
      <c r="BQ51" s="183"/>
      <c r="BR51" s="183"/>
      <c r="BS51" s="183"/>
      <c r="BT51" s="183"/>
      <c r="BU51" s="183"/>
      <c r="BV51" s="183"/>
      <c r="BW51" s="183"/>
      <c r="BX51" s="183"/>
      <c r="BY51" s="183"/>
      <c r="BZ51" s="183"/>
      <c r="CA51" s="183"/>
      <c r="CB51" s="183"/>
      <c r="CC51" s="183"/>
      <c r="CD51" s="183"/>
      <c r="CE51" s="183"/>
      <c r="CF51" s="183"/>
      <c r="CG51" s="183"/>
      <c r="CH51" s="183"/>
      <c r="CI51" s="183"/>
      <c r="CJ51" s="183"/>
      <c r="CK51" s="183"/>
      <c r="CL51" s="183"/>
      <c r="CM51" s="183"/>
      <c r="CN51" s="183"/>
      <c r="CO51" s="183"/>
      <c r="CP51" s="183"/>
      <c r="CQ51" s="183"/>
      <c r="CR51" s="183"/>
      <c r="CS51" s="183"/>
      <c r="CT51" s="183"/>
      <c r="CU51" s="183"/>
      <c r="CV51" s="183"/>
      <c r="CW51" s="183"/>
      <c r="CX51" s="183"/>
      <c r="CY51" s="183"/>
      <c r="CZ51" s="183"/>
      <c r="DA51" s="183"/>
      <c r="DB51" s="183"/>
      <c r="DC51" s="183"/>
      <c r="DD51" s="183"/>
      <c r="DE51" s="183"/>
      <c r="DF51" s="183"/>
      <c r="DG51" s="183"/>
      <c r="DH51" s="183"/>
      <c r="DI51" s="183"/>
      <c r="DJ51" s="183"/>
      <c r="DK51" s="183"/>
      <c r="DL51" s="183"/>
      <c r="DM51" s="183"/>
      <c r="DN51" s="183"/>
      <c r="DO51" s="183"/>
      <c r="DP51" s="183"/>
      <c r="DQ51" s="183"/>
      <c r="DR51" s="183"/>
      <c r="DS51" s="183"/>
      <c r="DT51" s="183"/>
      <c r="DU51" s="183"/>
      <c r="DV51" s="183"/>
      <c r="DW51" s="183"/>
      <c r="DX51" s="183"/>
      <c r="DY51" s="183"/>
      <c r="DZ51" s="183"/>
      <c r="EA51" s="183"/>
      <c r="EB51" s="183"/>
      <c r="EC51" s="183"/>
      <c r="ED51" s="183"/>
      <c r="EE51" s="183"/>
      <c r="EF51" s="183"/>
      <c r="EG51" s="183"/>
      <c r="EH51" s="183"/>
      <c r="EI51" s="183"/>
      <c r="EJ51" s="183"/>
      <c r="EK51" s="183"/>
      <c r="EL51" s="183"/>
      <c r="EM51" s="183"/>
      <c r="EN51" s="183"/>
      <c r="EO51" s="183"/>
      <c r="EP51" s="183"/>
      <c r="EQ51" s="183"/>
      <c r="ER51" s="183"/>
      <c r="ES51" s="183"/>
      <c r="ET51" s="183"/>
      <c r="EU51" s="183"/>
      <c r="EV51" s="183"/>
      <c r="EW51" s="183"/>
      <c r="EX51" s="183"/>
      <c r="EY51" s="183"/>
      <c r="EZ51" s="183"/>
      <c r="FA51" s="183"/>
      <c r="FB51" s="183"/>
      <c r="FC51" s="183"/>
      <c r="FD51" s="183"/>
      <c r="FE51" s="183"/>
      <c r="FF51" s="183"/>
      <c r="FG51" s="183"/>
      <c r="FH51" s="183"/>
      <c r="FI51" s="183"/>
      <c r="FJ51" s="183"/>
      <c r="FK51" s="183"/>
      <c r="FL51" s="183"/>
      <c r="FM51" s="183"/>
      <c r="FN51" s="183"/>
      <c r="FO51" s="183"/>
      <c r="FP51" s="183"/>
      <c r="FQ51" s="183"/>
      <c r="FR51" s="183"/>
      <c r="FS51" s="183"/>
      <c r="FT51" s="183"/>
      <c r="FU51" s="183"/>
      <c r="FV51" s="183"/>
      <c r="FW51" s="183"/>
      <c r="FX51" s="183"/>
      <c r="FY51" s="183"/>
      <c r="FZ51" s="183"/>
      <c r="GA51" s="183"/>
      <c r="GB51" s="183"/>
      <c r="GC51" s="183"/>
      <c r="GD51" s="183"/>
      <c r="GE51" s="183"/>
      <c r="GF51" s="183"/>
      <c r="GG51" s="183"/>
      <c r="GH51" s="183"/>
      <c r="GI51" s="183"/>
      <c r="GJ51" s="183"/>
      <c r="GK51" s="183"/>
      <c r="GL51" s="183"/>
      <c r="GM51" s="183"/>
      <c r="GN51" s="183"/>
      <c r="GO51" s="183"/>
      <c r="GP51" s="183"/>
      <c r="GQ51" s="183"/>
      <c r="GR51" s="183"/>
      <c r="GS51" s="183"/>
      <c r="GT51" s="183"/>
      <c r="GU51" s="183"/>
      <c r="GV51" s="183"/>
      <c r="GW51" s="183"/>
      <c r="GX51" s="183"/>
      <c r="GY51" s="183"/>
      <c r="GZ51" s="183"/>
      <c r="HA51" s="183"/>
      <c r="HB51" s="183"/>
      <c r="HC51" s="183"/>
      <c r="HD51" s="183"/>
      <c r="HE51" s="183"/>
      <c r="HF51" s="183"/>
      <c r="HG51" s="183"/>
      <c r="HH51" s="183"/>
      <c r="HI51" s="183"/>
      <c r="HJ51" s="183"/>
      <c r="HK51" s="183"/>
      <c r="HL51" s="183"/>
      <c r="HM51" s="183"/>
      <c r="HN51" s="183"/>
      <c r="HO51" s="183"/>
      <c r="HP51" s="183"/>
      <c r="HQ51" s="183"/>
      <c r="HR51" s="183"/>
      <c r="HS51" s="183"/>
      <c r="HT51" s="183"/>
      <c r="HU51" s="183"/>
      <c r="HV51" s="183"/>
      <c r="HW51" s="183"/>
      <c r="HX51" s="183"/>
      <c r="HY51" s="183"/>
      <c r="HZ51" s="183"/>
      <c r="IA51" s="183"/>
      <c r="IB51" s="183"/>
      <c r="IC51" s="183"/>
      <c r="ID51" s="183"/>
      <c r="IE51" s="183"/>
      <c r="IF51" s="183"/>
      <c r="IG51" s="183"/>
      <c r="IH51" s="183"/>
      <c r="II51" s="183"/>
      <c r="IJ51" s="183"/>
      <c r="IK51" s="183"/>
      <c r="IL51" s="183"/>
      <c r="IM51" s="183"/>
      <c r="IN51" s="183"/>
      <c r="IO51" s="183"/>
      <c r="IP51" s="183"/>
      <c r="IQ51" s="183"/>
      <c r="IR51" s="183"/>
      <c r="IS51" s="183"/>
      <c r="IT51" s="183"/>
      <c r="IU51" s="183"/>
      <c r="IV51" s="183"/>
      <c r="IW51" s="183"/>
      <c r="IX51" s="183"/>
      <c r="IY51" s="183"/>
      <c r="IZ51" s="183"/>
      <c r="JA51" s="183"/>
      <c r="JB51" s="183"/>
      <c r="JC51" s="183"/>
      <c r="JD51" s="183"/>
      <c r="JE51" s="183"/>
      <c r="JF51" s="183"/>
      <c r="JG51" s="183"/>
      <c r="JH51" s="183"/>
      <c r="JI51" s="183"/>
      <c r="JJ51" s="183"/>
      <c r="JK51" s="183"/>
      <c r="JL51" s="183"/>
      <c r="JM51" s="183"/>
      <c r="JN51" s="183"/>
      <c r="JO51" s="183"/>
      <c r="JP51" s="183"/>
      <c r="JQ51" s="183"/>
      <c r="JR51" s="183"/>
      <c r="JS51" s="183"/>
      <c r="JT51" s="183"/>
      <c r="JU51" s="183"/>
      <c r="JV51" s="183"/>
      <c r="JW51" s="183"/>
      <c r="JX51" s="183"/>
      <c r="JY51" s="183"/>
      <c r="JZ51" s="183"/>
      <c r="KA51" s="183"/>
      <c r="KB51" s="183"/>
      <c r="KC51" s="183"/>
      <c r="KD51" s="183"/>
      <c r="KE51" s="183"/>
      <c r="KF51" s="183"/>
      <c r="KG51" s="183"/>
      <c r="KH51" s="183"/>
      <c r="KI51" s="183"/>
      <c r="KJ51" s="183"/>
      <c r="KK51" s="183"/>
      <c r="KL51" s="183"/>
      <c r="KM51" s="183"/>
      <c r="KN51" s="183"/>
      <c r="KO51" s="183"/>
      <c r="KP51" s="183"/>
      <c r="KQ51" s="183"/>
      <c r="KR51" s="183"/>
      <c r="KS51" s="183"/>
      <c r="KT51" s="183"/>
      <c r="KU51" s="183"/>
      <c r="KV51" s="183"/>
      <c r="KW51" s="183"/>
      <c r="KX51" s="183"/>
      <c r="KY51" s="183"/>
      <c r="KZ51" s="183"/>
      <c r="LA51" s="183"/>
      <c r="LB51" s="183"/>
      <c r="LC51" s="183"/>
      <c r="LD51" s="183"/>
      <c r="LE51" s="183"/>
      <c r="LF51" s="183"/>
      <c r="LG51" s="183"/>
      <c r="LH51" s="183"/>
      <c r="LI51" s="183"/>
      <c r="LJ51" s="183"/>
      <c r="LK51" s="183"/>
      <c r="LL51" s="183"/>
      <c r="LM51" s="183"/>
      <c r="LN51" s="183"/>
      <c r="LO51" s="183"/>
      <c r="LP51" s="183"/>
      <c r="LQ51" s="183"/>
      <c r="LR51" s="183"/>
      <c r="LS51" s="183"/>
      <c r="LT51" s="183"/>
      <c r="LU51" s="183"/>
      <c r="LV51" s="183"/>
      <c r="LW51" s="183"/>
      <c r="LX51" s="183"/>
      <c r="LY51" s="183"/>
      <c r="LZ51" s="183"/>
      <c r="MA51" s="183"/>
      <c r="MB51" s="183"/>
      <c r="MC51" s="183"/>
      <c r="MD51" s="183"/>
      <c r="ME51" s="183"/>
      <c r="MF51" s="183"/>
      <c r="MG51" s="183"/>
      <c r="MH51" s="183"/>
      <c r="MI51" s="183"/>
      <c r="MJ51" s="183"/>
      <c r="MK51" s="183"/>
    </row>
    <row r="52" spans="1:349" s="220" customFormat="1" ht="21" customHeight="1" outlineLevel="1" thickBot="1">
      <c r="A52" s="139"/>
      <c r="B52" s="139"/>
      <c r="C52" s="228"/>
      <c r="D52" s="228"/>
      <c r="E52" s="99"/>
      <c r="F52" s="99"/>
      <c r="G52" s="99"/>
      <c r="H52" s="99"/>
      <c r="I52" s="99"/>
      <c r="J52" s="223" t="s">
        <v>73</v>
      </c>
      <c r="K52" s="223" t="s">
        <v>77</v>
      </c>
      <c r="L52" s="239"/>
      <c r="M52" s="134" t="s">
        <v>59</v>
      </c>
      <c r="N52" s="484">
        <f>SUM(N49:N51)</f>
        <v>206937487.62536526</v>
      </c>
      <c r="O52" s="485">
        <f t="shared" ref="O52:T52" si="24">SUM(O49:O51)</f>
        <v>216525522.23951125</v>
      </c>
      <c r="P52" s="485">
        <f t="shared" si="24"/>
        <v>226557799.2614345</v>
      </c>
      <c r="Q52" s="485">
        <f t="shared" si="24"/>
        <v>237054901.77461451</v>
      </c>
      <c r="R52" s="485">
        <f t="shared" si="24"/>
        <v>248038366.53853762</v>
      </c>
      <c r="S52" s="485">
        <f t="shared" si="24"/>
        <v>259530728.17536765</v>
      </c>
      <c r="T52" s="486">
        <f t="shared" si="24"/>
        <v>271555565.40391695</v>
      </c>
      <c r="U52" s="183"/>
      <c r="V52" s="183"/>
      <c r="W52" s="183"/>
      <c r="X52" s="183"/>
      <c r="Y52" s="183"/>
      <c r="Z52" s="183"/>
      <c r="AA52" s="183"/>
      <c r="AB52" s="183"/>
      <c r="AC52" s="183"/>
      <c r="AD52" s="183"/>
      <c r="AE52" s="183"/>
      <c r="AF52" s="183"/>
      <c r="AG52" s="183"/>
      <c r="AH52" s="183"/>
      <c r="AI52" s="183"/>
      <c r="AJ52" s="183"/>
      <c r="AK52" s="183"/>
      <c r="AL52" s="183"/>
      <c r="AM52" s="183"/>
      <c r="AN52" s="183"/>
      <c r="AO52" s="183"/>
      <c r="AP52" s="183"/>
      <c r="AQ52" s="183"/>
      <c r="AR52" s="183"/>
      <c r="AS52" s="183"/>
      <c r="AT52" s="183"/>
      <c r="AU52" s="183"/>
      <c r="AV52" s="183"/>
      <c r="AW52" s="183"/>
      <c r="AX52" s="183"/>
      <c r="AY52" s="183"/>
      <c r="AZ52" s="183"/>
      <c r="BA52" s="183"/>
      <c r="BB52" s="183"/>
      <c r="BC52" s="183"/>
      <c r="BD52" s="183"/>
      <c r="BE52" s="183"/>
      <c r="BF52" s="183"/>
      <c r="BG52" s="183"/>
      <c r="BH52" s="183"/>
      <c r="BI52" s="183"/>
      <c r="BJ52" s="183"/>
      <c r="BK52" s="183"/>
      <c r="BL52" s="183"/>
      <c r="BM52" s="183"/>
      <c r="BN52" s="183"/>
      <c r="BO52" s="183"/>
      <c r="BP52" s="183"/>
      <c r="BQ52" s="183"/>
      <c r="BR52" s="183"/>
      <c r="BS52" s="183"/>
      <c r="BT52" s="183"/>
      <c r="BU52" s="183"/>
      <c r="BV52" s="183"/>
      <c r="BW52" s="183"/>
      <c r="BX52" s="183"/>
      <c r="BY52" s="183"/>
      <c r="BZ52" s="183"/>
      <c r="CA52" s="183"/>
      <c r="CB52" s="183"/>
      <c r="CC52" s="183"/>
      <c r="CD52" s="183"/>
      <c r="CE52" s="183"/>
      <c r="CF52" s="183"/>
      <c r="CG52" s="183"/>
      <c r="CH52" s="183"/>
      <c r="CI52" s="183"/>
      <c r="CJ52" s="183"/>
      <c r="CK52" s="183"/>
      <c r="CL52" s="183"/>
      <c r="CM52" s="183"/>
      <c r="CN52" s="183"/>
      <c r="CO52" s="183"/>
      <c r="CP52" s="183"/>
      <c r="CQ52" s="183"/>
      <c r="CR52" s="183"/>
      <c r="CS52" s="183"/>
      <c r="CT52" s="183"/>
      <c r="CU52" s="183"/>
      <c r="CV52" s="183"/>
      <c r="CW52" s="183"/>
      <c r="CX52" s="183"/>
      <c r="CY52" s="183"/>
      <c r="CZ52" s="183"/>
      <c r="DA52" s="183"/>
      <c r="DB52" s="183"/>
      <c r="DC52" s="183"/>
      <c r="DD52" s="183"/>
      <c r="DE52" s="183"/>
      <c r="DF52" s="183"/>
      <c r="DG52" s="183"/>
      <c r="DH52" s="183"/>
      <c r="DI52" s="183"/>
      <c r="DJ52" s="183"/>
      <c r="DK52" s="183"/>
      <c r="DL52" s="183"/>
      <c r="DM52" s="183"/>
      <c r="DN52" s="183"/>
      <c r="DO52" s="183"/>
      <c r="DP52" s="183"/>
      <c r="DQ52" s="183"/>
      <c r="DR52" s="183"/>
      <c r="DS52" s="183"/>
      <c r="DT52" s="183"/>
      <c r="DU52" s="183"/>
      <c r="DV52" s="183"/>
      <c r="DW52" s="183"/>
      <c r="DX52" s="183"/>
      <c r="DY52" s="183"/>
      <c r="DZ52" s="183"/>
      <c r="EA52" s="183"/>
      <c r="EB52" s="183"/>
      <c r="EC52" s="183"/>
      <c r="ED52" s="183"/>
      <c r="EE52" s="183"/>
      <c r="EF52" s="183"/>
      <c r="EG52" s="183"/>
      <c r="EH52" s="183"/>
      <c r="EI52" s="183"/>
      <c r="EJ52" s="183"/>
      <c r="EK52" s="183"/>
      <c r="EL52" s="183"/>
      <c r="EM52" s="183"/>
      <c r="EN52" s="183"/>
      <c r="EO52" s="183"/>
      <c r="EP52" s="183"/>
      <c r="EQ52" s="183"/>
      <c r="ER52" s="183"/>
      <c r="ES52" s="183"/>
      <c r="ET52" s="183"/>
      <c r="EU52" s="183"/>
      <c r="EV52" s="183"/>
      <c r="EW52" s="183"/>
      <c r="EX52" s="183"/>
      <c r="EY52" s="183"/>
      <c r="EZ52" s="183"/>
      <c r="FA52" s="183"/>
      <c r="FB52" s="183"/>
      <c r="FC52" s="183"/>
      <c r="FD52" s="183"/>
      <c r="FE52" s="183"/>
      <c r="FF52" s="183"/>
      <c r="FG52" s="183"/>
      <c r="FH52" s="183"/>
      <c r="FI52" s="183"/>
      <c r="FJ52" s="183"/>
      <c r="FK52" s="183"/>
      <c r="FL52" s="183"/>
      <c r="FM52" s="183"/>
      <c r="FN52" s="183"/>
      <c r="FO52" s="183"/>
      <c r="FP52" s="183"/>
      <c r="FQ52" s="183"/>
      <c r="FR52" s="183"/>
      <c r="FS52" s="183"/>
      <c r="FT52" s="183"/>
      <c r="FU52" s="183"/>
      <c r="FV52" s="183"/>
      <c r="FW52" s="183"/>
      <c r="FX52" s="183"/>
      <c r="FY52" s="183"/>
      <c r="FZ52" s="183"/>
      <c r="GA52" s="183"/>
      <c r="GB52" s="183"/>
      <c r="GC52" s="183"/>
      <c r="GD52" s="183"/>
      <c r="GE52" s="183"/>
      <c r="GF52" s="183"/>
      <c r="GG52" s="183"/>
      <c r="GH52" s="183"/>
      <c r="GI52" s="183"/>
      <c r="GJ52" s="183"/>
      <c r="GK52" s="183"/>
      <c r="GL52" s="183"/>
      <c r="GM52" s="183"/>
      <c r="GN52" s="183"/>
      <c r="GO52" s="183"/>
      <c r="GP52" s="183"/>
      <c r="GQ52" s="183"/>
      <c r="GR52" s="183"/>
      <c r="GS52" s="183"/>
      <c r="GT52" s="183"/>
      <c r="GU52" s="183"/>
      <c r="GV52" s="183"/>
      <c r="GW52" s="183"/>
      <c r="GX52" s="183"/>
      <c r="GY52" s="183"/>
      <c r="GZ52" s="183"/>
      <c r="HA52" s="183"/>
      <c r="HB52" s="183"/>
      <c r="HC52" s="183"/>
      <c r="HD52" s="183"/>
      <c r="HE52" s="183"/>
      <c r="HF52" s="183"/>
      <c r="HG52" s="183"/>
      <c r="HH52" s="183"/>
      <c r="HI52" s="183"/>
      <c r="HJ52" s="183"/>
      <c r="HK52" s="183"/>
      <c r="HL52" s="183"/>
      <c r="HM52" s="183"/>
      <c r="HN52" s="183"/>
      <c r="HO52" s="183"/>
      <c r="HP52" s="183"/>
      <c r="HQ52" s="183"/>
      <c r="HR52" s="183"/>
      <c r="HS52" s="183"/>
      <c r="HT52" s="183"/>
      <c r="HU52" s="183"/>
      <c r="HV52" s="183"/>
      <c r="HW52" s="183"/>
      <c r="HX52" s="183"/>
      <c r="HY52" s="183"/>
      <c r="HZ52" s="183"/>
      <c r="IA52" s="183"/>
      <c r="IB52" s="183"/>
      <c r="IC52" s="183"/>
      <c r="ID52" s="183"/>
      <c r="IE52" s="183"/>
      <c r="IF52" s="183"/>
      <c r="IG52" s="183"/>
      <c r="IH52" s="183"/>
      <c r="II52" s="183"/>
      <c r="IJ52" s="183"/>
      <c r="IK52" s="183"/>
      <c r="IL52" s="183"/>
      <c r="IM52" s="183"/>
      <c r="IN52" s="183"/>
      <c r="IO52" s="183"/>
      <c r="IP52" s="183"/>
      <c r="IQ52" s="183"/>
      <c r="IR52" s="183"/>
      <c r="IS52" s="183"/>
      <c r="IT52" s="183"/>
      <c r="IU52" s="183"/>
      <c r="IV52" s="183"/>
      <c r="IW52" s="183"/>
      <c r="IX52" s="183"/>
      <c r="IY52" s="183"/>
      <c r="IZ52" s="183"/>
      <c r="JA52" s="183"/>
      <c r="JB52" s="183"/>
      <c r="JC52" s="183"/>
      <c r="JD52" s="183"/>
      <c r="JE52" s="183"/>
      <c r="JF52" s="183"/>
      <c r="JG52" s="183"/>
      <c r="JH52" s="183"/>
      <c r="JI52" s="183"/>
      <c r="JJ52" s="183"/>
      <c r="JK52" s="183"/>
      <c r="JL52" s="183"/>
      <c r="JM52" s="183"/>
      <c r="JN52" s="183"/>
      <c r="JO52" s="183"/>
      <c r="JP52" s="183"/>
      <c r="JQ52" s="183"/>
      <c r="JR52" s="183"/>
      <c r="JS52" s="183"/>
      <c r="JT52" s="183"/>
      <c r="JU52" s="183"/>
      <c r="JV52" s="183"/>
      <c r="JW52" s="183"/>
      <c r="JX52" s="183"/>
      <c r="JY52" s="183"/>
      <c r="JZ52" s="183"/>
      <c r="KA52" s="183"/>
      <c r="KB52" s="183"/>
      <c r="KC52" s="183"/>
      <c r="KD52" s="183"/>
      <c r="KE52" s="183"/>
      <c r="KF52" s="183"/>
      <c r="KG52" s="183"/>
      <c r="KH52" s="183"/>
      <c r="KI52" s="183"/>
      <c r="KJ52" s="183"/>
      <c r="KK52" s="183"/>
      <c r="KL52" s="183"/>
      <c r="KM52" s="183"/>
      <c r="KN52" s="183"/>
      <c r="KO52" s="183"/>
      <c r="KP52" s="183"/>
      <c r="KQ52" s="183"/>
      <c r="KR52" s="183"/>
      <c r="KS52" s="183"/>
      <c r="KT52" s="183"/>
      <c r="KU52" s="183"/>
      <c r="KV52" s="183"/>
      <c r="KW52" s="183"/>
      <c r="KX52" s="183"/>
      <c r="KY52" s="183"/>
      <c r="KZ52" s="183"/>
      <c r="LA52" s="183"/>
      <c r="LB52" s="183"/>
      <c r="LC52" s="183"/>
      <c r="LD52" s="183"/>
      <c r="LE52" s="183"/>
      <c r="LF52" s="183"/>
      <c r="LG52" s="183"/>
      <c r="LH52" s="183"/>
      <c r="LI52" s="183"/>
      <c r="LJ52" s="183"/>
      <c r="LK52" s="183"/>
      <c r="LL52" s="183"/>
      <c r="LM52" s="183"/>
      <c r="LN52" s="183"/>
      <c r="LO52" s="183"/>
      <c r="LP52" s="183"/>
      <c r="LQ52" s="183"/>
      <c r="LR52" s="183"/>
      <c r="LS52" s="183"/>
      <c r="LT52" s="183"/>
      <c r="LU52" s="183"/>
      <c r="LV52" s="183"/>
      <c r="LW52" s="183"/>
      <c r="LX52" s="183"/>
      <c r="LY52" s="183"/>
      <c r="LZ52" s="183"/>
      <c r="MA52" s="183"/>
      <c r="MB52" s="183"/>
      <c r="MC52" s="183"/>
      <c r="MD52" s="183"/>
      <c r="ME52" s="183"/>
      <c r="MF52" s="183"/>
      <c r="MG52" s="183"/>
      <c r="MH52" s="183"/>
      <c r="MI52" s="183"/>
      <c r="MJ52" s="183"/>
      <c r="MK52" s="183"/>
    </row>
    <row r="53" spans="1:349" s="220" customFormat="1" ht="21" customHeight="1" outlineLevel="1" thickBot="1">
      <c r="A53" s="139"/>
      <c r="B53" s="139"/>
      <c r="C53" s="227" t="s">
        <v>10</v>
      </c>
      <c r="D53" s="227"/>
      <c r="E53" s="99"/>
      <c r="F53" s="99"/>
      <c r="G53" s="99"/>
      <c r="H53" s="99"/>
      <c r="I53" s="99"/>
      <c r="J53" s="223"/>
      <c r="K53" s="223"/>
      <c r="L53" s="239"/>
      <c r="M53" s="134"/>
      <c r="N53" s="9"/>
      <c r="O53" s="9"/>
      <c r="P53" s="9"/>
      <c r="Q53" s="7"/>
      <c r="R53" s="29"/>
      <c r="S53" s="29"/>
      <c r="T53" s="29"/>
      <c r="U53" s="183"/>
      <c r="V53" s="183"/>
      <c r="W53" s="183"/>
      <c r="X53" s="183"/>
      <c r="Y53" s="183"/>
      <c r="Z53" s="183"/>
      <c r="AA53" s="183"/>
      <c r="AB53" s="183"/>
      <c r="AC53" s="183"/>
      <c r="AD53" s="183"/>
      <c r="AE53" s="183"/>
      <c r="AF53" s="183"/>
      <c r="AG53" s="183"/>
      <c r="AH53" s="183"/>
      <c r="AI53" s="183"/>
      <c r="AJ53" s="183"/>
      <c r="AK53" s="183"/>
      <c r="AL53" s="183"/>
      <c r="AM53" s="183"/>
      <c r="AN53" s="183"/>
      <c r="AO53" s="183"/>
      <c r="AP53" s="183"/>
      <c r="AQ53" s="183"/>
      <c r="AR53" s="183"/>
      <c r="AS53" s="183"/>
      <c r="AT53" s="183"/>
      <c r="AU53" s="183"/>
      <c r="AV53" s="183"/>
      <c r="AW53" s="183"/>
      <c r="AX53" s="183"/>
      <c r="AY53" s="183"/>
      <c r="AZ53" s="183"/>
      <c r="BA53" s="183"/>
      <c r="BB53" s="183"/>
      <c r="BC53" s="183"/>
      <c r="BD53" s="183"/>
      <c r="BE53" s="183"/>
      <c r="BF53" s="183"/>
      <c r="BG53" s="183"/>
      <c r="BH53" s="183"/>
      <c r="BI53" s="183"/>
      <c r="BJ53" s="183"/>
      <c r="BK53" s="183"/>
      <c r="BL53" s="183"/>
      <c r="BM53" s="183"/>
      <c r="BN53" s="183"/>
      <c r="BO53" s="183"/>
      <c r="BP53" s="183"/>
      <c r="BQ53" s="183"/>
      <c r="BR53" s="183"/>
      <c r="BS53" s="183"/>
      <c r="BT53" s="183"/>
      <c r="BU53" s="183"/>
      <c r="BV53" s="183"/>
      <c r="BW53" s="183"/>
      <c r="BX53" s="183"/>
      <c r="BY53" s="183"/>
      <c r="BZ53" s="183"/>
      <c r="CA53" s="183"/>
      <c r="CB53" s="183"/>
      <c r="CC53" s="183"/>
      <c r="CD53" s="183"/>
      <c r="CE53" s="183"/>
      <c r="CF53" s="183"/>
      <c r="CG53" s="183"/>
      <c r="CH53" s="183"/>
      <c r="CI53" s="183"/>
      <c r="CJ53" s="183"/>
      <c r="CK53" s="183"/>
      <c r="CL53" s="183"/>
      <c r="CM53" s="183"/>
      <c r="CN53" s="183"/>
      <c r="CO53" s="183"/>
      <c r="CP53" s="183"/>
      <c r="CQ53" s="183"/>
      <c r="CR53" s="183"/>
      <c r="CS53" s="183"/>
      <c r="CT53" s="183"/>
      <c r="CU53" s="183"/>
      <c r="CV53" s="183"/>
      <c r="CW53" s="183"/>
      <c r="CX53" s="183"/>
      <c r="CY53" s="183"/>
      <c r="CZ53" s="183"/>
      <c r="DA53" s="183"/>
      <c r="DB53" s="183"/>
      <c r="DC53" s="183"/>
      <c r="DD53" s="183"/>
      <c r="DE53" s="183"/>
      <c r="DF53" s="183"/>
      <c r="DG53" s="183"/>
      <c r="DH53" s="183"/>
      <c r="DI53" s="183"/>
      <c r="DJ53" s="183"/>
      <c r="DK53" s="183"/>
      <c r="DL53" s="183"/>
      <c r="DM53" s="183"/>
      <c r="DN53" s="183"/>
      <c r="DO53" s="183"/>
      <c r="DP53" s="183"/>
      <c r="DQ53" s="183"/>
      <c r="DR53" s="183"/>
      <c r="DS53" s="183"/>
      <c r="DT53" s="183"/>
      <c r="DU53" s="183"/>
      <c r="DV53" s="183"/>
      <c r="DW53" s="183"/>
      <c r="DX53" s="183"/>
      <c r="DY53" s="183"/>
      <c r="DZ53" s="183"/>
      <c r="EA53" s="183"/>
      <c r="EB53" s="183"/>
      <c r="EC53" s="183"/>
      <c r="ED53" s="183"/>
      <c r="EE53" s="183"/>
      <c r="EF53" s="183"/>
      <c r="EG53" s="183"/>
      <c r="EH53" s="183"/>
      <c r="EI53" s="183"/>
      <c r="EJ53" s="183"/>
      <c r="EK53" s="183"/>
      <c r="EL53" s="183"/>
      <c r="EM53" s="183"/>
      <c r="EN53" s="183"/>
      <c r="EO53" s="183"/>
      <c r="EP53" s="183"/>
      <c r="EQ53" s="183"/>
      <c r="ER53" s="183"/>
      <c r="ES53" s="183"/>
      <c r="ET53" s="183"/>
      <c r="EU53" s="183"/>
      <c r="EV53" s="183"/>
      <c r="EW53" s="183"/>
      <c r="EX53" s="183"/>
      <c r="EY53" s="183"/>
      <c r="EZ53" s="183"/>
      <c r="FA53" s="183"/>
      <c r="FB53" s="183"/>
      <c r="FC53" s="183"/>
      <c r="FD53" s="183"/>
      <c r="FE53" s="183"/>
      <c r="FF53" s="183"/>
      <c r="FG53" s="183"/>
      <c r="FH53" s="183"/>
      <c r="FI53" s="183"/>
      <c r="FJ53" s="183"/>
      <c r="FK53" s="183"/>
      <c r="FL53" s="183"/>
      <c r="FM53" s="183"/>
      <c r="FN53" s="183"/>
      <c r="FO53" s="183"/>
      <c r="FP53" s="183"/>
      <c r="FQ53" s="183"/>
      <c r="FR53" s="183"/>
      <c r="FS53" s="183"/>
      <c r="FT53" s="183"/>
      <c r="FU53" s="183"/>
      <c r="FV53" s="183"/>
      <c r="FW53" s="183"/>
      <c r="FX53" s="183"/>
      <c r="FY53" s="183"/>
      <c r="FZ53" s="183"/>
      <c r="GA53" s="183"/>
      <c r="GB53" s="183"/>
      <c r="GC53" s="183"/>
      <c r="GD53" s="183"/>
      <c r="GE53" s="183"/>
      <c r="GF53" s="183"/>
      <c r="GG53" s="183"/>
      <c r="GH53" s="183"/>
      <c r="GI53" s="183"/>
      <c r="GJ53" s="183"/>
      <c r="GK53" s="183"/>
      <c r="GL53" s="183"/>
      <c r="GM53" s="183"/>
      <c r="GN53" s="183"/>
      <c r="GO53" s="183"/>
      <c r="GP53" s="183"/>
      <c r="GQ53" s="183"/>
      <c r="GR53" s="183"/>
      <c r="GS53" s="183"/>
      <c r="GT53" s="183"/>
      <c r="GU53" s="183"/>
      <c r="GV53" s="183"/>
      <c r="GW53" s="183"/>
      <c r="GX53" s="183"/>
      <c r="GY53" s="183"/>
      <c r="GZ53" s="183"/>
      <c r="HA53" s="183"/>
      <c r="HB53" s="183"/>
      <c r="HC53" s="183"/>
      <c r="HD53" s="183"/>
      <c r="HE53" s="183"/>
      <c r="HF53" s="183"/>
      <c r="HG53" s="183"/>
      <c r="HH53" s="183"/>
      <c r="HI53" s="183"/>
      <c r="HJ53" s="183"/>
      <c r="HK53" s="183"/>
      <c r="HL53" s="183"/>
      <c r="HM53" s="183"/>
      <c r="HN53" s="183"/>
      <c r="HO53" s="183"/>
      <c r="HP53" s="183"/>
      <c r="HQ53" s="183"/>
      <c r="HR53" s="183"/>
      <c r="HS53" s="183"/>
      <c r="HT53" s="183"/>
      <c r="HU53" s="183"/>
      <c r="HV53" s="183"/>
      <c r="HW53" s="183"/>
      <c r="HX53" s="183"/>
      <c r="HY53" s="183"/>
      <c r="HZ53" s="183"/>
      <c r="IA53" s="183"/>
      <c r="IB53" s="183"/>
      <c r="IC53" s="183"/>
      <c r="ID53" s="183"/>
      <c r="IE53" s="183"/>
      <c r="IF53" s="183"/>
      <c r="IG53" s="183"/>
      <c r="IH53" s="183"/>
      <c r="II53" s="183"/>
      <c r="IJ53" s="183"/>
      <c r="IK53" s="183"/>
      <c r="IL53" s="183"/>
      <c r="IM53" s="183"/>
      <c r="IN53" s="183"/>
      <c r="IO53" s="183"/>
      <c r="IP53" s="183"/>
      <c r="IQ53" s="183"/>
      <c r="IR53" s="183"/>
      <c r="IS53" s="183"/>
      <c r="IT53" s="183"/>
      <c r="IU53" s="183"/>
      <c r="IV53" s="183"/>
      <c r="IW53" s="183"/>
      <c r="IX53" s="183"/>
      <c r="IY53" s="183"/>
      <c r="IZ53" s="183"/>
      <c r="JA53" s="183"/>
      <c r="JB53" s="183"/>
      <c r="JC53" s="183"/>
      <c r="JD53" s="183"/>
      <c r="JE53" s="183"/>
      <c r="JF53" s="183"/>
      <c r="JG53" s="183"/>
      <c r="JH53" s="183"/>
      <c r="JI53" s="183"/>
      <c r="JJ53" s="183"/>
      <c r="JK53" s="183"/>
      <c r="JL53" s="183"/>
      <c r="JM53" s="183"/>
      <c r="JN53" s="183"/>
      <c r="JO53" s="183"/>
      <c r="JP53" s="183"/>
      <c r="JQ53" s="183"/>
      <c r="JR53" s="183"/>
      <c r="JS53" s="183"/>
      <c r="JT53" s="183"/>
      <c r="JU53" s="183"/>
      <c r="JV53" s="183"/>
      <c r="JW53" s="183"/>
      <c r="JX53" s="183"/>
      <c r="JY53" s="183"/>
      <c r="JZ53" s="183"/>
      <c r="KA53" s="183"/>
      <c r="KB53" s="183"/>
      <c r="KC53" s="183"/>
      <c r="KD53" s="183"/>
      <c r="KE53" s="183"/>
      <c r="KF53" s="183"/>
      <c r="KG53" s="183"/>
      <c r="KH53" s="183"/>
      <c r="KI53" s="183"/>
      <c r="KJ53" s="183"/>
      <c r="KK53" s="183"/>
      <c r="KL53" s="183"/>
      <c r="KM53" s="183"/>
      <c r="KN53" s="183"/>
      <c r="KO53" s="183"/>
      <c r="KP53" s="183"/>
      <c r="KQ53" s="183"/>
      <c r="KR53" s="183"/>
      <c r="KS53" s="183"/>
      <c r="KT53" s="183"/>
      <c r="KU53" s="183"/>
      <c r="KV53" s="183"/>
      <c r="KW53" s="183"/>
      <c r="KX53" s="183"/>
      <c r="KY53" s="183"/>
      <c r="KZ53" s="183"/>
      <c r="LA53" s="183"/>
      <c r="LB53" s="183"/>
      <c r="LC53" s="183"/>
      <c r="LD53" s="183"/>
      <c r="LE53" s="183"/>
      <c r="LF53" s="183"/>
      <c r="LG53" s="183"/>
      <c r="LH53" s="183"/>
      <c r="LI53" s="183"/>
      <c r="LJ53" s="183"/>
      <c r="LK53" s="183"/>
      <c r="LL53" s="183"/>
      <c r="LM53" s="183"/>
      <c r="LN53" s="183"/>
      <c r="LO53" s="183"/>
      <c r="LP53" s="183"/>
      <c r="LQ53" s="183"/>
      <c r="LR53" s="183"/>
      <c r="LS53" s="183"/>
      <c r="LT53" s="183"/>
      <c r="LU53" s="183"/>
      <c r="LV53" s="183"/>
      <c r="LW53" s="183"/>
      <c r="LX53" s="183"/>
      <c r="LY53" s="183"/>
      <c r="LZ53" s="183"/>
      <c r="MA53" s="183"/>
      <c r="MB53" s="183"/>
      <c r="MC53" s="183"/>
      <c r="MD53" s="183"/>
      <c r="ME53" s="183"/>
      <c r="MF53" s="183"/>
      <c r="MG53" s="183"/>
      <c r="MH53" s="183"/>
      <c r="MI53" s="183"/>
      <c r="MJ53" s="183"/>
      <c r="MK53" s="183"/>
    </row>
    <row r="54" spans="1:349" s="220" customFormat="1" ht="21" customHeight="1" outlineLevel="1">
      <c r="A54" s="139"/>
      <c r="B54" s="139"/>
      <c r="C54" s="99"/>
      <c r="D54" s="99"/>
      <c r="E54" s="121" t="s">
        <v>5</v>
      </c>
      <c r="F54" s="99"/>
      <c r="G54" s="99"/>
      <c r="H54" s="99"/>
      <c r="I54" s="99"/>
      <c r="J54" s="223" t="s">
        <v>73</v>
      </c>
      <c r="K54" s="223" t="s">
        <v>77</v>
      </c>
      <c r="L54" s="239"/>
      <c r="M54" s="134"/>
      <c r="N54" s="479">
        <f>(N19*N43)*$M$27</f>
        <v>951356.8395654005</v>
      </c>
      <c r="O54" s="480">
        <f t="shared" ref="O54:T54" si="25">(O19*O43)*$M$27</f>
        <v>995436.05601298402</v>
      </c>
      <c r="P54" s="480">
        <f t="shared" si="25"/>
        <v>1041557.5947962333</v>
      </c>
      <c r="Q54" s="480">
        <f t="shared" si="25"/>
        <v>1089816.0828359271</v>
      </c>
      <c r="R54" s="480">
        <f t="shared" si="25"/>
        <v>1140310.5314019637</v>
      </c>
      <c r="S54" s="480">
        <f t="shared" si="25"/>
        <v>1193144.5392534109</v>
      </c>
      <c r="T54" s="481">
        <f t="shared" si="25"/>
        <v>1248426.5051906391</v>
      </c>
      <c r="U54" s="183"/>
      <c r="V54" s="183"/>
      <c r="W54" s="183"/>
      <c r="X54" s="183"/>
      <c r="Y54" s="183"/>
      <c r="Z54" s="183"/>
      <c r="AA54" s="183"/>
      <c r="AB54" s="183"/>
      <c r="AC54" s="183"/>
      <c r="AD54" s="183"/>
      <c r="AE54" s="183"/>
      <c r="AF54" s="183"/>
      <c r="AG54" s="183"/>
      <c r="AH54" s="183"/>
      <c r="AI54" s="183"/>
      <c r="AJ54" s="183"/>
      <c r="AK54" s="183"/>
      <c r="AL54" s="183"/>
      <c r="AM54" s="183"/>
      <c r="AN54" s="183"/>
      <c r="AO54" s="183"/>
      <c r="AP54" s="183"/>
      <c r="AQ54" s="183"/>
      <c r="AR54" s="183"/>
      <c r="AS54" s="183"/>
      <c r="AT54" s="183"/>
      <c r="AU54" s="183"/>
      <c r="AV54" s="183"/>
      <c r="AW54" s="183"/>
      <c r="AX54" s="183"/>
      <c r="AY54" s="183"/>
      <c r="AZ54" s="183"/>
      <c r="BA54" s="183"/>
      <c r="BB54" s="183"/>
      <c r="BC54" s="183"/>
      <c r="BD54" s="183"/>
      <c r="BE54" s="183"/>
      <c r="BF54" s="183"/>
      <c r="BG54" s="183"/>
      <c r="BH54" s="183"/>
      <c r="BI54" s="183"/>
      <c r="BJ54" s="183"/>
      <c r="BK54" s="183"/>
      <c r="BL54" s="183"/>
      <c r="BM54" s="183"/>
      <c r="BN54" s="183"/>
      <c r="BO54" s="183"/>
      <c r="BP54" s="183"/>
      <c r="BQ54" s="183"/>
      <c r="BR54" s="183"/>
      <c r="BS54" s="183"/>
      <c r="BT54" s="183"/>
      <c r="BU54" s="183"/>
      <c r="BV54" s="183"/>
      <c r="BW54" s="183"/>
      <c r="BX54" s="183"/>
      <c r="BY54" s="183"/>
      <c r="BZ54" s="183"/>
      <c r="CA54" s="183"/>
      <c r="CB54" s="183"/>
      <c r="CC54" s="183"/>
      <c r="CD54" s="183"/>
      <c r="CE54" s="183"/>
      <c r="CF54" s="183"/>
      <c r="CG54" s="183"/>
      <c r="CH54" s="183"/>
      <c r="CI54" s="183"/>
      <c r="CJ54" s="183"/>
      <c r="CK54" s="183"/>
      <c r="CL54" s="183"/>
      <c r="CM54" s="183"/>
      <c r="CN54" s="183"/>
      <c r="CO54" s="183"/>
      <c r="CP54" s="183"/>
      <c r="CQ54" s="183"/>
      <c r="CR54" s="183"/>
      <c r="CS54" s="183"/>
      <c r="CT54" s="183"/>
      <c r="CU54" s="183"/>
      <c r="CV54" s="183"/>
      <c r="CW54" s="183"/>
      <c r="CX54" s="183"/>
      <c r="CY54" s="183"/>
      <c r="CZ54" s="183"/>
      <c r="DA54" s="183"/>
      <c r="DB54" s="183"/>
      <c r="DC54" s="183"/>
      <c r="DD54" s="183"/>
      <c r="DE54" s="183"/>
      <c r="DF54" s="183"/>
      <c r="DG54" s="183"/>
      <c r="DH54" s="183"/>
      <c r="DI54" s="183"/>
      <c r="DJ54" s="183"/>
      <c r="DK54" s="183"/>
      <c r="DL54" s="183"/>
      <c r="DM54" s="183"/>
      <c r="DN54" s="183"/>
      <c r="DO54" s="183"/>
      <c r="DP54" s="183"/>
      <c r="DQ54" s="183"/>
      <c r="DR54" s="183"/>
      <c r="DS54" s="183"/>
      <c r="DT54" s="183"/>
      <c r="DU54" s="183"/>
      <c r="DV54" s="183"/>
      <c r="DW54" s="183"/>
      <c r="DX54" s="183"/>
      <c r="DY54" s="183"/>
      <c r="DZ54" s="183"/>
      <c r="EA54" s="183"/>
      <c r="EB54" s="183"/>
      <c r="EC54" s="183"/>
      <c r="ED54" s="183"/>
      <c r="EE54" s="183"/>
      <c r="EF54" s="183"/>
      <c r="EG54" s="183"/>
      <c r="EH54" s="183"/>
      <c r="EI54" s="183"/>
      <c r="EJ54" s="183"/>
      <c r="EK54" s="183"/>
      <c r="EL54" s="183"/>
      <c r="EM54" s="183"/>
      <c r="EN54" s="183"/>
      <c r="EO54" s="183"/>
      <c r="EP54" s="183"/>
      <c r="EQ54" s="183"/>
      <c r="ER54" s="183"/>
      <c r="ES54" s="183"/>
      <c r="ET54" s="183"/>
      <c r="EU54" s="183"/>
      <c r="EV54" s="183"/>
      <c r="EW54" s="183"/>
      <c r="EX54" s="183"/>
      <c r="EY54" s="183"/>
      <c r="EZ54" s="183"/>
      <c r="FA54" s="183"/>
      <c r="FB54" s="183"/>
      <c r="FC54" s="183"/>
      <c r="FD54" s="183"/>
      <c r="FE54" s="183"/>
      <c r="FF54" s="183"/>
      <c r="FG54" s="183"/>
      <c r="FH54" s="183"/>
      <c r="FI54" s="183"/>
      <c r="FJ54" s="183"/>
      <c r="FK54" s="183"/>
      <c r="FL54" s="183"/>
      <c r="FM54" s="183"/>
      <c r="FN54" s="183"/>
      <c r="FO54" s="183"/>
      <c r="FP54" s="183"/>
      <c r="FQ54" s="183"/>
      <c r="FR54" s="183"/>
      <c r="FS54" s="183"/>
      <c r="FT54" s="183"/>
      <c r="FU54" s="183"/>
      <c r="FV54" s="183"/>
      <c r="FW54" s="183"/>
      <c r="FX54" s="183"/>
      <c r="FY54" s="183"/>
      <c r="FZ54" s="183"/>
      <c r="GA54" s="183"/>
      <c r="GB54" s="183"/>
      <c r="GC54" s="183"/>
      <c r="GD54" s="183"/>
      <c r="GE54" s="183"/>
      <c r="GF54" s="183"/>
      <c r="GG54" s="183"/>
      <c r="GH54" s="183"/>
      <c r="GI54" s="183"/>
      <c r="GJ54" s="183"/>
      <c r="GK54" s="183"/>
      <c r="GL54" s="183"/>
      <c r="GM54" s="183"/>
      <c r="GN54" s="183"/>
      <c r="GO54" s="183"/>
      <c r="GP54" s="183"/>
      <c r="GQ54" s="183"/>
      <c r="GR54" s="183"/>
      <c r="GS54" s="183"/>
      <c r="GT54" s="183"/>
      <c r="GU54" s="183"/>
      <c r="GV54" s="183"/>
      <c r="GW54" s="183"/>
      <c r="GX54" s="183"/>
      <c r="GY54" s="183"/>
      <c r="GZ54" s="183"/>
      <c r="HA54" s="183"/>
      <c r="HB54" s="183"/>
      <c r="HC54" s="183"/>
      <c r="HD54" s="183"/>
      <c r="HE54" s="183"/>
      <c r="HF54" s="183"/>
      <c r="HG54" s="183"/>
      <c r="HH54" s="183"/>
      <c r="HI54" s="183"/>
      <c r="HJ54" s="183"/>
      <c r="HK54" s="183"/>
      <c r="HL54" s="183"/>
      <c r="HM54" s="183"/>
      <c r="HN54" s="183"/>
      <c r="HO54" s="183"/>
      <c r="HP54" s="183"/>
      <c r="HQ54" s="183"/>
      <c r="HR54" s="183"/>
      <c r="HS54" s="183"/>
      <c r="HT54" s="183"/>
      <c r="HU54" s="183"/>
      <c r="HV54" s="183"/>
      <c r="HW54" s="183"/>
      <c r="HX54" s="183"/>
      <c r="HY54" s="183"/>
      <c r="HZ54" s="183"/>
      <c r="IA54" s="183"/>
      <c r="IB54" s="183"/>
      <c r="IC54" s="183"/>
      <c r="ID54" s="183"/>
      <c r="IE54" s="183"/>
      <c r="IF54" s="183"/>
      <c r="IG54" s="183"/>
      <c r="IH54" s="183"/>
      <c r="II54" s="183"/>
      <c r="IJ54" s="183"/>
      <c r="IK54" s="183"/>
      <c r="IL54" s="183"/>
      <c r="IM54" s="183"/>
      <c r="IN54" s="183"/>
      <c r="IO54" s="183"/>
      <c r="IP54" s="183"/>
      <c r="IQ54" s="183"/>
      <c r="IR54" s="183"/>
      <c r="IS54" s="183"/>
      <c r="IT54" s="183"/>
      <c r="IU54" s="183"/>
      <c r="IV54" s="183"/>
      <c r="IW54" s="183"/>
      <c r="IX54" s="183"/>
      <c r="IY54" s="183"/>
      <c r="IZ54" s="183"/>
      <c r="JA54" s="183"/>
      <c r="JB54" s="183"/>
      <c r="JC54" s="183"/>
      <c r="JD54" s="183"/>
      <c r="JE54" s="183"/>
      <c r="JF54" s="183"/>
      <c r="JG54" s="183"/>
      <c r="JH54" s="183"/>
      <c r="JI54" s="183"/>
      <c r="JJ54" s="183"/>
      <c r="JK54" s="183"/>
      <c r="JL54" s="183"/>
      <c r="JM54" s="183"/>
      <c r="JN54" s="183"/>
      <c r="JO54" s="183"/>
      <c r="JP54" s="183"/>
      <c r="JQ54" s="183"/>
      <c r="JR54" s="183"/>
      <c r="JS54" s="183"/>
      <c r="JT54" s="183"/>
      <c r="JU54" s="183"/>
      <c r="JV54" s="183"/>
      <c r="JW54" s="183"/>
      <c r="JX54" s="183"/>
      <c r="JY54" s="183"/>
      <c r="JZ54" s="183"/>
      <c r="KA54" s="183"/>
      <c r="KB54" s="183"/>
      <c r="KC54" s="183"/>
      <c r="KD54" s="183"/>
      <c r="KE54" s="183"/>
      <c r="KF54" s="183"/>
      <c r="KG54" s="183"/>
      <c r="KH54" s="183"/>
      <c r="KI54" s="183"/>
      <c r="KJ54" s="183"/>
      <c r="KK54" s="183"/>
      <c r="KL54" s="183"/>
      <c r="KM54" s="183"/>
      <c r="KN54" s="183"/>
      <c r="KO54" s="183"/>
      <c r="KP54" s="183"/>
      <c r="KQ54" s="183"/>
      <c r="KR54" s="183"/>
      <c r="KS54" s="183"/>
      <c r="KT54" s="183"/>
      <c r="KU54" s="183"/>
      <c r="KV54" s="183"/>
      <c r="KW54" s="183"/>
      <c r="KX54" s="183"/>
      <c r="KY54" s="183"/>
      <c r="KZ54" s="183"/>
      <c r="LA54" s="183"/>
      <c r="LB54" s="183"/>
      <c r="LC54" s="183"/>
      <c r="LD54" s="183"/>
      <c r="LE54" s="183"/>
      <c r="LF54" s="183"/>
      <c r="LG54" s="183"/>
      <c r="LH54" s="183"/>
      <c r="LI54" s="183"/>
      <c r="LJ54" s="183"/>
      <c r="LK54" s="183"/>
      <c r="LL54" s="183"/>
      <c r="LM54" s="183"/>
      <c r="LN54" s="183"/>
      <c r="LO54" s="183"/>
      <c r="LP54" s="183"/>
      <c r="LQ54" s="183"/>
      <c r="LR54" s="183"/>
      <c r="LS54" s="183"/>
      <c r="LT54" s="183"/>
      <c r="LU54" s="183"/>
      <c r="LV54" s="183"/>
      <c r="LW54" s="183"/>
      <c r="LX54" s="183"/>
      <c r="LY54" s="183"/>
      <c r="LZ54" s="183"/>
      <c r="MA54" s="183"/>
      <c r="MB54" s="183"/>
      <c r="MC54" s="183"/>
      <c r="MD54" s="183"/>
      <c r="ME54" s="183"/>
      <c r="MF54" s="183"/>
      <c r="MG54" s="183"/>
      <c r="MH54" s="183"/>
      <c r="MI54" s="183"/>
      <c r="MJ54" s="183"/>
      <c r="MK54" s="183"/>
    </row>
    <row r="55" spans="1:349" s="220" customFormat="1" ht="21" customHeight="1" outlineLevel="1">
      <c r="A55" s="139"/>
      <c r="B55" s="139"/>
      <c r="C55" s="228"/>
      <c r="D55" s="99"/>
      <c r="E55" s="121" t="s">
        <v>6</v>
      </c>
      <c r="F55" s="99"/>
      <c r="G55" s="99"/>
      <c r="H55" s="99"/>
      <c r="I55" s="99"/>
      <c r="J55" s="223" t="s">
        <v>73</v>
      </c>
      <c r="K55" s="223" t="s">
        <v>77</v>
      </c>
      <c r="L55" s="239"/>
      <c r="M55" s="134"/>
      <c r="N55" s="482">
        <f t="shared" ref="N55:T56" si="26">(N20*N44)*$M$27</f>
        <v>29431093.549185447</v>
      </c>
      <c r="O55" s="475">
        <f t="shared" si="26"/>
        <v>30794724.406599849</v>
      </c>
      <c r="P55" s="475">
        <f t="shared" si="26"/>
        <v>32221536.372530837</v>
      </c>
      <c r="Q55" s="475">
        <f t="shared" si="26"/>
        <v>33714456.817279302</v>
      </c>
      <c r="R55" s="475">
        <f t="shared" si="26"/>
        <v>35276548.744994298</v>
      </c>
      <c r="S55" s="475">
        <f t="shared" si="26"/>
        <v>36911017.077996112</v>
      </c>
      <c r="T55" s="476">
        <f t="shared" si="26"/>
        <v>38621215.232270911</v>
      </c>
      <c r="U55" s="183"/>
      <c r="V55" s="183"/>
      <c r="W55" s="183"/>
      <c r="X55" s="183"/>
      <c r="Y55" s="183"/>
      <c r="Z55" s="183"/>
      <c r="AA55" s="183"/>
      <c r="AB55" s="183"/>
      <c r="AC55" s="183"/>
      <c r="AD55" s="183"/>
      <c r="AE55" s="183"/>
      <c r="AF55" s="183"/>
      <c r="AG55" s="183"/>
      <c r="AH55" s="183"/>
      <c r="AI55" s="183"/>
      <c r="AJ55" s="183"/>
      <c r="AK55" s="183"/>
      <c r="AL55" s="183"/>
      <c r="AM55" s="183"/>
      <c r="AN55" s="183"/>
      <c r="AO55" s="183"/>
      <c r="AP55" s="183"/>
      <c r="AQ55" s="183"/>
      <c r="AR55" s="183"/>
      <c r="AS55" s="183"/>
      <c r="AT55" s="183"/>
      <c r="AU55" s="183"/>
      <c r="AV55" s="183"/>
      <c r="AW55" s="183"/>
      <c r="AX55" s="183"/>
      <c r="AY55" s="183"/>
      <c r="AZ55" s="183"/>
      <c r="BA55" s="183"/>
      <c r="BB55" s="183"/>
      <c r="BC55" s="183"/>
      <c r="BD55" s="183"/>
      <c r="BE55" s="183"/>
      <c r="BF55" s="183"/>
      <c r="BG55" s="183"/>
      <c r="BH55" s="183"/>
      <c r="BI55" s="183"/>
      <c r="BJ55" s="183"/>
      <c r="BK55" s="183"/>
      <c r="BL55" s="183"/>
      <c r="BM55" s="183"/>
      <c r="BN55" s="183"/>
      <c r="BO55" s="183"/>
      <c r="BP55" s="183"/>
      <c r="BQ55" s="183"/>
      <c r="BR55" s="183"/>
      <c r="BS55" s="183"/>
      <c r="BT55" s="183"/>
      <c r="BU55" s="183"/>
      <c r="BV55" s="183"/>
      <c r="BW55" s="183"/>
      <c r="BX55" s="183"/>
      <c r="BY55" s="183"/>
      <c r="BZ55" s="183"/>
      <c r="CA55" s="183"/>
      <c r="CB55" s="183"/>
      <c r="CC55" s="183"/>
      <c r="CD55" s="183"/>
      <c r="CE55" s="183"/>
      <c r="CF55" s="183"/>
      <c r="CG55" s="183"/>
      <c r="CH55" s="183"/>
      <c r="CI55" s="183"/>
      <c r="CJ55" s="183"/>
      <c r="CK55" s="183"/>
      <c r="CL55" s="183"/>
      <c r="CM55" s="183"/>
      <c r="CN55" s="183"/>
      <c r="CO55" s="183"/>
      <c r="CP55" s="183"/>
      <c r="CQ55" s="183"/>
      <c r="CR55" s="183"/>
      <c r="CS55" s="183"/>
      <c r="CT55" s="183"/>
      <c r="CU55" s="183"/>
      <c r="CV55" s="183"/>
      <c r="CW55" s="183"/>
      <c r="CX55" s="183"/>
      <c r="CY55" s="183"/>
      <c r="CZ55" s="183"/>
      <c r="DA55" s="183"/>
      <c r="DB55" s="183"/>
      <c r="DC55" s="183"/>
      <c r="DD55" s="183"/>
      <c r="DE55" s="183"/>
      <c r="DF55" s="183"/>
      <c r="DG55" s="183"/>
      <c r="DH55" s="183"/>
      <c r="DI55" s="183"/>
      <c r="DJ55" s="183"/>
      <c r="DK55" s="183"/>
      <c r="DL55" s="183"/>
      <c r="DM55" s="183"/>
      <c r="DN55" s="183"/>
      <c r="DO55" s="183"/>
      <c r="DP55" s="183"/>
      <c r="DQ55" s="183"/>
      <c r="DR55" s="183"/>
      <c r="DS55" s="183"/>
      <c r="DT55" s="183"/>
      <c r="DU55" s="183"/>
      <c r="DV55" s="183"/>
      <c r="DW55" s="183"/>
      <c r="DX55" s="183"/>
      <c r="DY55" s="183"/>
      <c r="DZ55" s="183"/>
      <c r="EA55" s="183"/>
      <c r="EB55" s="183"/>
      <c r="EC55" s="183"/>
      <c r="ED55" s="183"/>
      <c r="EE55" s="183"/>
      <c r="EF55" s="183"/>
      <c r="EG55" s="183"/>
      <c r="EH55" s="183"/>
      <c r="EI55" s="183"/>
      <c r="EJ55" s="183"/>
      <c r="EK55" s="183"/>
      <c r="EL55" s="183"/>
      <c r="EM55" s="183"/>
      <c r="EN55" s="183"/>
      <c r="EO55" s="183"/>
      <c r="EP55" s="183"/>
      <c r="EQ55" s="183"/>
      <c r="ER55" s="183"/>
      <c r="ES55" s="183"/>
      <c r="ET55" s="183"/>
      <c r="EU55" s="183"/>
      <c r="EV55" s="183"/>
      <c r="EW55" s="183"/>
      <c r="EX55" s="183"/>
      <c r="EY55" s="183"/>
      <c r="EZ55" s="183"/>
      <c r="FA55" s="183"/>
      <c r="FB55" s="183"/>
      <c r="FC55" s="183"/>
      <c r="FD55" s="183"/>
      <c r="FE55" s="183"/>
      <c r="FF55" s="183"/>
      <c r="FG55" s="183"/>
      <c r="FH55" s="183"/>
      <c r="FI55" s="183"/>
      <c r="FJ55" s="183"/>
      <c r="FK55" s="183"/>
      <c r="FL55" s="183"/>
      <c r="FM55" s="183"/>
      <c r="FN55" s="183"/>
      <c r="FO55" s="183"/>
      <c r="FP55" s="183"/>
      <c r="FQ55" s="183"/>
      <c r="FR55" s="183"/>
      <c r="FS55" s="183"/>
      <c r="FT55" s="183"/>
      <c r="FU55" s="183"/>
      <c r="FV55" s="183"/>
      <c r="FW55" s="183"/>
      <c r="FX55" s="183"/>
      <c r="FY55" s="183"/>
      <c r="FZ55" s="183"/>
      <c r="GA55" s="183"/>
      <c r="GB55" s="183"/>
      <c r="GC55" s="183"/>
      <c r="GD55" s="183"/>
      <c r="GE55" s="183"/>
      <c r="GF55" s="183"/>
      <c r="GG55" s="183"/>
      <c r="GH55" s="183"/>
      <c r="GI55" s="183"/>
      <c r="GJ55" s="183"/>
      <c r="GK55" s="183"/>
      <c r="GL55" s="183"/>
      <c r="GM55" s="183"/>
      <c r="GN55" s="183"/>
      <c r="GO55" s="183"/>
      <c r="GP55" s="183"/>
      <c r="GQ55" s="183"/>
      <c r="GR55" s="183"/>
      <c r="GS55" s="183"/>
      <c r="GT55" s="183"/>
      <c r="GU55" s="183"/>
      <c r="GV55" s="183"/>
      <c r="GW55" s="183"/>
      <c r="GX55" s="183"/>
      <c r="GY55" s="183"/>
      <c r="GZ55" s="183"/>
      <c r="HA55" s="183"/>
      <c r="HB55" s="183"/>
      <c r="HC55" s="183"/>
      <c r="HD55" s="183"/>
      <c r="HE55" s="183"/>
      <c r="HF55" s="183"/>
      <c r="HG55" s="183"/>
      <c r="HH55" s="183"/>
      <c r="HI55" s="183"/>
      <c r="HJ55" s="183"/>
      <c r="HK55" s="183"/>
      <c r="HL55" s="183"/>
      <c r="HM55" s="183"/>
      <c r="HN55" s="183"/>
      <c r="HO55" s="183"/>
      <c r="HP55" s="183"/>
      <c r="HQ55" s="183"/>
      <c r="HR55" s="183"/>
      <c r="HS55" s="183"/>
      <c r="HT55" s="183"/>
      <c r="HU55" s="183"/>
      <c r="HV55" s="183"/>
      <c r="HW55" s="183"/>
      <c r="HX55" s="183"/>
      <c r="HY55" s="183"/>
      <c r="HZ55" s="183"/>
      <c r="IA55" s="183"/>
      <c r="IB55" s="183"/>
      <c r="IC55" s="183"/>
      <c r="ID55" s="183"/>
      <c r="IE55" s="183"/>
      <c r="IF55" s="183"/>
      <c r="IG55" s="183"/>
      <c r="IH55" s="183"/>
      <c r="II55" s="183"/>
      <c r="IJ55" s="183"/>
      <c r="IK55" s="183"/>
      <c r="IL55" s="183"/>
      <c r="IM55" s="183"/>
      <c r="IN55" s="183"/>
      <c r="IO55" s="183"/>
      <c r="IP55" s="183"/>
      <c r="IQ55" s="183"/>
      <c r="IR55" s="183"/>
      <c r="IS55" s="183"/>
      <c r="IT55" s="183"/>
      <c r="IU55" s="183"/>
      <c r="IV55" s="183"/>
      <c r="IW55" s="183"/>
      <c r="IX55" s="183"/>
      <c r="IY55" s="183"/>
      <c r="IZ55" s="183"/>
      <c r="JA55" s="183"/>
      <c r="JB55" s="183"/>
      <c r="JC55" s="183"/>
      <c r="JD55" s="183"/>
      <c r="JE55" s="183"/>
      <c r="JF55" s="183"/>
      <c r="JG55" s="183"/>
      <c r="JH55" s="183"/>
      <c r="JI55" s="183"/>
      <c r="JJ55" s="183"/>
      <c r="JK55" s="183"/>
      <c r="JL55" s="183"/>
      <c r="JM55" s="183"/>
      <c r="JN55" s="183"/>
      <c r="JO55" s="183"/>
      <c r="JP55" s="183"/>
      <c r="JQ55" s="183"/>
      <c r="JR55" s="183"/>
      <c r="JS55" s="183"/>
      <c r="JT55" s="183"/>
      <c r="JU55" s="183"/>
      <c r="JV55" s="183"/>
      <c r="JW55" s="183"/>
      <c r="JX55" s="183"/>
      <c r="JY55" s="183"/>
      <c r="JZ55" s="183"/>
      <c r="KA55" s="183"/>
      <c r="KB55" s="183"/>
      <c r="KC55" s="183"/>
      <c r="KD55" s="183"/>
      <c r="KE55" s="183"/>
      <c r="KF55" s="183"/>
      <c r="KG55" s="183"/>
      <c r="KH55" s="183"/>
      <c r="KI55" s="183"/>
      <c r="KJ55" s="183"/>
      <c r="KK55" s="183"/>
      <c r="KL55" s="183"/>
      <c r="KM55" s="183"/>
      <c r="KN55" s="183"/>
      <c r="KO55" s="183"/>
      <c r="KP55" s="183"/>
      <c r="KQ55" s="183"/>
      <c r="KR55" s="183"/>
      <c r="KS55" s="183"/>
      <c r="KT55" s="183"/>
      <c r="KU55" s="183"/>
      <c r="KV55" s="183"/>
      <c r="KW55" s="183"/>
      <c r="KX55" s="183"/>
      <c r="KY55" s="183"/>
      <c r="KZ55" s="183"/>
      <c r="LA55" s="183"/>
      <c r="LB55" s="183"/>
      <c r="LC55" s="183"/>
      <c r="LD55" s="183"/>
      <c r="LE55" s="183"/>
      <c r="LF55" s="183"/>
      <c r="LG55" s="183"/>
      <c r="LH55" s="183"/>
      <c r="LI55" s="183"/>
      <c r="LJ55" s="183"/>
      <c r="LK55" s="183"/>
      <c r="LL55" s="183"/>
      <c r="LM55" s="183"/>
      <c r="LN55" s="183"/>
      <c r="LO55" s="183"/>
      <c r="LP55" s="183"/>
      <c r="LQ55" s="183"/>
      <c r="LR55" s="183"/>
      <c r="LS55" s="183"/>
      <c r="LT55" s="183"/>
      <c r="LU55" s="183"/>
      <c r="LV55" s="183"/>
      <c r="LW55" s="183"/>
      <c r="LX55" s="183"/>
      <c r="LY55" s="183"/>
      <c r="LZ55" s="183"/>
      <c r="MA55" s="183"/>
      <c r="MB55" s="183"/>
      <c r="MC55" s="183"/>
      <c r="MD55" s="183"/>
      <c r="ME55" s="183"/>
      <c r="MF55" s="183"/>
      <c r="MG55" s="183"/>
      <c r="MH55" s="183"/>
      <c r="MI55" s="183"/>
      <c r="MJ55" s="183"/>
      <c r="MK55" s="183"/>
    </row>
    <row r="56" spans="1:349" s="220" customFormat="1" ht="21" customHeight="1" outlineLevel="1">
      <c r="A56" s="139"/>
      <c r="B56" s="139"/>
      <c r="C56" s="228"/>
      <c r="D56" s="99"/>
      <c r="E56" s="121" t="s">
        <v>7</v>
      </c>
      <c r="F56" s="99"/>
      <c r="G56" s="99"/>
      <c r="H56" s="99"/>
      <c r="I56" s="99"/>
      <c r="J56" s="223" t="s">
        <v>73</v>
      </c>
      <c r="K56" s="223" t="s">
        <v>77</v>
      </c>
      <c r="L56" s="239"/>
      <c r="M56" s="134"/>
      <c r="N56" s="482">
        <f t="shared" si="26"/>
        <v>28757665.718082696</v>
      </c>
      <c r="O56" s="475">
        <f t="shared" si="26"/>
        <v>30090094.64379862</v>
      </c>
      <c r="P56" s="475">
        <f t="shared" si="26"/>
        <v>31484258.998929728</v>
      </c>
      <c r="Q56" s="475">
        <f t="shared" si="26"/>
        <v>32943019.171127129</v>
      </c>
      <c r="R56" s="475">
        <f t="shared" si="26"/>
        <v>34469368.078382954</v>
      </c>
      <c r="S56" s="475">
        <f t="shared" si="26"/>
        <v>36066437.309558675</v>
      </c>
      <c r="T56" s="476">
        <f t="shared" si="26"/>
        <v>37737503.549422435</v>
      </c>
      <c r="U56" s="183"/>
      <c r="V56" s="183"/>
      <c r="W56" s="183"/>
      <c r="X56" s="183"/>
      <c r="Y56" s="183"/>
      <c r="Z56" s="183"/>
      <c r="AA56" s="183"/>
      <c r="AB56" s="183"/>
      <c r="AC56" s="183"/>
      <c r="AD56" s="183"/>
      <c r="AE56" s="183"/>
      <c r="AF56" s="183"/>
      <c r="AG56" s="183"/>
      <c r="AH56" s="183"/>
      <c r="AI56" s="183"/>
      <c r="AJ56" s="183"/>
      <c r="AK56" s="183"/>
      <c r="AL56" s="183"/>
      <c r="AM56" s="183"/>
      <c r="AN56" s="183"/>
      <c r="AO56" s="183"/>
      <c r="AP56" s="183"/>
      <c r="AQ56" s="183"/>
      <c r="AR56" s="183"/>
      <c r="AS56" s="183"/>
      <c r="AT56" s="183"/>
      <c r="AU56" s="183"/>
      <c r="AV56" s="183"/>
      <c r="AW56" s="183"/>
      <c r="AX56" s="183"/>
      <c r="AY56" s="183"/>
      <c r="AZ56" s="183"/>
      <c r="BA56" s="183"/>
      <c r="BB56" s="183"/>
      <c r="BC56" s="183"/>
      <c r="BD56" s="183"/>
      <c r="BE56" s="183"/>
      <c r="BF56" s="183"/>
      <c r="BG56" s="183"/>
      <c r="BH56" s="183"/>
      <c r="BI56" s="183"/>
      <c r="BJ56" s="183"/>
      <c r="BK56" s="183"/>
      <c r="BL56" s="183"/>
      <c r="BM56" s="183"/>
      <c r="BN56" s="183"/>
      <c r="BO56" s="183"/>
      <c r="BP56" s="183"/>
      <c r="BQ56" s="183"/>
      <c r="BR56" s="183"/>
      <c r="BS56" s="183"/>
      <c r="BT56" s="183"/>
      <c r="BU56" s="183"/>
      <c r="BV56" s="183"/>
      <c r="BW56" s="183"/>
      <c r="BX56" s="183"/>
      <c r="BY56" s="183"/>
      <c r="BZ56" s="183"/>
      <c r="CA56" s="183"/>
      <c r="CB56" s="183"/>
      <c r="CC56" s="183"/>
      <c r="CD56" s="183"/>
      <c r="CE56" s="183"/>
      <c r="CF56" s="183"/>
      <c r="CG56" s="183"/>
      <c r="CH56" s="183"/>
      <c r="CI56" s="183"/>
      <c r="CJ56" s="183"/>
      <c r="CK56" s="183"/>
      <c r="CL56" s="183"/>
      <c r="CM56" s="183"/>
      <c r="CN56" s="183"/>
      <c r="CO56" s="183"/>
      <c r="CP56" s="183"/>
      <c r="CQ56" s="183"/>
      <c r="CR56" s="183"/>
      <c r="CS56" s="183"/>
      <c r="CT56" s="183"/>
      <c r="CU56" s="183"/>
      <c r="CV56" s="183"/>
      <c r="CW56" s="183"/>
      <c r="CX56" s="183"/>
      <c r="CY56" s="183"/>
      <c r="CZ56" s="183"/>
      <c r="DA56" s="183"/>
      <c r="DB56" s="183"/>
      <c r="DC56" s="183"/>
      <c r="DD56" s="183"/>
      <c r="DE56" s="183"/>
      <c r="DF56" s="183"/>
      <c r="DG56" s="183"/>
      <c r="DH56" s="183"/>
      <c r="DI56" s="183"/>
      <c r="DJ56" s="183"/>
      <c r="DK56" s="183"/>
      <c r="DL56" s="183"/>
      <c r="DM56" s="183"/>
      <c r="DN56" s="183"/>
      <c r="DO56" s="183"/>
      <c r="DP56" s="183"/>
      <c r="DQ56" s="183"/>
      <c r="DR56" s="183"/>
      <c r="DS56" s="183"/>
      <c r="DT56" s="183"/>
      <c r="DU56" s="183"/>
      <c r="DV56" s="183"/>
      <c r="DW56" s="183"/>
      <c r="DX56" s="183"/>
      <c r="DY56" s="183"/>
      <c r="DZ56" s="183"/>
      <c r="EA56" s="183"/>
      <c r="EB56" s="183"/>
      <c r="EC56" s="183"/>
      <c r="ED56" s="183"/>
      <c r="EE56" s="183"/>
      <c r="EF56" s="183"/>
      <c r="EG56" s="183"/>
      <c r="EH56" s="183"/>
      <c r="EI56" s="183"/>
      <c r="EJ56" s="183"/>
      <c r="EK56" s="183"/>
      <c r="EL56" s="183"/>
      <c r="EM56" s="183"/>
      <c r="EN56" s="183"/>
      <c r="EO56" s="183"/>
      <c r="EP56" s="183"/>
      <c r="EQ56" s="183"/>
      <c r="ER56" s="183"/>
      <c r="ES56" s="183"/>
      <c r="ET56" s="183"/>
      <c r="EU56" s="183"/>
      <c r="EV56" s="183"/>
      <c r="EW56" s="183"/>
      <c r="EX56" s="183"/>
      <c r="EY56" s="183"/>
      <c r="EZ56" s="183"/>
      <c r="FA56" s="183"/>
      <c r="FB56" s="183"/>
      <c r="FC56" s="183"/>
      <c r="FD56" s="183"/>
      <c r="FE56" s="183"/>
      <c r="FF56" s="183"/>
      <c r="FG56" s="183"/>
      <c r="FH56" s="183"/>
      <c r="FI56" s="183"/>
      <c r="FJ56" s="183"/>
      <c r="FK56" s="183"/>
      <c r="FL56" s="183"/>
      <c r="FM56" s="183"/>
      <c r="FN56" s="183"/>
      <c r="FO56" s="183"/>
      <c r="FP56" s="183"/>
      <c r="FQ56" s="183"/>
      <c r="FR56" s="183"/>
      <c r="FS56" s="183"/>
      <c r="FT56" s="183"/>
      <c r="FU56" s="183"/>
      <c r="FV56" s="183"/>
      <c r="FW56" s="183"/>
      <c r="FX56" s="183"/>
      <c r="FY56" s="183"/>
      <c r="FZ56" s="183"/>
      <c r="GA56" s="183"/>
      <c r="GB56" s="183"/>
      <c r="GC56" s="183"/>
      <c r="GD56" s="183"/>
      <c r="GE56" s="183"/>
      <c r="GF56" s="183"/>
      <c r="GG56" s="183"/>
      <c r="GH56" s="183"/>
      <c r="GI56" s="183"/>
      <c r="GJ56" s="183"/>
      <c r="GK56" s="183"/>
      <c r="GL56" s="183"/>
      <c r="GM56" s="183"/>
      <c r="GN56" s="183"/>
      <c r="GO56" s="183"/>
      <c r="GP56" s="183"/>
      <c r="GQ56" s="183"/>
      <c r="GR56" s="183"/>
      <c r="GS56" s="183"/>
      <c r="GT56" s="183"/>
      <c r="GU56" s="183"/>
      <c r="GV56" s="183"/>
      <c r="GW56" s="183"/>
      <c r="GX56" s="183"/>
      <c r="GY56" s="183"/>
      <c r="GZ56" s="183"/>
      <c r="HA56" s="183"/>
      <c r="HB56" s="183"/>
      <c r="HC56" s="183"/>
      <c r="HD56" s="183"/>
      <c r="HE56" s="183"/>
      <c r="HF56" s="183"/>
      <c r="HG56" s="183"/>
      <c r="HH56" s="183"/>
      <c r="HI56" s="183"/>
      <c r="HJ56" s="183"/>
      <c r="HK56" s="183"/>
      <c r="HL56" s="183"/>
      <c r="HM56" s="183"/>
      <c r="HN56" s="183"/>
      <c r="HO56" s="183"/>
      <c r="HP56" s="183"/>
      <c r="HQ56" s="183"/>
      <c r="HR56" s="183"/>
      <c r="HS56" s="183"/>
      <c r="HT56" s="183"/>
      <c r="HU56" s="183"/>
      <c r="HV56" s="183"/>
      <c r="HW56" s="183"/>
      <c r="HX56" s="183"/>
      <c r="HY56" s="183"/>
      <c r="HZ56" s="183"/>
      <c r="IA56" s="183"/>
      <c r="IB56" s="183"/>
      <c r="IC56" s="183"/>
      <c r="ID56" s="183"/>
      <c r="IE56" s="183"/>
      <c r="IF56" s="183"/>
      <c r="IG56" s="183"/>
      <c r="IH56" s="183"/>
      <c r="II56" s="183"/>
      <c r="IJ56" s="183"/>
      <c r="IK56" s="183"/>
      <c r="IL56" s="183"/>
      <c r="IM56" s="183"/>
      <c r="IN56" s="183"/>
      <c r="IO56" s="183"/>
      <c r="IP56" s="183"/>
      <c r="IQ56" s="183"/>
      <c r="IR56" s="183"/>
      <c r="IS56" s="183"/>
      <c r="IT56" s="183"/>
      <c r="IU56" s="183"/>
      <c r="IV56" s="183"/>
      <c r="IW56" s="183"/>
      <c r="IX56" s="183"/>
      <c r="IY56" s="183"/>
      <c r="IZ56" s="183"/>
      <c r="JA56" s="183"/>
      <c r="JB56" s="183"/>
      <c r="JC56" s="183"/>
      <c r="JD56" s="183"/>
      <c r="JE56" s="183"/>
      <c r="JF56" s="183"/>
      <c r="JG56" s="183"/>
      <c r="JH56" s="183"/>
      <c r="JI56" s="183"/>
      <c r="JJ56" s="183"/>
      <c r="JK56" s="183"/>
      <c r="JL56" s="183"/>
      <c r="JM56" s="183"/>
      <c r="JN56" s="183"/>
      <c r="JO56" s="183"/>
      <c r="JP56" s="183"/>
      <c r="JQ56" s="183"/>
      <c r="JR56" s="183"/>
      <c r="JS56" s="183"/>
      <c r="JT56" s="183"/>
      <c r="JU56" s="183"/>
      <c r="JV56" s="183"/>
      <c r="JW56" s="183"/>
      <c r="JX56" s="183"/>
      <c r="JY56" s="183"/>
      <c r="JZ56" s="183"/>
      <c r="KA56" s="183"/>
      <c r="KB56" s="183"/>
      <c r="KC56" s="183"/>
      <c r="KD56" s="183"/>
      <c r="KE56" s="183"/>
      <c r="KF56" s="183"/>
      <c r="KG56" s="183"/>
      <c r="KH56" s="183"/>
      <c r="KI56" s="183"/>
      <c r="KJ56" s="183"/>
      <c r="KK56" s="183"/>
      <c r="KL56" s="183"/>
      <c r="KM56" s="183"/>
      <c r="KN56" s="183"/>
      <c r="KO56" s="183"/>
      <c r="KP56" s="183"/>
      <c r="KQ56" s="183"/>
      <c r="KR56" s="183"/>
      <c r="KS56" s="183"/>
      <c r="KT56" s="183"/>
      <c r="KU56" s="183"/>
      <c r="KV56" s="183"/>
      <c r="KW56" s="183"/>
      <c r="KX56" s="183"/>
      <c r="KY56" s="183"/>
      <c r="KZ56" s="183"/>
      <c r="LA56" s="183"/>
      <c r="LB56" s="183"/>
      <c r="LC56" s="183"/>
      <c r="LD56" s="183"/>
      <c r="LE56" s="183"/>
      <c r="LF56" s="183"/>
      <c r="LG56" s="183"/>
      <c r="LH56" s="183"/>
      <c r="LI56" s="183"/>
      <c r="LJ56" s="183"/>
      <c r="LK56" s="183"/>
      <c r="LL56" s="183"/>
      <c r="LM56" s="183"/>
      <c r="LN56" s="183"/>
      <c r="LO56" s="183"/>
      <c r="LP56" s="183"/>
      <c r="LQ56" s="183"/>
      <c r="LR56" s="183"/>
      <c r="LS56" s="183"/>
      <c r="LT56" s="183"/>
      <c r="LU56" s="183"/>
      <c r="LV56" s="183"/>
      <c r="LW56" s="183"/>
      <c r="LX56" s="183"/>
      <c r="LY56" s="183"/>
      <c r="LZ56" s="183"/>
      <c r="MA56" s="183"/>
      <c r="MB56" s="183"/>
      <c r="MC56" s="183"/>
      <c r="MD56" s="183"/>
      <c r="ME56" s="183"/>
      <c r="MF56" s="183"/>
      <c r="MG56" s="183"/>
      <c r="MH56" s="183"/>
      <c r="MI56" s="183"/>
      <c r="MJ56" s="183"/>
      <c r="MK56" s="183"/>
    </row>
    <row r="57" spans="1:349" ht="21" customHeight="1">
      <c r="A57" s="136"/>
      <c r="B57" s="136"/>
      <c r="C57" s="136"/>
      <c r="D57" s="136"/>
      <c r="E57" s="136"/>
      <c r="F57" s="136"/>
      <c r="G57" s="136"/>
      <c r="H57" s="136"/>
      <c r="I57" s="136"/>
      <c r="J57" s="223" t="s">
        <v>73</v>
      </c>
      <c r="K57" s="223" t="s">
        <v>77</v>
      </c>
      <c r="L57" s="239"/>
      <c r="M57" s="143" t="s">
        <v>59</v>
      </c>
      <c r="N57" s="483">
        <f>SUM(N54:N56)</f>
        <v>59140116.106833547</v>
      </c>
      <c r="O57" s="477">
        <f t="shared" ref="O57:T57" si="27">SUM(O54:O56)</f>
        <v>61880255.106411457</v>
      </c>
      <c r="P57" s="477">
        <f t="shared" si="27"/>
        <v>64747352.966256797</v>
      </c>
      <c r="Q57" s="477">
        <f t="shared" si="27"/>
        <v>67747292.071242362</v>
      </c>
      <c r="R57" s="477">
        <f t="shared" si="27"/>
        <v>70886227.354779214</v>
      </c>
      <c r="S57" s="477">
        <f t="shared" si="27"/>
        <v>74170598.926808208</v>
      </c>
      <c r="T57" s="478">
        <f t="shared" si="27"/>
        <v>77607145.28688398</v>
      </c>
    </row>
    <row r="58" spans="1:349" ht="21" customHeight="1">
      <c r="A58" s="136"/>
      <c r="B58" s="136"/>
      <c r="C58" s="136"/>
      <c r="D58" s="136"/>
      <c r="E58" s="136"/>
      <c r="F58" s="136"/>
      <c r="G58" s="136"/>
      <c r="H58" s="136"/>
      <c r="I58" s="136"/>
      <c r="J58" s="223" t="s">
        <v>73</v>
      </c>
      <c r="K58" s="223" t="s">
        <v>77</v>
      </c>
      <c r="L58" s="239"/>
      <c r="M58" s="143" t="s">
        <v>81</v>
      </c>
      <c r="N58" s="483">
        <f>N52+N57</f>
        <v>266077603.7321988</v>
      </c>
      <c r="O58" s="477">
        <f t="shared" ref="O58:T58" si="28">O52+O57</f>
        <v>278405777.34592271</v>
      </c>
      <c r="P58" s="477">
        <f t="shared" si="28"/>
        <v>291305152.22769129</v>
      </c>
      <c r="Q58" s="477">
        <f t="shared" si="28"/>
        <v>304802193.8458569</v>
      </c>
      <c r="R58" s="477">
        <f t="shared" si="28"/>
        <v>318924593.89331686</v>
      </c>
      <c r="S58" s="477">
        <f t="shared" si="28"/>
        <v>333701327.10217583</v>
      </c>
      <c r="T58" s="478">
        <f t="shared" si="28"/>
        <v>349162710.69080091</v>
      </c>
    </row>
    <row r="59" spans="1:349" ht="21" customHeight="1" thickBot="1">
      <c r="A59" s="136"/>
      <c r="B59" s="136"/>
      <c r="C59" s="136"/>
      <c r="D59" s="136"/>
      <c r="E59" s="136"/>
      <c r="F59" s="136"/>
      <c r="G59" s="136"/>
      <c r="H59" s="136"/>
      <c r="I59" s="136"/>
      <c r="J59" s="223" t="s">
        <v>74</v>
      </c>
      <c r="K59" s="223" t="s">
        <v>77</v>
      </c>
      <c r="L59" s="239"/>
      <c r="M59" s="143" t="s">
        <v>81</v>
      </c>
      <c r="N59" s="484">
        <f>N58/N61</f>
        <v>76240001.069397926</v>
      </c>
      <c r="O59" s="485">
        <f>O58/O61</f>
        <v>86461421.536000833</v>
      </c>
      <c r="P59" s="485">
        <f>P58/P61</f>
        <v>86184956.280382037</v>
      </c>
      <c r="Q59" s="485">
        <f t="shared" ref="Q59:T59" si="29">Q58/Q61</f>
        <v>86838231.864916503</v>
      </c>
      <c r="R59" s="485">
        <f t="shared" si="29"/>
        <v>87858014.846643761</v>
      </c>
      <c r="S59" s="485">
        <f t="shared" si="29"/>
        <v>88750352.952706337</v>
      </c>
      <c r="T59" s="486">
        <f t="shared" si="29"/>
        <v>91643756.086824387</v>
      </c>
    </row>
    <row r="60" spans="1:349" ht="21" customHeight="1">
      <c r="A60" s="136"/>
      <c r="B60" s="136"/>
      <c r="C60" s="136"/>
      <c r="D60" s="136"/>
      <c r="E60" s="136"/>
      <c r="F60" s="136"/>
      <c r="G60" s="136"/>
      <c r="H60" s="136"/>
      <c r="I60" s="136"/>
      <c r="J60" s="239"/>
      <c r="K60" s="239"/>
      <c r="L60" s="239"/>
      <c r="M60" s="142"/>
      <c r="N60" s="142"/>
      <c r="O60" s="142"/>
      <c r="P60" s="142"/>
      <c r="Q60" s="142"/>
      <c r="R60" s="142"/>
      <c r="S60" s="142"/>
      <c r="T60" s="8"/>
    </row>
    <row r="61" spans="1:349" ht="21" customHeight="1">
      <c r="A61" s="136"/>
      <c r="B61" s="136"/>
      <c r="C61" s="136"/>
      <c r="D61" s="136"/>
      <c r="E61" s="136"/>
      <c r="F61" s="136"/>
      <c r="G61" s="136"/>
      <c r="H61" s="136"/>
      <c r="I61" s="136"/>
      <c r="J61" s="239"/>
      <c r="K61" s="239"/>
      <c r="L61" s="239" t="s">
        <v>20</v>
      </c>
      <c r="M61" s="784" t="s">
        <v>68</v>
      </c>
      <c r="N61" s="526">
        <v>3.49</v>
      </c>
      <c r="O61" s="527">
        <v>3.22</v>
      </c>
      <c r="P61" s="528">
        <v>3.38</v>
      </c>
      <c r="Q61" s="529">
        <v>3.51</v>
      </c>
      <c r="R61" s="529">
        <v>3.63</v>
      </c>
      <c r="S61" s="529">
        <v>3.76</v>
      </c>
      <c r="T61" s="530">
        <v>3.81</v>
      </c>
    </row>
    <row r="62" spans="1:349" ht="14" thickBot="1">
      <c r="A62" s="123"/>
      <c r="B62" s="123"/>
      <c r="C62" s="123"/>
      <c r="D62" s="123"/>
      <c r="E62" s="123"/>
      <c r="F62" s="123"/>
      <c r="G62" s="123"/>
      <c r="H62" s="123"/>
      <c r="I62" s="123"/>
      <c r="J62" s="245"/>
      <c r="K62" s="245"/>
      <c r="L62" s="245"/>
      <c r="M62" s="123"/>
      <c r="N62" s="123"/>
      <c r="O62" s="123"/>
      <c r="P62" s="123"/>
      <c r="Q62" s="123"/>
      <c r="R62" s="123"/>
      <c r="S62" s="123"/>
      <c r="T62" s="647"/>
    </row>
    <row r="63" spans="1:349" ht="27.75" customHeight="1"/>
    <row r="64" spans="1:349"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sheetData>
  <sheetProtection password="C66E" sheet="1" objects="1" scenarios="1"/>
  <conditionalFormatting sqref="M3:P3">
    <cfRule type="expression" dxfId="82" priority="15" stopIfTrue="1">
      <formula>M2="H"</formula>
    </cfRule>
    <cfRule type="expression" dxfId="81" priority="16" stopIfTrue="1">
      <formula>M2="F"</formula>
    </cfRule>
    <cfRule type="expression" dxfId="80" priority="17" stopIfTrue="1">
      <formula>M2="O"</formula>
    </cfRule>
  </conditionalFormatting>
  <conditionalFormatting sqref="M20">
    <cfRule type="containsBlanks" dxfId="79" priority="9">
      <formula>LEN(TRIM(M20))=0</formula>
    </cfRule>
  </conditionalFormatting>
  <conditionalFormatting sqref="M21">
    <cfRule type="containsBlanks" dxfId="78" priority="8">
      <formula>LEN(TRIM(M21))=0</formula>
    </cfRule>
  </conditionalFormatting>
  <conditionalFormatting sqref="M19">
    <cfRule type="containsBlanks" dxfId="77" priority="10">
      <formula>LEN(TRIM(M19))=0</formula>
    </cfRule>
  </conditionalFormatting>
  <conditionalFormatting sqref="M27">
    <cfRule type="containsBlanks" dxfId="76" priority="6">
      <formula>LEN(TRIM(M27))=0</formula>
    </cfRule>
  </conditionalFormatting>
  <conditionalFormatting sqref="M25">
    <cfRule type="containsBlanks" dxfId="75" priority="7">
      <formula>LEN(TRIM(M25))=0</formula>
    </cfRule>
  </conditionalFormatting>
  <conditionalFormatting sqref="M33">
    <cfRule type="containsBlanks" dxfId="74" priority="4">
      <formula>LEN(TRIM(M33))=0</formula>
    </cfRule>
  </conditionalFormatting>
  <conditionalFormatting sqref="Q3:T3">
    <cfRule type="expression" dxfId="73" priority="1" stopIfTrue="1">
      <formula>Q2="H"</formula>
    </cfRule>
    <cfRule type="expression" dxfId="72" priority="2" stopIfTrue="1">
      <formula>Q2="F"</formula>
    </cfRule>
    <cfRule type="expression" dxfId="71" priority="3" stopIfTrue="1">
      <formula>Q2="O"</formula>
    </cfRule>
  </conditionalFormatting>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76"/>
  <sheetViews>
    <sheetView workbookViewId="0">
      <selection activeCell="C55" sqref="C55"/>
    </sheetView>
  </sheetViews>
  <sheetFormatPr baseColWidth="10" defaultColWidth="8.83203125" defaultRowHeight="12" x14ac:dyDescent="0"/>
  <cols>
    <col min="1" max="1" width="8.83203125" style="127"/>
    <col min="2" max="2" width="34.1640625" style="127" customWidth="1"/>
    <col min="3" max="3" width="23.5" style="259" customWidth="1"/>
    <col min="4" max="4" width="29.6640625" style="260" bestFit="1" customWidth="1"/>
    <col min="5" max="5" width="49.83203125" style="127" bestFit="1" customWidth="1"/>
    <col min="6" max="6" width="21.33203125" style="259" customWidth="1"/>
    <col min="7" max="7" width="23.5" style="259" bestFit="1" customWidth="1"/>
    <col min="8" max="8" width="33.5" style="259" bestFit="1" customWidth="1"/>
    <col min="9" max="9" width="24.1640625" style="259" bestFit="1" customWidth="1"/>
    <col min="10" max="10" width="40.5" style="259" bestFit="1" customWidth="1"/>
    <col min="11" max="11" width="22.6640625" style="259" bestFit="1" customWidth="1"/>
    <col min="12" max="12" width="8.83203125" style="127"/>
    <col min="13" max="13" width="18.5" style="127" bestFit="1" customWidth="1"/>
    <col min="14" max="16384" width="8.83203125" style="127"/>
  </cols>
  <sheetData>
    <row r="1" spans="2:11" ht="13" thickBot="1"/>
    <row r="2" spans="2:11" ht="13" thickBot="1">
      <c r="B2" s="347" t="s">
        <v>83</v>
      </c>
      <c r="C2" s="347" t="s">
        <v>84</v>
      </c>
      <c r="E2" s="346"/>
      <c r="F2" s="263"/>
    </row>
    <row r="3" spans="2:11" ht="28.5" customHeight="1" thickBot="1">
      <c r="B3" s="264" t="s">
        <v>85</v>
      </c>
      <c r="C3" s="433">
        <v>18887.192714639157</v>
      </c>
      <c r="E3" s="262"/>
      <c r="F3" s="266"/>
      <c r="H3" s="263"/>
      <c r="I3" s="267"/>
    </row>
    <row r="4" spans="2:11" ht="28.5" customHeight="1" thickBot="1">
      <c r="B4" s="268" t="s">
        <v>86</v>
      </c>
      <c r="C4" s="431">
        <v>14</v>
      </c>
      <c r="E4" s="262"/>
      <c r="F4" s="267"/>
    </row>
    <row r="5" spans="2:11" ht="28.5" customHeight="1" thickBot="1">
      <c r="B5" s="270" t="s">
        <v>87</v>
      </c>
      <c r="C5" s="431">
        <v>229.5</v>
      </c>
      <c r="E5" s="271"/>
      <c r="F5" s="267"/>
    </row>
    <row r="6" spans="2:11" ht="28.5" customHeight="1" thickBot="1">
      <c r="B6" s="272" t="s">
        <v>88</v>
      </c>
      <c r="C6" s="431">
        <v>255</v>
      </c>
      <c r="E6" s="274"/>
      <c r="F6" s="267"/>
    </row>
    <row r="7" spans="2:11" ht="28.5" customHeight="1" thickBot="1">
      <c r="B7" s="275" t="s">
        <v>89</v>
      </c>
      <c r="C7" s="434">
        <v>74.067422410349636</v>
      </c>
      <c r="E7" s="276"/>
      <c r="F7" s="267"/>
    </row>
    <row r="8" spans="2:11" ht="13" thickBot="1">
      <c r="B8" s="263"/>
      <c r="C8" s="267"/>
      <c r="D8" s="259"/>
      <c r="E8" s="276"/>
    </row>
    <row r="9" spans="2:11" ht="24" customHeight="1" thickBot="1">
      <c r="B9" s="345" t="s">
        <v>90</v>
      </c>
      <c r="C9" s="344" t="s">
        <v>91</v>
      </c>
      <c r="D9" s="259"/>
      <c r="E9" s="262"/>
    </row>
    <row r="10" spans="2:11" ht="24" customHeight="1">
      <c r="B10" s="435" t="s">
        <v>5</v>
      </c>
      <c r="C10" s="587">
        <f>'Direct costs Mexico'!M19</f>
        <v>0.15</v>
      </c>
      <c r="D10" s="127"/>
    </row>
    <row r="11" spans="2:11" ht="24" customHeight="1" thickBot="1">
      <c r="B11" s="436" t="s">
        <v>6</v>
      </c>
      <c r="C11" s="603">
        <f>'Direct costs Mexico'!M20</f>
        <v>0.39</v>
      </c>
      <c r="D11" s="127"/>
    </row>
    <row r="12" spans="2:11" ht="24" customHeight="1" thickBot="1">
      <c r="B12" s="437" t="s">
        <v>7</v>
      </c>
      <c r="C12" s="604">
        <f>'Direct costs Mexico'!M21</f>
        <v>0.46</v>
      </c>
      <c r="D12" s="127"/>
    </row>
    <row r="13" spans="2:11" s="260" customFormat="1">
      <c r="B13" s="267"/>
      <c r="C13" s="282"/>
      <c r="D13" s="267"/>
      <c r="F13" s="267"/>
      <c r="G13" s="267"/>
      <c r="H13" s="267"/>
      <c r="I13" s="267"/>
      <c r="J13" s="267"/>
      <c r="K13" s="267"/>
    </row>
    <row r="14" spans="2:11" hidden="1">
      <c r="B14" s="283" t="s">
        <v>37</v>
      </c>
      <c r="C14" s="124"/>
      <c r="D14" s="284"/>
      <c r="E14" s="285"/>
      <c r="F14" s="284"/>
      <c r="G14" s="284"/>
      <c r="H14" s="284"/>
      <c r="I14" s="284"/>
      <c r="J14" s="284"/>
      <c r="K14" s="284"/>
    </row>
    <row r="15" spans="2:11" s="286" customFormat="1" hidden="1">
      <c r="B15" s="287" t="s">
        <v>92</v>
      </c>
      <c r="C15" s="288"/>
      <c r="D15" s="289"/>
      <c r="E15" s="288"/>
      <c r="F15" s="287" t="s">
        <v>93</v>
      </c>
      <c r="G15" s="287" t="s">
        <v>94</v>
      </c>
      <c r="H15" s="287" t="s">
        <v>95</v>
      </c>
      <c r="I15" s="287"/>
      <c r="J15" s="287"/>
      <c r="K15" s="287"/>
    </row>
    <row r="16" spans="2:11" hidden="1">
      <c r="B16" s="291" t="s">
        <v>96</v>
      </c>
      <c r="C16" s="291" t="s">
        <v>97</v>
      </c>
      <c r="D16" s="291" t="s">
        <v>98</v>
      </c>
      <c r="E16" s="291" t="s">
        <v>99</v>
      </c>
      <c r="F16" s="291" t="s">
        <v>100</v>
      </c>
      <c r="G16" s="291" t="s">
        <v>6</v>
      </c>
      <c r="H16" s="291" t="s">
        <v>7</v>
      </c>
      <c r="I16" s="291" t="s">
        <v>101</v>
      </c>
      <c r="J16" s="291" t="s">
        <v>102</v>
      </c>
      <c r="K16" s="291" t="s">
        <v>103</v>
      </c>
    </row>
    <row r="17" spans="2:13" hidden="1">
      <c r="B17" s="292" t="s">
        <v>104</v>
      </c>
      <c r="C17" s="316">
        <v>6.02</v>
      </c>
      <c r="D17" s="348">
        <v>0.19399999999999998</v>
      </c>
      <c r="E17" s="277">
        <f>C17*D17</f>
        <v>1.1678799999999998</v>
      </c>
      <c r="F17" s="259">
        <f>$C$10*E17</f>
        <v>0.17518199999999998</v>
      </c>
      <c r="G17" s="259">
        <f>$C$11*E17</f>
        <v>0.45547319999999997</v>
      </c>
      <c r="H17" s="259">
        <f>$C$12*E17</f>
        <v>0.53722479999999995</v>
      </c>
      <c r="I17" s="259">
        <f>($C$7*$C$4)*F17</f>
        <v>181.65390869765815</v>
      </c>
      <c r="J17" s="259">
        <f>($C$7*$C$5)*G17</f>
        <v>7742.3490942780445</v>
      </c>
      <c r="K17" s="259">
        <f>$C$3*H17</f>
        <v>10146.668328683478</v>
      </c>
    </row>
    <row r="18" spans="2:13" hidden="1">
      <c r="B18" s="292" t="s">
        <v>105</v>
      </c>
      <c r="C18" s="267">
        <v>12.2</v>
      </c>
      <c r="D18" s="348">
        <v>0.43700000000000006</v>
      </c>
      <c r="E18" s="277">
        <f t="shared" ref="E18:E26" si="0">C18*D18</f>
        <v>5.3314000000000004</v>
      </c>
      <c r="F18" s="259">
        <f t="shared" ref="F18:F26" si="1">$C$10*E18</f>
        <v>0.79971000000000003</v>
      </c>
      <c r="G18" s="259">
        <f t="shared" ref="G18:G26" si="2">$C$11*E18</f>
        <v>2.0792460000000004</v>
      </c>
      <c r="H18" s="259">
        <f t="shared" ref="H18:H26" si="3">$C$12*E18</f>
        <v>2.4524440000000003</v>
      </c>
      <c r="I18" s="259">
        <f t="shared" ref="I18:I26" si="4">($C$7*$C$4)*F18</f>
        <v>829.25441726092993</v>
      </c>
      <c r="J18" s="259">
        <f t="shared" ref="J18:J26" si="5">($C$7*$C$5)*G18</f>
        <v>35344.007912828354</v>
      </c>
      <c r="K18" s="259">
        <f t="shared" ref="K18:K26" si="6">$C$3*H18</f>
        <v>46319.782449860519</v>
      </c>
    </row>
    <row r="19" spans="2:13" hidden="1">
      <c r="B19" s="292" t="s">
        <v>106</v>
      </c>
      <c r="C19" s="267">
        <v>24.42</v>
      </c>
      <c r="D19" s="313">
        <v>0.54400000000000004</v>
      </c>
      <c r="E19" s="277">
        <f t="shared" si="0"/>
        <v>13.284480000000002</v>
      </c>
      <c r="F19" s="259">
        <f t="shared" si="1"/>
        <v>1.9926720000000002</v>
      </c>
      <c r="G19" s="259">
        <f t="shared" si="2"/>
        <v>5.1809472000000012</v>
      </c>
      <c r="H19" s="259">
        <f t="shared" si="3"/>
        <v>6.1108608000000011</v>
      </c>
      <c r="I19" s="259">
        <f t="shared" si="4"/>
        <v>2066.2891024898672</v>
      </c>
      <c r="J19" s="259">
        <f t="shared" si="5"/>
        <v>88068.193389693144</v>
      </c>
      <c r="K19" s="259">
        <f t="shared" si="6"/>
        <v>115417.00558193403</v>
      </c>
    </row>
    <row r="20" spans="2:13" hidden="1">
      <c r="B20" s="292" t="s">
        <v>107</v>
      </c>
      <c r="C20" s="267">
        <v>41.05</v>
      </c>
      <c r="D20" s="353">
        <v>0.55700000000000005</v>
      </c>
      <c r="E20" s="277">
        <f t="shared" si="0"/>
        <v>22.864850000000001</v>
      </c>
      <c r="F20" s="259">
        <f t="shared" si="1"/>
        <v>3.4297274999999998</v>
      </c>
      <c r="G20" s="259">
        <f t="shared" si="2"/>
        <v>8.917291500000001</v>
      </c>
      <c r="H20" s="259">
        <f t="shared" si="3"/>
        <v>10.517831000000001</v>
      </c>
      <c r="I20" s="259">
        <f t="shared" si="4"/>
        <v>3556.4350569284939</v>
      </c>
      <c r="J20" s="259">
        <f t="shared" si="5"/>
        <v>151580.34274780232</v>
      </c>
      <c r="K20" s="259">
        <f t="shared" si="6"/>
        <v>198652.30103700591</v>
      </c>
    </row>
    <row r="21" spans="2:13" hidden="1">
      <c r="B21" s="292" t="s">
        <v>108</v>
      </c>
      <c r="C21" s="293">
        <v>68.16</v>
      </c>
      <c r="D21" s="348">
        <v>0.56700000000000006</v>
      </c>
      <c r="E21" s="277">
        <f t="shared" si="0"/>
        <v>38.646720000000002</v>
      </c>
      <c r="F21" s="259">
        <f t="shared" si="1"/>
        <v>5.7970079999999999</v>
      </c>
      <c r="G21" s="259">
        <f t="shared" si="2"/>
        <v>15.072220800000002</v>
      </c>
      <c r="H21" s="259">
        <f t="shared" si="3"/>
        <v>17.7774912</v>
      </c>
      <c r="I21" s="259">
        <f t="shared" si="4"/>
        <v>6011.1721635304657</v>
      </c>
      <c r="J21" s="259">
        <f t="shared" si="5"/>
        <v>256204.7449984735</v>
      </c>
      <c r="K21" s="259">
        <f t="shared" si="6"/>
        <v>335766.90227720171</v>
      </c>
    </row>
    <row r="22" spans="2:13" hidden="1">
      <c r="B22" s="292" t="s">
        <v>109</v>
      </c>
      <c r="C22" s="293">
        <v>104.56</v>
      </c>
      <c r="D22" s="348">
        <v>0.57600000000000007</v>
      </c>
      <c r="E22" s="277">
        <f t="shared" si="0"/>
        <v>60.226560000000006</v>
      </c>
      <c r="F22" s="259">
        <f t="shared" si="1"/>
        <v>9.0339840000000002</v>
      </c>
      <c r="G22" s="259">
        <f t="shared" si="2"/>
        <v>23.488358400000003</v>
      </c>
      <c r="H22" s="259">
        <f t="shared" si="3"/>
        <v>27.704217600000003</v>
      </c>
      <c r="I22" s="259">
        <f t="shared" si="4"/>
        <v>9367.7347256687608</v>
      </c>
      <c r="J22" s="259">
        <f t="shared" si="5"/>
        <v>399266.23648618214</v>
      </c>
      <c r="K22" s="259">
        <f t="shared" si="6"/>
        <v>523254.89681949798</v>
      </c>
    </row>
    <row r="23" spans="2:13" hidden="1">
      <c r="B23" s="292" t="s">
        <v>110</v>
      </c>
      <c r="C23" s="293">
        <v>177.39</v>
      </c>
      <c r="D23" s="348">
        <v>0.56899999999999995</v>
      </c>
      <c r="E23" s="277">
        <f t="shared" si="0"/>
        <v>100.93490999999999</v>
      </c>
      <c r="F23" s="259">
        <f t="shared" si="1"/>
        <v>15.140236499999997</v>
      </c>
      <c r="G23" s="259">
        <f t="shared" si="2"/>
        <v>39.364614899999999</v>
      </c>
      <c r="H23" s="259">
        <f t="shared" si="3"/>
        <v>46.430058599999995</v>
      </c>
      <c r="I23" s="259">
        <f t="shared" si="4"/>
        <v>15699.576091333305</v>
      </c>
      <c r="J23" s="259">
        <f t="shared" si="5"/>
        <v>669138.36097847042</v>
      </c>
      <c r="K23" s="259">
        <f t="shared" si="6"/>
        <v>876933.46453018906</v>
      </c>
    </row>
    <row r="24" spans="2:13" hidden="1">
      <c r="B24" s="292" t="s">
        <v>111</v>
      </c>
      <c r="C24" s="293">
        <v>273.05</v>
      </c>
      <c r="D24" s="348">
        <v>0.50700000000000001</v>
      </c>
      <c r="E24" s="277">
        <f t="shared" si="0"/>
        <v>138.43635</v>
      </c>
      <c r="F24" s="259">
        <f t="shared" si="1"/>
        <v>20.765452499999999</v>
      </c>
      <c r="G24" s="259">
        <f t="shared" si="2"/>
        <v>53.990176500000004</v>
      </c>
      <c r="H24" s="259">
        <f t="shared" si="3"/>
        <v>63.680721000000005</v>
      </c>
      <c r="I24" s="259">
        <f t="shared" si="4"/>
        <v>21532.609586033712</v>
      </c>
      <c r="J24" s="259">
        <f t="shared" si="5"/>
        <v>917750.58142759406</v>
      </c>
      <c r="K24" s="259">
        <f t="shared" si="6"/>
        <v>1202750.0497341689</v>
      </c>
    </row>
    <row r="25" spans="2:13" hidden="1">
      <c r="B25" s="292" t="s">
        <v>112</v>
      </c>
      <c r="C25" s="293">
        <v>356.8</v>
      </c>
      <c r="D25" s="348">
        <v>0.42399999999999999</v>
      </c>
      <c r="E25" s="277">
        <f t="shared" si="0"/>
        <v>151.28319999999999</v>
      </c>
      <c r="F25" s="259">
        <f t="shared" si="1"/>
        <v>22.69248</v>
      </c>
      <c r="G25" s="259">
        <f t="shared" si="2"/>
        <v>59.000447999999999</v>
      </c>
      <c r="H25" s="259">
        <f t="shared" si="3"/>
        <v>69.590271999999999</v>
      </c>
      <c r="I25" s="259">
        <f t="shared" si="4"/>
        <v>23530.829023777751</v>
      </c>
      <c r="J25" s="259">
        <f t="shared" si="5"/>
        <v>1002917.5484634417</v>
      </c>
      <c r="K25" s="259">
        <f t="shared" si="6"/>
        <v>1314364.8783281574</v>
      </c>
    </row>
    <row r="26" spans="2:13" s="303" customFormat="1" hidden="1">
      <c r="B26" s="351" t="s">
        <v>113</v>
      </c>
      <c r="C26" s="293">
        <v>435.27</v>
      </c>
      <c r="D26" s="348">
        <v>0.315</v>
      </c>
      <c r="E26" s="277">
        <f t="shared" si="0"/>
        <v>137.11005</v>
      </c>
      <c r="F26" s="259">
        <f t="shared" si="1"/>
        <v>20.5665075</v>
      </c>
      <c r="G26" s="259">
        <f t="shared" si="2"/>
        <v>53.472919500000003</v>
      </c>
      <c r="H26" s="259">
        <f t="shared" si="3"/>
        <v>63.070623000000005</v>
      </c>
      <c r="I26" s="259">
        <f t="shared" si="4"/>
        <v>21326.314779113734</v>
      </c>
      <c r="J26" s="259">
        <f t="shared" si="5"/>
        <v>908958.00204979756</v>
      </c>
      <c r="K26" s="259">
        <f t="shared" si="6"/>
        <v>1191227.0112333531</v>
      </c>
    </row>
    <row r="27" spans="2:13" s="303" customFormat="1" ht="14" hidden="1">
      <c r="B27" s="304" t="s">
        <v>115</v>
      </c>
      <c r="C27" s="298">
        <v>2286.9799999999996</v>
      </c>
      <c r="D27" s="352" t="s">
        <v>114</v>
      </c>
      <c r="E27" s="354"/>
      <c r="F27" s="354"/>
      <c r="G27" s="354"/>
      <c r="H27" s="354"/>
      <c r="I27" s="354"/>
      <c r="J27" s="354"/>
      <c r="K27" s="354"/>
      <c r="M27" s="305"/>
    </row>
    <row r="28" spans="2:13" hidden="1">
      <c r="B28" s="306"/>
      <c r="C28" s="315"/>
      <c r="D28" s="299"/>
      <c r="E28" s="307" t="s">
        <v>59</v>
      </c>
      <c r="F28" s="308"/>
      <c r="G28" s="309"/>
      <c r="H28" s="309"/>
      <c r="I28" s="308">
        <f>SUM(I17:I27)</f>
        <v>104101.86885483468</v>
      </c>
      <c r="J28" s="308">
        <f>SUM(J17:J27)</f>
        <v>4436970.3675485607</v>
      </c>
      <c r="K28" s="308">
        <f>SUM(K17:K27)</f>
        <v>5814832.9603200518</v>
      </c>
      <c r="M28" s="310"/>
    </row>
    <row r="29" spans="2:13" hidden="1">
      <c r="B29" s="306"/>
      <c r="D29" s="294"/>
      <c r="E29" s="263"/>
      <c r="F29" s="311"/>
    </row>
    <row r="30" spans="2:13" hidden="1">
      <c r="B30" s="287" t="s">
        <v>116</v>
      </c>
      <c r="C30" s="289"/>
      <c r="D30" s="289"/>
      <c r="E30" s="288"/>
      <c r="F30" s="287" t="s">
        <v>93</v>
      </c>
      <c r="G30" s="287" t="s">
        <v>94</v>
      </c>
      <c r="H30" s="287" t="s">
        <v>95</v>
      </c>
      <c r="I30" s="287"/>
      <c r="J30" s="287"/>
      <c r="K30" s="287"/>
      <c r="M30" s="312"/>
    </row>
    <row r="31" spans="2:13" hidden="1">
      <c r="B31" s="291" t="s">
        <v>96</v>
      </c>
      <c r="C31" s="291" t="s">
        <v>97</v>
      </c>
      <c r="D31" s="291" t="s">
        <v>98</v>
      </c>
      <c r="E31" s="291" t="s">
        <v>117</v>
      </c>
      <c r="F31" s="291" t="s">
        <v>100</v>
      </c>
      <c r="G31" s="291" t="s">
        <v>6</v>
      </c>
      <c r="H31" s="291" t="s">
        <v>7</v>
      </c>
      <c r="I31" s="291" t="s">
        <v>101</v>
      </c>
      <c r="J31" s="291" t="s">
        <v>102</v>
      </c>
      <c r="K31" s="291" t="s">
        <v>103</v>
      </c>
    </row>
    <row r="32" spans="2:13" hidden="1">
      <c r="B32" s="292" t="s">
        <v>104</v>
      </c>
      <c r="C32" s="267">
        <v>9.61</v>
      </c>
      <c r="D32" s="313">
        <v>0.40200000000000002</v>
      </c>
      <c r="E32" s="277">
        <f>C32*D32</f>
        <v>3.8632200000000001</v>
      </c>
      <c r="F32" s="259">
        <f>$C$10*E32</f>
        <v>0.57948299999999997</v>
      </c>
      <c r="G32" s="277">
        <f>$C$11*E32</f>
        <v>1.5066558000000001</v>
      </c>
      <c r="H32" s="259">
        <f>$C$12*E32</f>
        <v>1.7770812</v>
      </c>
      <c r="I32" s="259">
        <f>($C$7*$C$4)*F32</f>
        <v>600.89136996863283</v>
      </c>
      <c r="J32" s="259">
        <f>($C$7*$C$5)*G32</f>
        <v>25610.848604305949</v>
      </c>
      <c r="K32" s="259">
        <f>$C$3*H32</f>
        <v>33564.075093962208</v>
      </c>
    </row>
    <row r="33" spans="2:11" hidden="1">
      <c r="B33" s="292" t="s">
        <v>105</v>
      </c>
      <c r="C33" s="267">
        <v>20.260000000000002</v>
      </c>
      <c r="D33" s="353">
        <v>0.77</v>
      </c>
      <c r="E33" s="277">
        <f t="shared" ref="E33:E41" si="7">C33*D33</f>
        <v>15.600200000000001</v>
      </c>
      <c r="F33" s="259">
        <f t="shared" ref="F33:F41" si="8">$C$10*E33</f>
        <v>2.3400300000000001</v>
      </c>
      <c r="G33" s="277">
        <f t="shared" ref="G33:G41" si="9">$C$11*E33</f>
        <v>6.0840780000000008</v>
      </c>
      <c r="H33" s="259">
        <f t="shared" ref="H33:H41" si="10">$C$12*E33</f>
        <v>7.1760920000000006</v>
      </c>
      <c r="I33" s="259">
        <f t="shared" ref="I33:I41" si="11">($C$7*$C$4)*F33</f>
        <v>2426.4798664804666</v>
      </c>
      <c r="J33" s="259">
        <f t="shared" ref="J33:J41" si="12">($C$7*$C$5)*G33</f>
        <v>103420.03830920675</v>
      </c>
      <c r="K33" s="259">
        <f t="shared" ref="K33:K41" si="13">$C$3*H33</f>
        <v>135536.23254198034</v>
      </c>
    </row>
    <row r="34" spans="2:11" hidden="1">
      <c r="B34" s="292" t="s">
        <v>106</v>
      </c>
      <c r="C34" s="293">
        <v>30.6</v>
      </c>
      <c r="D34" s="348">
        <v>0.92500000000000004</v>
      </c>
      <c r="E34" s="277">
        <f t="shared" si="7"/>
        <v>28.305000000000003</v>
      </c>
      <c r="F34" s="259">
        <f t="shared" si="8"/>
        <v>4.2457500000000001</v>
      </c>
      <c r="G34" s="277">
        <f t="shared" si="9"/>
        <v>11.038950000000002</v>
      </c>
      <c r="H34" s="259">
        <f t="shared" si="10"/>
        <v>13.020300000000002</v>
      </c>
      <c r="I34" s="259">
        <f t="shared" si="11"/>
        <v>4402.6046217823878</v>
      </c>
      <c r="J34" s="259">
        <f t="shared" si="12"/>
        <v>187645.29841553935</v>
      </c>
      <c r="K34" s="259">
        <f t="shared" si="13"/>
        <v>245916.91530241625</v>
      </c>
    </row>
    <row r="35" spans="2:11" hidden="1">
      <c r="B35" s="292" t="s">
        <v>107</v>
      </c>
      <c r="C35" s="293">
        <v>46.96</v>
      </c>
      <c r="D35" s="348">
        <v>0.95499999999999996</v>
      </c>
      <c r="E35" s="277">
        <f t="shared" si="7"/>
        <v>44.846800000000002</v>
      </c>
      <c r="F35" s="259">
        <f t="shared" si="8"/>
        <v>6.7270200000000004</v>
      </c>
      <c r="G35" s="277">
        <f t="shared" si="9"/>
        <v>17.490252000000002</v>
      </c>
      <c r="H35" s="259">
        <f t="shared" si="10"/>
        <v>20.629528000000001</v>
      </c>
      <c r="I35" s="259">
        <f t="shared" si="11"/>
        <v>6975.5424466401828</v>
      </c>
      <c r="J35" s="259">
        <f t="shared" si="12"/>
        <v>297307.58413644269</v>
      </c>
      <c r="K35" s="259">
        <f t="shared" si="13"/>
        <v>389633.87094804452</v>
      </c>
    </row>
    <row r="36" spans="2:11" hidden="1">
      <c r="B36" s="292" t="s">
        <v>108</v>
      </c>
      <c r="C36" s="293">
        <v>65.739999999999995</v>
      </c>
      <c r="D36" s="348">
        <v>0.95799999999999996</v>
      </c>
      <c r="E36" s="277">
        <f t="shared" si="7"/>
        <v>62.978919999999995</v>
      </c>
      <c r="F36" s="259">
        <f t="shared" si="8"/>
        <v>9.4468379999999996</v>
      </c>
      <c r="G36" s="277">
        <f t="shared" si="9"/>
        <v>24.561778799999999</v>
      </c>
      <c r="H36" s="259">
        <f t="shared" si="10"/>
        <v>28.9703032</v>
      </c>
      <c r="I36" s="259">
        <f t="shared" si="11"/>
        <v>9795.8411682339956</v>
      </c>
      <c r="J36" s="259">
        <f t="shared" si="12"/>
        <v>417512.74464894459</v>
      </c>
      <c r="K36" s="259">
        <f t="shared" si="13"/>
        <v>547167.69953992742</v>
      </c>
    </row>
    <row r="37" spans="2:11" hidden="1">
      <c r="B37" s="292" t="s">
        <v>109</v>
      </c>
      <c r="C37" s="293">
        <v>105.08</v>
      </c>
      <c r="D37" s="348">
        <v>0.95599999999999996</v>
      </c>
      <c r="E37" s="277">
        <f t="shared" si="7"/>
        <v>100.45648</v>
      </c>
      <c r="F37" s="259">
        <f t="shared" si="8"/>
        <v>15.068472</v>
      </c>
      <c r="G37" s="277">
        <f t="shared" si="9"/>
        <v>39.178027200000002</v>
      </c>
      <c r="H37" s="259">
        <f t="shared" si="10"/>
        <v>46.209980800000004</v>
      </c>
      <c r="I37" s="259">
        <f t="shared" si="11"/>
        <v>15625.160329835364</v>
      </c>
      <c r="J37" s="259">
        <f t="shared" si="12"/>
        <v>665966.65491519729</v>
      </c>
      <c r="K37" s="259">
        <f t="shared" si="13"/>
        <v>872776.8127093754</v>
      </c>
    </row>
    <row r="38" spans="2:11" hidden="1">
      <c r="B38" s="292" t="s">
        <v>110</v>
      </c>
      <c r="C38" s="293">
        <v>200.95</v>
      </c>
      <c r="D38" s="348">
        <v>0.94299999999999995</v>
      </c>
      <c r="E38" s="277">
        <f t="shared" si="7"/>
        <v>189.49584999999999</v>
      </c>
      <c r="F38" s="259">
        <f t="shared" si="8"/>
        <v>28.424377499999999</v>
      </c>
      <c r="G38" s="277">
        <f t="shared" si="9"/>
        <v>73.903381499999995</v>
      </c>
      <c r="H38" s="259">
        <f t="shared" si="10"/>
        <v>87.168091000000004</v>
      </c>
      <c r="I38" s="259">
        <f t="shared" si="11"/>
        <v>29474.485250612328</v>
      </c>
      <c r="J38" s="259">
        <f t="shared" si="12"/>
        <v>1256244.6677885982</v>
      </c>
      <c r="K38" s="259">
        <f t="shared" si="13"/>
        <v>1646360.5332842031</v>
      </c>
    </row>
    <row r="39" spans="2:11" hidden="1">
      <c r="B39" s="292" t="s">
        <v>111</v>
      </c>
      <c r="C39" s="293">
        <v>332.15</v>
      </c>
      <c r="D39" s="348">
        <v>0.91</v>
      </c>
      <c r="E39" s="277">
        <f t="shared" si="7"/>
        <v>302.25650000000002</v>
      </c>
      <c r="F39" s="259">
        <f t="shared" si="8"/>
        <v>45.338475000000003</v>
      </c>
      <c r="G39" s="277">
        <f t="shared" si="9"/>
        <v>117.88003500000001</v>
      </c>
      <c r="H39" s="259">
        <f t="shared" si="10"/>
        <v>139.03799000000001</v>
      </c>
      <c r="I39" s="259">
        <f t="shared" si="11"/>
        <v>47013.455709725073</v>
      </c>
      <c r="J39" s="259">
        <f t="shared" si="12"/>
        <v>2003780.6444280681</v>
      </c>
      <c r="K39" s="259">
        <f t="shared" si="13"/>
        <v>2626037.3117860723</v>
      </c>
    </row>
    <row r="40" spans="2:11" hidden="1">
      <c r="B40" s="292" t="s">
        <v>112</v>
      </c>
      <c r="C40" s="293">
        <v>511.77</v>
      </c>
      <c r="D40" s="348">
        <v>0.85</v>
      </c>
      <c r="E40" s="277">
        <f t="shared" si="7"/>
        <v>435.00449999999995</v>
      </c>
      <c r="F40" s="259">
        <f t="shared" si="8"/>
        <v>65.250674999999987</v>
      </c>
      <c r="G40" s="277">
        <f t="shared" si="9"/>
        <v>169.65175499999998</v>
      </c>
      <c r="H40" s="259">
        <f t="shared" si="10"/>
        <v>200.10207</v>
      </c>
      <c r="I40" s="259">
        <f t="shared" si="11"/>
        <v>67661.290308996147</v>
      </c>
      <c r="J40" s="259">
        <f t="shared" si="12"/>
        <v>2883820.8519555721</v>
      </c>
      <c r="K40" s="259">
        <f t="shared" si="13"/>
        <v>3779366.3586882148</v>
      </c>
    </row>
    <row r="41" spans="2:11" hidden="1">
      <c r="B41" s="259" t="s">
        <v>113</v>
      </c>
      <c r="C41" s="293">
        <v>718.93</v>
      </c>
      <c r="D41" s="348">
        <v>0.69</v>
      </c>
      <c r="E41" s="277">
        <f t="shared" si="7"/>
        <v>496.06169999999992</v>
      </c>
      <c r="F41" s="259">
        <f t="shared" si="8"/>
        <v>74.409254999999987</v>
      </c>
      <c r="G41" s="277">
        <f t="shared" si="9"/>
        <v>193.46406299999998</v>
      </c>
      <c r="H41" s="259">
        <f t="shared" si="10"/>
        <v>228.18838199999996</v>
      </c>
      <c r="I41" s="259">
        <f t="shared" si="11"/>
        <v>77158.224098541876</v>
      </c>
      <c r="J41" s="259">
        <f t="shared" si="12"/>
        <v>3288593.7371142814</v>
      </c>
      <c r="K41" s="259">
        <f t="shared" si="13"/>
        <v>4309837.9460756965</v>
      </c>
    </row>
    <row r="42" spans="2:11" s="303" customFormat="1" hidden="1">
      <c r="B42" s="304" t="s">
        <v>115</v>
      </c>
      <c r="C42" s="298">
        <v>3848.4399999999996</v>
      </c>
      <c r="D42" s="298" t="s">
        <v>114</v>
      </c>
      <c r="E42" s="300"/>
      <c r="F42" s="301"/>
      <c r="G42" s="300"/>
      <c r="H42" s="301"/>
      <c r="I42" s="302"/>
      <c r="J42" s="301"/>
      <c r="K42" s="302"/>
    </row>
    <row r="43" spans="2:11" hidden="1">
      <c r="B43" s="260"/>
      <c r="C43" s="295"/>
      <c r="D43" s="267"/>
      <c r="E43" s="307" t="s">
        <v>59</v>
      </c>
      <c r="F43" s="308"/>
      <c r="G43" s="309"/>
      <c r="H43" s="309"/>
      <c r="I43" s="308">
        <f>SUM(I32:I42)</f>
        <v>261133.97517081647</v>
      </c>
      <c r="J43" s="308">
        <f>SUM(J32:J41)</f>
        <v>11129903.070316156</v>
      </c>
      <c r="K43" s="308">
        <f>SUM(K32:K42)</f>
        <v>14586197.755969893</v>
      </c>
    </row>
    <row r="44" spans="2:11" ht="13" thickBot="1">
      <c r="B44" s="260"/>
      <c r="C44" s="316"/>
    </row>
    <row r="45" spans="2:11">
      <c r="B45" s="456"/>
      <c r="C45" s="318" t="s">
        <v>118</v>
      </c>
      <c r="D45" s="318" t="s">
        <v>119</v>
      </c>
      <c r="E45" s="319" t="s">
        <v>120</v>
      </c>
      <c r="F45" s="311"/>
    </row>
    <row r="46" spans="2:11">
      <c r="B46" s="457" t="s">
        <v>59</v>
      </c>
      <c r="C46" s="321">
        <f>SUM(I28,I43)</f>
        <v>365235.84402565117</v>
      </c>
      <c r="D46" s="321">
        <f>SUM(J28,J43)</f>
        <v>15566873.437864717</v>
      </c>
      <c r="E46" s="322">
        <f>SUM(K28,K43)</f>
        <v>20401030.716289945</v>
      </c>
    </row>
    <row r="47" spans="2:11">
      <c r="B47" s="457"/>
      <c r="C47" s="321"/>
      <c r="D47" s="321"/>
      <c r="E47" s="322"/>
    </row>
    <row r="48" spans="2:11">
      <c r="B48" s="457" t="s">
        <v>121</v>
      </c>
      <c r="C48" s="321">
        <f>SUM(C46:D46)</f>
        <v>15932109.281890368</v>
      </c>
      <c r="D48" s="321"/>
      <c r="E48" s="322"/>
    </row>
    <row r="49" spans="2:10">
      <c r="B49" s="457" t="s">
        <v>122</v>
      </c>
      <c r="C49" s="321">
        <f>E46</f>
        <v>20401030.716289945</v>
      </c>
      <c r="D49" s="323"/>
      <c r="E49" s="324"/>
    </row>
    <row r="50" spans="2:10">
      <c r="B50" s="458"/>
      <c r="C50" s="323"/>
      <c r="D50" s="381"/>
      <c r="E50" s="387"/>
    </row>
    <row r="51" spans="2:10">
      <c r="B51" s="459" t="s">
        <v>123</v>
      </c>
      <c r="C51" s="384">
        <f>SUM(C46:E46)</f>
        <v>36333139.998180315</v>
      </c>
      <c r="D51" s="384"/>
      <c r="E51" s="385"/>
    </row>
    <row r="52" spans="2:10">
      <c r="B52" s="459" t="s">
        <v>124</v>
      </c>
      <c r="C52" s="384">
        <f>C51*(1+D55)</f>
        <v>37677466.178112984</v>
      </c>
      <c r="D52" s="384"/>
      <c r="E52" s="385"/>
    </row>
    <row r="53" spans="2:10">
      <c r="B53" s="459" t="s">
        <v>125</v>
      </c>
      <c r="C53" s="384">
        <f>C52*(1+D55)</f>
        <v>39071532.426703162</v>
      </c>
      <c r="D53" s="384"/>
      <c r="E53" s="385"/>
    </row>
    <row r="54" spans="2:10">
      <c r="B54" s="457" t="s">
        <v>126</v>
      </c>
      <c r="C54" s="321">
        <f>C53-C51</f>
        <v>2738392.4285228476</v>
      </c>
      <c r="D54" s="381" t="s">
        <v>138</v>
      </c>
      <c r="E54" s="324"/>
    </row>
    <row r="55" spans="2:10" ht="13" thickBot="1">
      <c r="B55" s="460" t="s">
        <v>127</v>
      </c>
      <c r="C55" s="589">
        <f>C54/C51</f>
        <v>7.5368999999999881E-2</v>
      </c>
      <c r="D55" s="589">
        <f>'Direct costs Mexico'!M12</f>
        <v>3.6999999999999998E-2</v>
      </c>
      <c r="E55" s="391"/>
    </row>
    <row r="56" spans="2:10" ht="14">
      <c r="B56" s="292"/>
      <c r="C56" s="293"/>
      <c r="D56" s="293"/>
      <c r="E56" s="260"/>
      <c r="J56" s="335"/>
    </row>
    <row r="57" spans="2:10">
      <c r="B57" s="292"/>
      <c r="C57" s="293"/>
      <c r="D57" s="293"/>
      <c r="E57" s="260"/>
    </row>
    <row r="58" spans="2:10">
      <c r="B58" s="292"/>
      <c r="C58" s="293"/>
      <c r="D58" s="293"/>
      <c r="E58" s="260"/>
    </row>
    <row r="59" spans="2:10">
      <c r="B59" s="292"/>
      <c r="C59" s="293"/>
      <c r="D59" s="293"/>
      <c r="E59" s="260"/>
    </row>
    <row r="60" spans="2:10">
      <c r="B60" s="292"/>
      <c r="C60" s="293"/>
      <c r="D60" s="293"/>
      <c r="E60" s="260"/>
    </row>
    <row r="61" spans="2:10">
      <c r="B61" s="292"/>
      <c r="C61" s="293"/>
      <c r="D61" s="293"/>
      <c r="E61" s="260"/>
    </row>
    <row r="62" spans="2:10">
      <c r="B62" s="259"/>
      <c r="C62" s="293"/>
      <c r="D62" s="293"/>
      <c r="E62" s="260"/>
    </row>
    <row r="63" spans="2:10">
      <c r="B63" s="304"/>
      <c r="C63" s="293"/>
      <c r="D63" s="293"/>
      <c r="E63" s="260"/>
    </row>
    <row r="64" spans="2:10">
      <c r="B64" s="263"/>
      <c r="C64" s="336"/>
      <c r="D64" s="337"/>
      <c r="E64" s="260"/>
    </row>
    <row r="65" spans="4:4">
      <c r="D65" s="263"/>
    </row>
    <row r="66" spans="4:4">
      <c r="D66" s="293"/>
    </row>
    <row r="67" spans="4:4">
      <c r="D67" s="293"/>
    </row>
    <row r="68" spans="4:4">
      <c r="D68" s="293"/>
    </row>
    <row r="69" spans="4:4">
      <c r="D69" s="293"/>
    </row>
    <row r="70" spans="4:4">
      <c r="D70" s="293"/>
    </row>
    <row r="71" spans="4:4">
      <c r="D71" s="293"/>
    </row>
    <row r="72" spans="4:4">
      <c r="D72" s="293"/>
    </row>
    <row r="73" spans="4:4">
      <c r="D73" s="293"/>
    </row>
    <row r="74" spans="4:4">
      <c r="D74" s="293"/>
    </row>
    <row r="75" spans="4:4">
      <c r="D75" s="293"/>
    </row>
    <row r="76" spans="4:4">
      <c r="D76" s="293"/>
    </row>
  </sheetData>
  <sheetProtection password="DC20" sheet="1" objects="1" scenarios="1"/>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K85"/>
  <sheetViews>
    <sheetView workbookViewId="0">
      <selection activeCell="A28" sqref="A28:XFD46"/>
    </sheetView>
  </sheetViews>
  <sheetFormatPr baseColWidth="10" defaultColWidth="0" defaultRowHeight="13" zeroHeight="1" outlineLevelRow="1" x14ac:dyDescent="0"/>
  <cols>
    <col min="1" max="1" width="13.1640625" style="94" customWidth="1"/>
    <col min="2" max="2" width="29.5" style="94" customWidth="1"/>
    <col min="3" max="5" width="1.6640625" style="94" customWidth="1"/>
    <col min="6" max="6" width="15.5" style="94" customWidth="1"/>
    <col min="7" max="9" width="2.33203125" style="94" customWidth="1"/>
    <col min="10" max="10" width="9.33203125" style="214" customWidth="1"/>
    <col min="11" max="11" width="13.5" style="214" customWidth="1"/>
    <col min="12" max="12" width="16" style="214" customWidth="1"/>
    <col min="13" max="13" width="30.5" style="94" customWidth="1"/>
    <col min="14" max="14" width="15" style="94" bestFit="1" customWidth="1"/>
    <col min="15" max="15" width="16.6640625" style="94" customWidth="1"/>
    <col min="16" max="16" width="16" style="94" bestFit="1" customWidth="1"/>
    <col min="17" max="20" width="13.33203125" style="94" bestFit="1" customWidth="1"/>
    <col min="21" max="21" width="8.83203125" style="94" customWidth="1"/>
    <col min="22" max="25" width="0" style="94" hidden="1" customWidth="1"/>
    <col min="26" max="349" width="0" style="145" hidden="1" customWidth="1"/>
    <col min="350" max="16384" width="8.83203125" style="145" hidden="1"/>
  </cols>
  <sheetData>
    <row r="1" spans="1:346" s="94" customFormat="1" ht="18" customHeight="1">
      <c r="A1" s="213" t="s">
        <v>1</v>
      </c>
      <c r="C1" s="213"/>
      <c r="D1" s="213"/>
      <c r="J1" s="214"/>
      <c r="K1" s="214"/>
      <c r="L1" s="214"/>
    </row>
    <row r="2" spans="1:346" s="94" customFormat="1" ht="18" customHeight="1" thickBot="1">
      <c r="A2" s="215" t="s">
        <v>45</v>
      </c>
      <c r="C2" s="215"/>
      <c r="D2" s="215"/>
      <c r="J2" s="214"/>
      <c r="K2" s="214"/>
      <c r="L2" s="214"/>
    </row>
    <row r="3" spans="1:346" ht="18" customHeight="1" thickBot="1">
      <c r="A3" s="216" t="str">
        <f ca="1">"Sheet: "&amp;MID(CELL("filename",A3),FIND("]",CELL("filename",A3))+1,99)</f>
        <v>Sheet: Direct costs Paraguay</v>
      </c>
      <c r="B3" s="184"/>
      <c r="C3" s="216"/>
      <c r="D3" s="216"/>
      <c r="E3" s="184"/>
      <c r="F3" s="184"/>
      <c r="G3" s="184"/>
      <c r="H3" s="184"/>
      <c r="I3" s="184"/>
      <c r="J3" s="216" t="s">
        <v>11</v>
      </c>
      <c r="K3" s="216" t="s">
        <v>18</v>
      </c>
      <c r="L3" s="216" t="s">
        <v>12</v>
      </c>
      <c r="M3" s="128" t="s">
        <v>1</v>
      </c>
      <c r="N3" s="146">
        <v>2016</v>
      </c>
      <c r="O3" s="146">
        <v>2017</v>
      </c>
      <c r="P3" s="146">
        <v>2018</v>
      </c>
      <c r="Q3" s="147">
        <v>2019</v>
      </c>
      <c r="R3" s="147">
        <v>2020</v>
      </c>
      <c r="S3" s="147">
        <v>2021</v>
      </c>
      <c r="T3" s="148">
        <v>2022</v>
      </c>
      <c r="V3" s="145"/>
      <c r="W3" s="145"/>
      <c r="X3" s="145"/>
      <c r="Y3" s="145"/>
    </row>
    <row r="4" spans="1:346" s="220" customFormat="1" ht="18" customHeight="1" thickBot="1">
      <c r="A4" s="237" t="s">
        <v>2</v>
      </c>
      <c r="B4" s="95"/>
      <c r="C4" s="95"/>
      <c r="D4" s="95"/>
      <c r="E4" s="219"/>
      <c r="F4" s="95"/>
      <c r="G4" s="95"/>
      <c r="H4" s="95"/>
      <c r="I4" s="95"/>
      <c r="J4" s="95"/>
      <c r="K4" s="95"/>
      <c r="L4" s="95"/>
      <c r="M4" s="95"/>
      <c r="N4" s="95"/>
      <c r="O4" s="95"/>
      <c r="P4" s="95"/>
      <c r="Q4" s="95"/>
      <c r="R4" s="95"/>
      <c r="S4" s="95"/>
      <c r="T4" s="96"/>
      <c r="U4" s="183"/>
      <c r="V4" s="183"/>
      <c r="W4" s="183"/>
      <c r="X4" s="183"/>
      <c r="Y4" s="183"/>
      <c r="Z4" s="183"/>
      <c r="AA4" s="183"/>
      <c r="AB4" s="183"/>
      <c r="AC4" s="183"/>
      <c r="AD4" s="183"/>
      <c r="AE4" s="183"/>
      <c r="AF4" s="183"/>
      <c r="AG4" s="183"/>
      <c r="AH4" s="183"/>
      <c r="AI4" s="183"/>
      <c r="AJ4" s="183"/>
      <c r="AK4" s="183"/>
      <c r="AL4" s="183"/>
      <c r="AM4" s="183"/>
      <c r="AN4" s="183"/>
      <c r="AO4" s="183"/>
      <c r="AP4" s="183"/>
      <c r="AQ4" s="183"/>
      <c r="AR4" s="183"/>
      <c r="AS4" s="183"/>
      <c r="AT4" s="183"/>
      <c r="AU4" s="183"/>
      <c r="AV4" s="183"/>
      <c r="AW4" s="183"/>
      <c r="AX4" s="183"/>
      <c r="AY4" s="183"/>
      <c r="AZ4" s="183"/>
      <c r="BA4" s="183"/>
      <c r="BB4" s="183"/>
      <c r="BC4" s="183"/>
      <c r="BD4" s="183"/>
      <c r="BE4" s="183"/>
      <c r="BF4" s="183"/>
      <c r="BG4" s="183"/>
      <c r="BH4" s="183"/>
      <c r="BI4" s="183"/>
      <c r="BJ4" s="183"/>
      <c r="BK4" s="183"/>
      <c r="BL4" s="183"/>
      <c r="BM4" s="183"/>
      <c r="BN4" s="183"/>
      <c r="BO4" s="183"/>
      <c r="BP4" s="183"/>
      <c r="BQ4" s="183"/>
      <c r="BR4" s="183"/>
      <c r="BS4" s="183"/>
      <c r="BT4" s="183"/>
      <c r="BU4" s="183"/>
      <c r="BV4" s="183"/>
      <c r="BW4" s="183"/>
      <c r="BX4" s="183"/>
      <c r="BY4" s="183"/>
      <c r="BZ4" s="183"/>
      <c r="CA4" s="183"/>
      <c r="CB4" s="183"/>
      <c r="CC4" s="183"/>
      <c r="CD4" s="183"/>
      <c r="CE4" s="183"/>
      <c r="CF4" s="183"/>
      <c r="CG4" s="183"/>
      <c r="CH4" s="183"/>
      <c r="CI4" s="183"/>
      <c r="CJ4" s="183"/>
      <c r="CK4" s="183"/>
      <c r="CL4" s="183"/>
      <c r="CM4" s="183"/>
      <c r="CN4" s="183"/>
      <c r="CO4" s="183"/>
      <c r="CP4" s="183"/>
      <c r="CQ4" s="183"/>
      <c r="CR4" s="183"/>
      <c r="CS4" s="183"/>
      <c r="CT4" s="183"/>
      <c r="CU4" s="183"/>
      <c r="CV4" s="183"/>
      <c r="CW4" s="183"/>
      <c r="CX4" s="183"/>
      <c r="CY4" s="183"/>
      <c r="CZ4" s="183"/>
      <c r="DA4" s="183"/>
      <c r="DB4" s="183"/>
      <c r="DC4" s="183"/>
      <c r="DD4" s="183"/>
      <c r="DE4" s="183"/>
      <c r="DF4" s="183"/>
      <c r="DG4" s="183"/>
      <c r="DH4" s="183"/>
      <c r="DI4" s="183"/>
      <c r="DJ4" s="183"/>
      <c r="DK4" s="183"/>
      <c r="DL4" s="183"/>
      <c r="DM4" s="183"/>
      <c r="DN4" s="183"/>
      <c r="DO4" s="183"/>
      <c r="DP4" s="183"/>
      <c r="DQ4" s="183"/>
      <c r="DR4" s="183"/>
      <c r="DS4" s="183"/>
      <c r="DT4" s="183"/>
      <c r="DU4" s="183"/>
      <c r="DV4" s="183"/>
      <c r="DW4" s="183"/>
      <c r="DX4" s="183"/>
      <c r="DY4" s="183"/>
      <c r="DZ4" s="183"/>
      <c r="EA4" s="183"/>
      <c r="EB4" s="183"/>
      <c r="EC4" s="183"/>
      <c r="ED4" s="183"/>
      <c r="EE4" s="183"/>
      <c r="EF4" s="183"/>
      <c r="EG4" s="183"/>
      <c r="EH4" s="183"/>
      <c r="EI4" s="183"/>
      <c r="EJ4" s="183"/>
      <c r="EK4" s="183"/>
      <c r="EL4" s="183"/>
      <c r="EM4" s="183"/>
      <c r="EN4" s="183"/>
      <c r="EO4" s="183"/>
      <c r="EP4" s="183"/>
      <c r="EQ4" s="183"/>
      <c r="ER4" s="183"/>
      <c r="ES4" s="183"/>
      <c r="ET4" s="183"/>
      <c r="EU4" s="183"/>
      <c r="EV4" s="183"/>
      <c r="EW4" s="183"/>
      <c r="EX4" s="183"/>
      <c r="EY4" s="183"/>
      <c r="EZ4" s="183"/>
      <c r="FA4" s="183"/>
      <c r="FB4" s="183"/>
      <c r="FC4" s="183"/>
      <c r="FD4" s="183"/>
      <c r="FE4" s="183"/>
      <c r="FF4" s="183"/>
      <c r="FG4" s="183"/>
      <c r="FH4" s="183"/>
      <c r="FI4" s="183"/>
      <c r="FJ4" s="183"/>
      <c r="FK4" s="183"/>
      <c r="FL4" s="183"/>
      <c r="FM4" s="183"/>
      <c r="FN4" s="183"/>
      <c r="FO4" s="183"/>
      <c r="FP4" s="183"/>
      <c r="FQ4" s="183"/>
      <c r="FR4" s="183"/>
      <c r="FS4" s="183"/>
      <c r="FT4" s="183"/>
      <c r="FU4" s="183"/>
      <c r="FV4" s="183"/>
      <c r="FW4" s="183"/>
      <c r="FX4" s="183"/>
      <c r="FY4" s="183"/>
      <c r="FZ4" s="183"/>
      <c r="GA4" s="183"/>
      <c r="GB4" s="183"/>
      <c r="GC4" s="183"/>
      <c r="GD4" s="183"/>
      <c r="GE4" s="183"/>
      <c r="GF4" s="183"/>
      <c r="GG4" s="183"/>
      <c r="GH4" s="183"/>
      <c r="GI4" s="183"/>
      <c r="GJ4" s="183"/>
      <c r="GK4" s="183"/>
      <c r="GL4" s="183"/>
      <c r="GM4" s="183"/>
      <c r="GN4" s="183"/>
      <c r="GO4" s="183"/>
      <c r="GP4" s="183"/>
      <c r="GQ4" s="183"/>
      <c r="GR4" s="183"/>
      <c r="GS4" s="183"/>
      <c r="GT4" s="183"/>
      <c r="GU4" s="183"/>
      <c r="GV4" s="183"/>
      <c r="GW4" s="183"/>
      <c r="GX4" s="183"/>
      <c r="GY4" s="183"/>
      <c r="GZ4" s="183"/>
      <c r="HA4" s="183"/>
      <c r="HB4" s="183"/>
      <c r="HC4" s="183"/>
      <c r="HD4" s="183"/>
      <c r="HE4" s="183"/>
      <c r="HF4" s="183"/>
      <c r="HG4" s="183"/>
      <c r="HH4" s="183"/>
      <c r="HI4" s="183"/>
      <c r="HJ4" s="183"/>
      <c r="HK4" s="183"/>
      <c r="HL4" s="183"/>
      <c r="HM4" s="183"/>
      <c r="HN4" s="183"/>
      <c r="HO4" s="183"/>
      <c r="HP4" s="183"/>
      <c r="HQ4" s="183"/>
      <c r="HR4" s="183"/>
      <c r="HS4" s="183"/>
      <c r="HT4" s="183"/>
      <c r="HU4" s="183"/>
      <c r="HV4" s="183"/>
      <c r="HW4" s="183"/>
      <c r="HX4" s="183"/>
      <c r="HY4" s="183"/>
      <c r="HZ4" s="183"/>
      <c r="IA4" s="183"/>
      <c r="IB4" s="183"/>
      <c r="IC4" s="183"/>
      <c r="ID4" s="183"/>
      <c r="IE4" s="183"/>
      <c r="IF4" s="183"/>
      <c r="IG4" s="183"/>
      <c r="IH4" s="183"/>
      <c r="II4" s="183"/>
      <c r="IJ4" s="183"/>
      <c r="IK4" s="183"/>
      <c r="IL4" s="183"/>
      <c r="IM4" s="183"/>
      <c r="IN4" s="183"/>
      <c r="IO4" s="183"/>
      <c r="IP4" s="183"/>
      <c r="IQ4" s="183"/>
      <c r="IR4" s="183"/>
      <c r="IS4" s="183"/>
      <c r="IT4" s="183"/>
      <c r="IU4" s="183"/>
      <c r="IV4" s="183"/>
      <c r="IW4" s="183"/>
      <c r="IX4" s="183"/>
      <c r="IY4" s="183"/>
      <c r="IZ4" s="183"/>
      <c r="JA4" s="183"/>
      <c r="JB4" s="183"/>
      <c r="JC4" s="183"/>
      <c r="JD4" s="183"/>
      <c r="JE4" s="183"/>
      <c r="JF4" s="183"/>
      <c r="JG4" s="183"/>
      <c r="JH4" s="183"/>
      <c r="JI4" s="183"/>
      <c r="JJ4" s="183"/>
      <c r="JK4" s="183"/>
      <c r="JL4" s="183"/>
      <c r="JM4" s="183"/>
      <c r="JN4" s="183"/>
      <c r="JO4" s="183"/>
      <c r="JP4" s="183"/>
      <c r="JQ4" s="183"/>
      <c r="JR4" s="183"/>
      <c r="JS4" s="183"/>
      <c r="JT4" s="183"/>
      <c r="JU4" s="183"/>
      <c r="JV4" s="183"/>
      <c r="JW4" s="183"/>
      <c r="JX4" s="183"/>
      <c r="JY4" s="183"/>
      <c r="JZ4" s="183"/>
      <c r="KA4" s="183"/>
      <c r="KB4" s="183"/>
      <c r="KC4" s="183"/>
      <c r="KD4" s="183"/>
      <c r="KE4" s="183"/>
      <c r="KF4" s="183"/>
      <c r="KG4" s="183"/>
      <c r="KH4" s="183"/>
      <c r="KI4" s="183"/>
      <c r="KJ4" s="183"/>
      <c r="KK4" s="183"/>
      <c r="KL4" s="183"/>
      <c r="KM4" s="183"/>
      <c r="KN4" s="183"/>
      <c r="KO4" s="183"/>
      <c r="KP4" s="183"/>
      <c r="KQ4" s="183"/>
      <c r="KR4" s="183"/>
      <c r="KS4" s="183"/>
      <c r="KT4" s="183"/>
      <c r="KU4" s="183"/>
      <c r="KV4" s="183"/>
      <c r="KW4" s="183"/>
      <c r="KX4" s="183"/>
      <c r="KY4" s="183"/>
      <c r="KZ4" s="183"/>
      <c r="LA4" s="183"/>
      <c r="LB4" s="183"/>
      <c r="LC4" s="183"/>
      <c r="LD4" s="183"/>
      <c r="LE4" s="183"/>
      <c r="LF4" s="183"/>
      <c r="LG4" s="183"/>
      <c r="LH4" s="183"/>
      <c r="LI4" s="183"/>
      <c r="LJ4" s="183"/>
      <c r="LK4" s="183"/>
      <c r="LL4" s="183"/>
      <c r="LM4" s="183"/>
      <c r="LN4" s="183"/>
      <c r="LO4" s="183"/>
      <c r="LP4" s="183"/>
      <c r="LQ4" s="183"/>
      <c r="LR4" s="183"/>
      <c r="LS4" s="183"/>
      <c r="LT4" s="183"/>
      <c r="LU4" s="183"/>
      <c r="LV4" s="183"/>
      <c r="LW4" s="183"/>
      <c r="LX4" s="183"/>
      <c r="LY4" s="183"/>
      <c r="LZ4" s="183"/>
      <c r="MA4" s="183"/>
      <c r="MB4" s="183"/>
      <c r="MC4" s="183"/>
      <c r="MD4" s="183"/>
      <c r="ME4" s="183"/>
      <c r="MF4" s="183"/>
      <c r="MG4" s="183"/>
      <c r="MH4" s="183"/>
    </row>
    <row r="5" spans="1:346" s="222" customFormat="1" ht="18" customHeight="1" thickTop="1">
      <c r="A5" s="97"/>
      <c r="B5" s="97"/>
      <c r="C5" s="97"/>
      <c r="D5" s="97"/>
      <c r="F5" s="97"/>
      <c r="G5" s="97"/>
      <c r="H5" s="97"/>
      <c r="I5" s="97"/>
      <c r="J5" s="239"/>
      <c r="K5" s="239"/>
      <c r="L5" s="239"/>
      <c r="M5" s="97"/>
      <c r="N5" s="97"/>
      <c r="O5" s="97"/>
      <c r="P5" s="97"/>
      <c r="Q5" s="97"/>
      <c r="R5" s="97"/>
      <c r="S5" s="97"/>
      <c r="T5" s="98"/>
      <c r="U5" s="224"/>
      <c r="V5" s="97"/>
      <c r="W5" s="97"/>
      <c r="X5" s="97"/>
      <c r="Y5" s="97"/>
      <c r="Z5" s="97"/>
      <c r="AA5" s="97"/>
      <c r="AB5" s="97"/>
      <c r="AC5" s="97"/>
      <c r="AD5" s="97"/>
      <c r="AE5" s="97"/>
      <c r="AF5" s="97"/>
      <c r="AG5" s="97"/>
      <c r="AH5" s="97"/>
      <c r="AI5" s="97"/>
      <c r="AJ5" s="97"/>
      <c r="AK5" s="97"/>
      <c r="AL5" s="97"/>
      <c r="AM5" s="97"/>
      <c r="AN5" s="97"/>
      <c r="AO5" s="97"/>
      <c r="AP5" s="97"/>
      <c r="AQ5" s="97"/>
      <c r="AR5" s="97"/>
      <c r="AS5" s="97"/>
      <c r="AT5" s="97"/>
      <c r="AU5" s="97"/>
      <c r="AV5" s="97"/>
      <c r="AW5" s="97"/>
      <c r="AX5" s="97"/>
      <c r="AY5" s="97"/>
      <c r="AZ5" s="97"/>
      <c r="BA5" s="97"/>
      <c r="BB5" s="97"/>
      <c r="BC5" s="97"/>
      <c r="BD5" s="97"/>
      <c r="BE5" s="97"/>
      <c r="BF5" s="97"/>
      <c r="BG5" s="97"/>
      <c r="BH5" s="97"/>
      <c r="BI5" s="97"/>
      <c r="BJ5" s="97"/>
      <c r="BK5" s="97"/>
      <c r="BL5" s="97"/>
      <c r="BM5" s="97"/>
      <c r="BN5" s="97"/>
      <c r="BO5" s="97"/>
      <c r="BP5" s="97"/>
      <c r="BQ5" s="97"/>
      <c r="BR5" s="97"/>
      <c r="BS5" s="97"/>
      <c r="BT5" s="97"/>
      <c r="BU5" s="97"/>
      <c r="BV5" s="97"/>
      <c r="BW5" s="97"/>
      <c r="BX5" s="97"/>
      <c r="BY5" s="97"/>
      <c r="BZ5" s="97"/>
      <c r="CA5" s="97"/>
      <c r="CB5" s="97"/>
      <c r="CC5" s="97"/>
      <c r="CD5" s="97"/>
      <c r="CE5" s="97"/>
      <c r="CF5" s="97"/>
      <c r="CG5" s="97"/>
      <c r="CH5" s="97"/>
      <c r="CI5" s="97"/>
      <c r="CJ5" s="97"/>
      <c r="CK5" s="97"/>
      <c r="CL5" s="97"/>
      <c r="CM5" s="97"/>
      <c r="CN5" s="97"/>
      <c r="CO5" s="97"/>
      <c r="CP5" s="97"/>
      <c r="CQ5" s="97"/>
      <c r="CR5" s="97"/>
      <c r="CS5" s="97"/>
      <c r="CT5" s="97"/>
      <c r="CU5" s="97"/>
      <c r="CV5" s="97"/>
      <c r="CW5" s="97"/>
      <c r="CX5" s="97"/>
      <c r="CY5" s="97"/>
      <c r="CZ5" s="97"/>
      <c r="DA5" s="97"/>
      <c r="DB5" s="97"/>
      <c r="DC5" s="97"/>
      <c r="DD5" s="97"/>
      <c r="DE5" s="97"/>
      <c r="DF5" s="97"/>
      <c r="DG5" s="97"/>
      <c r="DH5" s="97"/>
      <c r="DI5" s="97"/>
      <c r="DJ5" s="97"/>
      <c r="DK5" s="97"/>
      <c r="DL5" s="97"/>
      <c r="DM5" s="97"/>
      <c r="DN5" s="97"/>
      <c r="DO5" s="97"/>
      <c r="DP5" s="97"/>
      <c r="DQ5" s="97"/>
      <c r="DR5" s="97"/>
      <c r="DS5" s="97"/>
      <c r="DT5" s="97"/>
      <c r="DU5" s="97"/>
      <c r="DV5" s="97"/>
      <c r="DW5" s="97"/>
      <c r="DX5" s="97"/>
      <c r="DY5" s="97"/>
      <c r="DZ5" s="97"/>
      <c r="EA5" s="97"/>
      <c r="EB5" s="97"/>
      <c r="EC5" s="97"/>
      <c r="ED5" s="97"/>
      <c r="EE5" s="97"/>
      <c r="EF5" s="97"/>
      <c r="EG5" s="97"/>
      <c r="EH5" s="97"/>
      <c r="EI5" s="97"/>
      <c r="EJ5" s="97"/>
      <c r="EK5" s="97"/>
      <c r="EL5" s="97"/>
      <c r="EM5" s="97"/>
      <c r="EN5" s="97"/>
      <c r="EO5" s="97"/>
      <c r="EP5" s="97"/>
      <c r="EQ5" s="97"/>
      <c r="ER5" s="97"/>
      <c r="ES5" s="97"/>
      <c r="ET5" s="97"/>
      <c r="EU5" s="97"/>
      <c r="EV5" s="97"/>
      <c r="EW5" s="97"/>
      <c r="EX5" s="97"/>
      <c r="EY5" s="97"/>
      <c r="EZ5" s="97"/>
      <c r="FA5" s="97"/>
      <c r="FB5" s="97"/>
      <c r="FC5" s="97"/>
      <c r="FD5" s="97"/>
      <c r="FE5" s="97"/>
      <c r="FF5" s="97"/>
      <c r="FG5" s="97"/>
      <c r="FH5" s="97"/>
      <c r="FI5" s="97"/>
      <c r="FJ5" s="97"/>
      <c r="FK5" s="97"/>
      <c r="FL5" s="97"/>
      <c r="FM5" s="97"/>
      <c r="FN5" s="97"/>
      <c r="FO5" s="97"/>
      <c r="FP5" s="97"/>
      <c r="FQ5" s="97"/>
      <c r="FR5" s="97"/>
      <c r="FS5" s="97"/>
      <c r="FT5" s="97"/>
      <c r="FU5" s="97"/>
      <c r="FV5" s="97"/>
      <c r="FW5" s="97"/>
      <c r="FX5" s="97"/>
      <c r="FY5" s="97"/>
      <c r="FZ5" s="97"/>
      <c r="GA5" s="97"/>
      <c r="GB5" s="97"/>
      <c r="GC5" s="97"/>
      <c r="GD5" s="97"/>
      <c r="GE5" s="97"/>
      <c r="GF5" s="97"/>
      <c r="GG5" s="97"/>
      <c r="GH5" s="97"/>
      <c r="GI5" s="97"/>
      <c r="GJ5" s="97"/>
      <c r="GK5" s="97"/>
      <c r="GL5" s="97"/>
      <c r="GM5" s="97"/>
      <c r="GN5" s="97"/>
      <c r="GO5" s="97"/>
      <c r="GP5" s="97"/>
      <c r="GQ5" s="97"/>
      <c r="GR5" s="97"/>
      <c r="GS5" s="97"/>
      <c r="GT5" s="97"/>
      <c r="GU5" s="97"/>
      <c r="GV5" s="97"/>
      <c r="GW5" s="97"/>
      <c r="GX5" s="97"/>
      <c r="GY5" s="97"/>
      <c r="GZ5" s="97"/>
      <c r="HA5" s="97"/>
      <c r="HB5" s="97"/>
      <c r="HC5" s="97"/>
      <c r="HD5" s="97"/>
      <c r="HE5" s="97"/>
      <c r="HF5" s="97"/>
      <c r="HG5" s="97"/>
      <c r="HH5" s="97"/>
      <c r="HI5" s="97"/>
      <c r="HJ5" s="97"/>
      <c r="HK5" s="97"/>
      <c r="HL5" s="97"/>
      <c r="HM5" s="97"/>
      <c r="HN5" s="97"/>
      <c r="HO5" s="97"/>
      <c r="HP5" s="97"/>
      <c r="HQ5" s="97"/>
      <c r="HR5" s="97"/>
      <c r="HS5" s="97"/>
      <c r="HT5" s="97"/>
      <c r="HU5" s="97"/>
      <c r="HV5" s="97"/>
      <c r="HW5" s="97"/>
      <c r="HX5" s="97"/>
      <c r="HY5" s="97"/>
      <c r="HZ5" s="97"/>
      <c r="IA5" s="97"/>
      <c r="IB5" s="97"/>
      <c r="IC5" s="97"/>
      <c r="ID5" s="97"/>
      <c r="IE5" s="97"/>
      <c r="IF5" s="97"/>
      <c r="IG5" s="97"/>
      <c r="IH5" s="97"/>
      <c r="II5" s="97"/>
      <c r="IJ5" s="97"/>
      <c r="IK5" s="97"/>
      <c r="IL5" s="97"/>
      <c r="IM5" s="97"/>
      <c r="IN5" s="97"/>
      <c r="IO5" s="97"/>
      <c r="IP5" s="97"/>
      <c r="IQ5" s="97"/>
      <c r="IR5" s="97"/>
      <c r="IS5" s="97"/>
      <c r="IT5" s="97"/>
      <c r="IU5" s="97"/>
      <c r="IV5" s="97"/>
      <c r="IW5" s="97"/>
      <c r="IX5" s="97"/>
      <c r="IY5" s="97"/>
      <c r="IZ5" s="97"/>
      <c r="JA5" s="97"/>
      <c r="JB5" s="97"/>
      <c r="JC5" s="97"/>
      <c r="JD5" s="97"/>
      <c r="JE5" s="97"/>
      <c r="JF5" s="97"/>
      <c r="JG5" s="97"/>
      <c r="JH5" s="97"/>
      <c r="JI5" s="97"/>
      <c r="JJ5" s="97"/>
      <c r="JK5" s="97"/>
      <c r="JL5" s="97"/>
      <c r="JM5" s="97"/>
      <c r="JN5" s="97"/>
      <c r="JO5" s="97"/>
      <c r="JP5" s="97"/>
      <c r="JQ5" s="97"/>
      <c r="JR5" s="97"/>
      <c r="JS5" s="97"/>
      <c r="JT5" s="97"/>
      <c r="JU5" s="97"/>
      <c r="JV5" s="97"/>
      <c r="JW5" s="97"/>
      <c r="JX5" s="97"/>
      <c r="JY5" s="97"/>
      <c r="JZ5" s="97"/>
      <c r="KA5" s="97"/>
      <c r="KB5" s="97"/>
      <c r="KC5" s="97"/>
      <c r="KD5" s="97"/>
      <c r="KE5" s="97"/>
      <c r="KF5" s="97"/>
      <c r="KG5" s="97"/>
      <c r="KH5" s="97"/>
      <c r="KI5" s="97"/>
      <c r="KJ5" s="97"/>
      <c r="KK5" s="97"/>
      <c r="KL5" s="97"/>
      <c r="KM5" s="97"/>
      <c r="KN5" s="97"/>
      <c r="KO5" s="97"/>
      <c r="KP5" s="97"/>
      <c r="KQ5" s="97"/>
      <c r="KR5" s="97"/>
      <c r="KS5" s="97"/>
      <c r="KT5" s="97"/>
      <c r="KU5" s="97"/>
      <c r="KV5" s="97"/>
      <c r="KW5" s="97"/>
      <c r="KX5" s="97"/>
      <c r="KY5" s="97"/>
      <c r="KZ5" s="97"/>
      <c r="LA5" s="97"/>
      <c r="LB5" s="97"/>
      <c r="LC5" s="97"/>
      <c r="LD5" s="97"/>
      <c r="LE5" s="97"/>
      <c r="LF5" s="97"/>
      <c r="LG5" s="97"/>
      <c r="LH5" s="97"/>
      <c r="LI5" s="97"/>
      <c r="LJ5" s="97"/>
      <c r="LK5" s="97"/>
      <c r="LL5" s="97"/>
      <c r="LM5" s="97"/>
      <c r="LN5" s="97"/>
      <c r="LO5" s="97"/>
      <c r="LP5" s="97"/>
      <c r="LQ5" s="97"/>
      <c r="LR5" s="97"/>
      <c r="LS5" s="97"/>
      <c r="LT5" s="97"/>
      <c r="LU5" s="97"/>
      <c r="LV5" s="97"/>
      <c r="LW5" s="97"/>
      <c r="LX5" s="97"/>
      <c r="LY5" s="97"/>
      <c r="LZ5" s="97"/>
      <c r="MA5" s="97"/>
      <c r="MB5" s="97"/>
      <c r="MC5" s="97"/>
      <c r="MD5" s="97"/>
      <c r="ME5" s="97"/>
      <c r="MF5" s="97"/>
      <c r="MG5" s="97"/>
      <c r="MH5" s="97"/>
    </row>
    <row r="6" spans="1:346" s="222" customFormat="1" ht="18" customHeight="1">
      <c r="A6" s="97"/>
      <c r="B6" s="97"/>
      <c r="C6" s="97"/>
      <c r="D6" s="97"/>
      <c r="F6" s="97"/>
      <c r="G6" s="97"/>
      <c r="H6" s="97"/>
      <c r="I6" s="97"/>
      <c r="J6" s="239"/>
      <c r="K6" s="239"/>
      <c r="L6" s="239"/>
      <c r="M6" s="606"/>
      <c r="N6" s="606"/>
      <c r="O6" s="606"/>
      <c r="P6" s="606"/>
      <c r="Q6" s="606"/>
      <c r="R6" s="606"/>
      <c r="S6" s="606"/>
      <c r="T6" s="607"/>
      <c r="U6" s="224"/>
      <c r="V6" s="97"/>
      <c r="W6" s="97"/>
      <c r="X6" s="97"/>
      <c r="Y6" s="97"/>
      <c r="Z6" s="97"/>
      <c r="AA6" s="97"/>
      <c r="AB6" s="97"/>
      <c r="AC6" s="97"/>
      <c r="AD6" s="97"/>
      <c r="AE6" s="97"/>
      <c r="AF6" s="97"/>
      <c r="AG6" s="97"/>
      <c r="AH6" s="97"/>
      <c r="AI6" s="97"/>
      <c r="AJ6" s="97"/>
      <c r="AK6" s="97"/>
      <c r="AL6" s="97"/>
      <c r="AM6" s="97"/>
      <c r="AN6" s="97"/>
      <c r="AO6" s="97"/>
      <c r="AP6" s="97"/>
      <c r="AQ6" s="97"/>
      <c r="AR6" s="97"/>
      <c r="AS6" s="97"/>
      <c r="AT6" s="97"/>
      <c r="AU6" s="97"/>
      <c r="AV6" s="97"/>
      <c r="AW6" s="97"/>
      <c r="AX6" s="97"/>
      <c r="AY6" s="97"/>
      <c r="AZ6" s="97"/>
      <c r="BA6" s="97"/>
      <c r="BB6" s="97"/>
      <c r="BC6" s="97"/>
      <c r="BD6" s="97"/>
      <c r="BE6" s="97"/>
      <c r="BF6" s="97"/>
      <c r="BG6" s="97"/>
      <c r="BH6" s="97"/>
      <c r="BI6" s="97"/>
      <c r="BJ6" s="97"/>
      <c r="BK6" s="97"/>
      <c r="BL6" s="97"/>
      <c r="BM6" s="97"/>
      <c r="BN6" s="97"/>
      <c r="BO6" s="97"/>
      <c r="BP6" s="97"/>
      <c r="BQ6" s="97"/>
      <c r="BR6" s="97"/>
      <c r="BS6" s="97"/>
      <c r="BT6" s="97"/>
      <c r="BU6" s="97"/>
      <c r="BV6" s="97"/>
      <c r="BW6" s="97"/>
      <c r="BX6" s="97"/>
      <c r="BY6" s="97"/>
      <c r="BZ6" s="97"/>
      <c r="CA6" s="97"/>
      <c r="CB6" s="97"/>
      <c r="CC6" s="97"/>
      <c r="CD6" s="97"/>
      <c r="CE6" s="97"/>
      <c r="CF6" s="97"/>
      <c r="CG6" s="97"/>
      <c r="CH6" s="97"/>
      <c r="CI6" s="97"/>
      <c r="CJ6" s="97"/>
      <c r="CK6" s="97"/>
      <c r="CL6" s="97"/>
      <c r="CM6" s="97"/>
      <c r="CN6" s="97"/>
      <c r="CO6" s="97"/>
      <c r="CP6" s="97"/>
      <c r="CQ6" s="97"/>
      <c r="CR6" s="97"/>
      <c r="CS6" s="97"/>
      <c r="CT6" s="97"/>
      <c r="CU6" s="97"/>
      <c r="CV6" s="97"/>
      <c r="CW6" s="97"/>
      <c r="CX6" s="97"/>
      <c r="CY6" s="97"/>
      <c r="CZ6" s="97"/>
      <c r="DA6" s="97"/>
      <c r="DB6" s="97"/>
      <c r="DC6" s="97"/>
      <c r="DD6" s="97"/>
      <c r="DE6" s="97"/>
      <c r="DF6" s="97"/>
      <c r="DG6" s="97"/>
      <c r="DH6" s="97"/>
      <c r="DI6" s="97"/>
      <c r="DJ6" s="97"/>
      <c r="DK6" s="97"/>
      <c r="DL6" s="97"/>
      <c r="DM6" s="97"/>
      <c r="DN6" s="97"/>
      <c r="DO6" s="97"/>
      <c r="DP6" s="97"/>
      <c r="DQ6" s="97"/>
      <c r="DR6" s="97"/>
      <c r="DS6" s="97"/>
      <c r="DT6" s="97"/>
      <c r="DU6" s="97"/>
      <c r="DV6" s="97"/>
      <c r="DW6" s="97"/>
      <c r="DX6" s="97"/>
      <c r="DY6" s="97"/>
      <c r="DZ6" s="97"/>
      <c r="EA6" s="97"/>
      <c r="EB6" s="97"/>
      <c r="EC6" s="97"/>
      <c r="ED6" s="97"/>
      <c r="EE6" s="97"/>
      <c r="EF6" s="97"/>
      <c r="EG6" s="97"/>
      <c r="EH6" s="97"/>
      <c r="EI6" s="97"/>
      <c r="EJ6" s="97"/>
      <c r="EK6" s="97"/>
      <c r="EL6" s="97"/>
      <c r="EM6" s="97"/>
      <c r="EN6" s="97"/>
      <c r="EO6" s="97"/>
      <c r="EP6" s="97"/>
      <c r="EQ6" s="97"/>
      <c r="ER6" s="97"/>
      <c r="ES6" s="97"/>
      <c r="ET6" s="97"/>
      <c r="EU6" s="97"/>
      <c r="EV6" s="97"/>
      <c r="EW6" s="97"/>
      <c r="EX6" s="97"/>
      <c r="EY6" s="97"/>
      <c r="EZ6" s="97"/>
      <c r="FA6" s="97"/>
      <c r="FB6" s="97"/>
      <c r="FC6" s="97"/>
      <c r="FD6" s="97"/>
      <c r="FE6" s="97"/>
      <c r="FF6" s="97"/>
      <c r="FG6" s="97"/>
      <c r="FH6" s="97"/>
      <c r="FI6" s="97"/>
      <c r="FJ6" s="97"/>
      <c r="FK6" s="97"/>
      <c r="FL6" s="97"/>
      <c r="FM6" s="97"/>
      <c r="FN6" s="97"/>
      <c r="FO6" s="97"/>
      <c r="FP6" s="97"/>
      <c r="FQ6" s="97"/>
      <c r="FR6" s="97"/>
      <c r="FS6" s="97"/>
      <c r="FT6" s="97"/>
      <c r="FU6" s="97"/>
      <c r="FV6" s="97"/>
      <c r="FW6" s="97"/>
      <c r="FX6" s="97"/>
      <c r="FY6" s="97"/>
      <c r="FZ6" s="97"/>
      <c r="GA6" s="97"/>
      <c r="GB6" s="97"/>
      <c r="GC6" s="97"/>
      <c r="GD6" s="97"/>
      <c r="GE6" s="97"/>
      <c r="GF6" s="97"/>
      <c r="GG6" s="97"/>
      <c r="GH6" s="97"/>
      <c r="GI6" s="97"/>
      <c r="GJ6" s="97"/>
      <c r="GK6" s="97"/>
      <c r="GL6" s="97"/>
      <c r="GM6" s="97"/>
      <c r="GN6" s="97"/>
      <c r="GO6" s="97"/>
      <c r="GP6" s="97"/>
      <c r="GQ6" s="97"/>
      <c r="GR6" s="97"/>
      <c r="GS6" s="97"/>
      <c r="GT6" s="97"/>
      <c r="GU6" s="97"/>
      <c r="GV6" s="97"/>
      <c r="GW6" s="97"/>
      <c r="GX6" s="97"/>
      <c r="GY6" s="97"/>
      <c r="GZ6" s="97"/>
      <c r="HA6" s="97"/>
      <c r="HB6" s="97"/>
      <c r="HC6" s="97"/>
      <c r="HD6" s="97"/>
      <c r="HE6" s="97"/>
      <c r="HF6" s="97"/>
      <c r="HG6" s="97"/>
      <c r="HH6" s="97"/>
      <c r="HI6" s="97"/>
      <c r="HJ6" s="97"/>
      <c r="HK6" s="97"/>
      <c r="HL6" s="97"/>
      <c r="HM6" s="97"/>
      <c r="HN6" s="97"/>
      <c r="HO6" s="97"/>
      <c r="HP6" s="97"/>
      <c r="HQ6" s="97"/>
      <c r="HR6" s="97"/>
      <c r="HS6" s="97"/>
      <c r="HT6" s="97"/>
      <c r="HU6" s="97"/>
      <c r="HV6" s="97"/>
      <c r="HW6" s="97"/>
      <c r="HX6" s="97"/>
      <c r="HY6" s="97"/>
      <c r="HZ6" s="97"/>
      <c r="IA6" s="97"/>
      <c r="IB6" s="97"/>
      <c r="IC6" s="97"/>
      <c r="ID6" s="97"/>
      <c r="IE6" s="97"/>
      <c r="IF6" s="97"/>
      <c r="IG6" s="97"/>
      <c r="IH6" s="97"/>
      <c r="II6" s="97"/>
      <c r="IJ6" s="97"/>
      <c r="IK6" s="97"/>
      <c r="IL6" s="97"/>
      <c r="IM6" s="97"/>
      <c r="IN6" s="97"/>
      <c r="IO6" s="97"/>
      <c r="IP6" s="97"/>
      <c r="IQ6" s="97"/>
      <c r="IR6" s="97"/>
      <c r="IS6" s="97"/>
      <c r="IT6" s="97"/>
      <c r="IU6" s="97"/>
      <c r="IV6" s="97"/>
      <c r="IW6" s="97"/>
      <c r="IX6" s="97"/>
      <c r="IY6" s="97"/>
      <c r="IZ6" s="97"/>
      <c r="JA6" s="97"/>
      <c r="JB6" s="97"/>
      <c r="JC6" s="97"/>
      <c r="JD6" s="97"/>
      <c r="JE6" s="97"/>
      <c r="JF6" s="97"/>
      <c r="JG6" s="97"/>
      <c r="JH6" s="97"/>
      <c r="JI6" s="97"/>
      <c r="JJ6" s="97"/>
      <c r="JK6" s="97"/>
      <c r="JL6" s="97"/>
      <c r="JM6" s="97"/>
      <c r="JN6" s="97"/>
      <c r="JO6" s="97"/>
      <c r="JP6" s="97"/>
      <c r="JQ6" s="97"/>
      <c r="JR6" s="97"/>
      <c r="JS6" s="97"/>
      <c r="JT6" s="97"/>
      <c r="JU6" s="97"/>
      <c r="JV6" s="97"/>
      <c r="JW6" s="97"/>
      <c r="JX6" s="97"/>
      <c r="JY6" s="97"/>
      <c r="JZ6" s="97"/>
      <c r="KA6" s="97"/>
      <c r="KB6" s="97"/>
      <c r="KC6" s="97"/>
      <c r="KD6" s="97"/>
      <c r="KE6" s="97"/>
      <c r="KF6" s="97"/>
      <c r="KG6" s="97"/>
      <c r="KH6" s="97"/>
      <c r="KI6" s="97"/>
      <c r="KJ6" s="97"/>
      <c r="KK6" s="97"/>
      <c r="KL6" s="97"/>
      <c r="KM6" s="97"/>
      <c r="KN6" s="97"/>
      <c r="KO6" s="97"/>
      <c r="KP6" s="97"/>
      <c r="KQ6" s="97"/>
      <c r="KR6" s="97"/>
      <c r="KS6" s="97"/>
      <c r="KT6" s="97"/>
      <c r="KU6" s="97"/>
      <c r="KV6" s="97"/>
      <c r="KW6" s="97"/>
      <c r="KX6" s="97"/>
      <c r="KY6" s="97"/>
      <c r="KZ6" s="97"/>
      <c r="LA6" s="97"/>
      <c r="LB6" s="97"/>
      <c r="LC6" s="97"/>
      <c r="LD6" s="97"/>
      <c r="LE6" s="97"/>
      <c r="LF6" s="97"/>
      <c r="LG6" s="97"/>
      <c r="LH6" s="97"/>
      <c r="LI6" s="97"/>
      <c r="LJ6" s="97"/>
      <c r="LK6" s="97"/>
      <c r="LL6" s="97"/>
      <c r="LM6" s="97"/>
      <c r="LN6" s="97"/>
      <c r="LO6" s="97"/>
      <c r="LP6" s="97"/>
      <c r="LQ6" s="97"/>
      <c r="LR6" s="97"/>
      <c r="LS6" s="97"/>
      <c r="LT6" s="97"/>
      <c r="LU6" s="97"/>
      <c r="LV6" s="97"/>
      <c r="LW6" s="97"/>
      <c r="LX6" s="97"/>
      <c r="LY6" s="97"/>
      <c r="LZ6" s="97"/>
      <c r="MA6" s="97"/>
      <c r="MB6" s="97"/>
      <c r="MC6" s="97"/>
      <c r="MD6" s="97"/>
      <c r="ME6" s="97"/>
      <c r="MF6" s="97"/>
      <c r="MG6" s="97"/>
      <c r="MH6" s="97"/>
    </row>
    <row r="7" spans="1:346" s="99" customFormat="1" ht="18" customHeight="1">
      <c r="B7" s="227" t="s">
        <v>16</v>
      </c>
      <c r="F7" s="227"/>
      <c r="G7" s="227"/>
      <c r="H7" s="227"/>
      <c r="I7" s="227"/>
      <c r="J7" s="239"/>
      <c r="K7" s="239"/>
      <c r="L7" s="239"/>
      <c r="M7" s="249"/>
      <c r="N7" s="249"/>
      <c r="O7" s="249"/>
      <c r="P7" s="249"/>
      <c r="Q7" s="249"/>
      <c r="R7" s="249"/>
      <c r="S7" s="249"/>
      <c r="T7" s="608"/>
      <c r="U7" s="70"/>
    </row>
    <row r="8" spans="1:346" s="99" customFormat="1" ht="18" customHeight="1">
      <c r="B8" s="227"/>
      <c r="F8" s="227"/>
      <c r="G8" s="227"/>
      <c r="H8" s="227"/>
      <c r="I8" s="227"/>
      <c r="J8" s="239"/>
      <c r="K8" s="239"/>
      <c r="L8" s="239"/>
      <c r="M8" s="249"/>
      <c r="N8" s="249"/>
      <c r="O8" s="249"/>
      <c r="P8" s="249"/>
      <c r="Q8" s="249"/>
      <c r="R8" s="249"/>
      <c r="S8" s="249"/>
      <c r="T8" s="608"/>
      <c r="U8" s="70"/>
    </row>
    <row r="9" spans="1:346" s="99" customFormat="1" ht="18" customHeight="1">
      <c r="B9" s="227"/>
      <c r="C9" s="121" t="s">
        <v>17</v>
      </c>
      <c r="D9" s="121"/>
      <c r="J9" s="223" t="s">
        <v>21</v>
      </c>
      <c r="K9" s="223" t="s">
        <v>19</v>
      </c>
      <c r="L9" s="239" t="s">
        <v>67</v>
      </c>
      <c r="M9" s="609"/>
      <c r="N9" s="33">
        <v>6725308</v>
      </c>
      <c r="O9" s="33">
        <v>6811000</v>
      </c>
      <c r="P9" s="33">
        <v>6897000</v>
      </c>
      <c r="Q9" s="33">
        <v>6982000</v>
      </c>
      <c r="R9" s="33">
        <v>7066000</v>
      </c>
      <c r="S9" s="33">
        <v>7150000</v>
      </c>
      <c r="T9" s="34">
        <v>7232000</v>
      </c>
      <c r="U9" s="70"/>
    </row>
    <row r="10" spans="1:346" s="99" customFormat="1" ht="18" customHeight="1">
      <c r="B10" s="227"/>
      <c r="C10" s="121"/>
      <c r="D10" s="121"/>
      <c r="J10" s="223"/>
      <c r="K10" s="223"/>
      <c r="L10" s="239"/>
      <c r="M10" s="609"/>
      <c r="N10" s="30"/>
      <c r="O10" s="30"/>
      <c r="P10" s="30"/>
      <c r="Q10" s="195"/>
      <c r="R10" s="195"/>
      <c r="S10" s="195"/>
      <c r="T10" s="610"/>
      <c r="U10" s="70"/>
    </row>
    <row r="11" spans="1:346" s="99" customFormat="1" ht="18" customHeight="1">
      <c r="B11" s="227"/>
      <c r="C11" s="121" t="s">
        <v>22</v>
      </c>
      <c r="D11" s="121"/>
      <c r="J11" s="223" t="s">
        <v>21</v>
      </c>
      <c r="K11" s="223" t="s">
        <v>19</v>
      </c>
      <c r="L11" s="239" t="s">
        <v>67</v>
      </c>
      <c r="M11" s="609"/>
      <c r="N11" s="33">
        <v>416657</v>
      </c>
      <c r="O11" s="33">
        <v>434000</v>
      </c>
      <c r="P11" s="33">
        <v>453000</v>
      </c>
      <c r="Q11" s="33">
        <v>472000</v>
      </c>
      <c r="R11" s="33">
        <v>491000</v>
      </c>
      <c r="S11" s="33">
        <v>509000</v>
      </c>
      <c r="T11" s="34">
        <v>528000</v>
      </c>
      <c r="U11" s="70"/>
    </row>
    <row r="12" spans="1:346" s="99" customFormat="1" ht="18" customHeight="1">
      <c r="B12" s="227"/>
      <c r="C12" s="121" t="s">
        <v>51</v>
      </c>
      <c r="D12" s="121"/>
      <c r="J12" s="223" t="s">
        <v>14</v>
      </c>
      <c r="K12" s="223" t="s">
        <v>77</v>
      </c>
      <c r="L12" s="239" t="s">
        <v>56</v>
      </c>
      <c r="M12" s="605">
        <v>3.9E-2</v>
      </c>
      <c r="N12" s="30"/>
      <c r="O12" s="30"/>
      <c r="P12" s="30"/>
      <c r="Q12" s="195"/>
      <c r="R12" s="195"/>
      <c r="S12" s="195"/>
      <c r="T12" s="610"/>
      <c r="U12" s="70"/>
    </row>
    <row r="13" spans="1:346" s="99" customFormat="1" ht="18" customHeight="1">
      <c r="B13" s="227"/>
      <c r="C13" s="121"/>
      <c r="D13" s="121"/>
      <c r="J13" s="223"/>
      <c r="K13" s="223"/>
      <c r="L13" s="239"/>
      <c r="M13" s="611"/>
      <c r="N13" s="30"/>
      <c r="O13" s="30"/>
      <c r="P13" s="30"/>
      <c r="Q13" s="195"/>
      <c r="R13" s="195"/>
      <c r="S13" s="195"/>
      <c r="T13" s="610"/>
      <c r="U13" s="70"/>
    </row>
    <row r="14" spans="1:346" s="99" customFormat="1" ht="18" customHeight="1">
      <c r="B14" s="227"/>
      <c r="C14" s="121" t="s">
        <v>76</v>
      </c>
      <c r="D14" s="121"/>
      <c r="J14" s="223" t="s">
        <v>15</v>
      </c>
      <c r="K14" s="223" t="s">
        <v>19</v>
      </c>
      <c r="L14" s="239" t="s">
        <v>63</v>
      </c>
      <c r="M14" s="609"/>
      <c r="N14" s="599">
        <v>826.58</v>
      </c>
      <c r="O14" s="612">
        <f>(N14*(1+$M$12))</f>
        <v>858.81661999999994</v>
      </c>
      <c r="P14" s="31">
        <f t="shared" ref="P14:P15" si="0">(O14*(1+$M$12))</f>
        <v>892.31046817999993</v>
      </c>
      <c r="Q14" s="31">
        <f>(P14*(1+$M$12))</f>
        <v>927.11057643901984</v>
      </c>
      <c r="R14" s="31">
        <f>(Q14*(1+$M$12))</f>
        <v>963.26788892014156</v>
      </c>
      <c r="S14" s="31">
        <f t="shared" ref="S14:S15" si="1">(R14*(1+$M$12))</f>
        <v>1000.835336588027</v>
      </c>
      <c r="T14" s="32">
        <f t="shared" ref="T14:T15" si="2">(S14*(1+$M$12))</f>
        <v>1039.8679147149599</v>
      </c>
      <c r="U14" s="70"/>
    </row>
    <row r="15" spans="1:346" s="99" customFormat="1" ht="18" customHeight="1">
      <c r="B15" s="227"/>
      <c r="C15" s="121" t="s">
        <v>27</v>
      </c>
      <c r="D15" s="121"/>
      <c r="J15" s="223" t="s">
        <v>15</v>
      </c>
      <c r="K15" s="223" t="s">
        <v>19</v>
      </c>
      <c r="L15" s="239" t="s">
        <v>63</v>
      </c>
      <c r="M15" s="613"/>
      <c r="N15" s="614">
        <v>763.75</v>
      </c>
      <c r="O15" s="612">
        <f>(N15*(1+$M$12))</f>
        <v>793.53625</v>
      </c>
      <c r="P15" s="31">
        <f t="shared" si="0"/>
        <v>824.48416374999988</v>
      </c>
      <c r="Q15" s="31">
        <f t="shared" ref="Q15" si="3">(P15*(1+$M$12))</f>
        <v>856.63904613624982</v>
      </c>
      <c r="R15" s="31">
        <f t="shared" ref="R15" si="4">(Q15*(1+$M$12))</f>
        <v>890.04796893556352</v>
      </c>
      <c r="S15" s="31">
        <f t="shared" si="1"/>
        <v>924.75983972405038</v>
      </c>
      <c r="T15" s="32">
        <f t="shared" si="2"/>
        <v>960.8254734732883</v>
      </c>
      <c r="U15" s="70"/>
    </row>
    <row r="16" spans="1:346" s="99" customFormat="1" ht="18" customHeight="1">
      <c r="B16" s="84"/>
      <c r="C16" s="84"/>
      <c r="D16" s="84"/>
      <c r="E16" s="84"/>
      <c r="F16" s="84"/>
      <c r="G16" s="84"/>
      <c r="H16" s="84"/>
      <c r="I16" s="84"/>
      <c r="J16" s="84"/>
      <c r="K16" s="84"/>
      <c r="L16" s="84"/>
      <c r="M16" s="101"/>
      <c r="N16" s="803"/>
      <c r="O16" s="609"/>
      <c r="P16" s="609"/>
      <c r="Q16" s="609"/>
      <c r="R16" s="195"/>
      <c r="S16" s="195"/>
      <c r="T16" s="610"/>
      <c r="U16" s="70"/>
    </row>
    <row r="17" spans="1:346" s="99" customFormat="1" ht="18" customHeight="1">
      <c r="B17" s="227"/>
      <c r="C17" s="228"/>
      <c r="J17" s="223"/>
      <c r="K17" s="223"/>
      <c r="L17" s="239"/>
      <c r="M17" s="195"/>
      <c r="N17" s="30"/>
      <c r="O17" s="30"/>
      <c r="P17" s="30"/>
      <c r="Q17" s="195"/>
      <c r="R17" s="195"/>
      <c r="S17" s="195"/>
      <c r="T17" s="610"/>
      <c r="U17" s="70"/>
    </row>
    <row r="18" spans="1:346" s="99" customFormat="1" ht="18" customHeight="1">
      <c r="B18" s="227" t="s">
        <v>3</v>
      </c>
      <c r="C18" s="228"/>
      <c r="J18" s="223"/>
      <c r="K18" s="223"/>
      <c r="L18" s="239"/>
      <c r="M18" s="195"/>
      <c r="N18" s="30"/>
      <c r="O18" s="30"/>
      <c r="P18" s="30"/>
      <c r="Q18" s="195"/>
      <c r="R18" s="195"/>
      <c r="S18" s="195"/>
      <c r="T18" s="610"/>
      <c r="U18" s="70"/>
    </row>
    <row r="19" spans="1:346" s="99" customFormat="1" ht="18" customHeight="1">
      <c r="B19" s="227" t="s">
        <v>4</v>
      </c>
      <c r="C19" s="121" t="s">
        <v>5</v>
      </c>
      <c r="J19" s="223" t="s">
        <v>14</v>
      </c>
      <c r="K19" s="240" t="s">
        <v>77</v>
      </c>
      <c r="L19" s="239" t="s">
        <v>65</v>
      </c>
      <c r="M19" s="525">
        <v>0.15</v>
      </c>
      <c r="N19" s="33">
        <f>N14*$M$19</f>
        <v>123.98699999999999</v>
      </c>
      <c r="O19" s="33">
        <f>O14*$M$19</f>
        <v>128.82249299999998</v>
      </c>
      <c r="P19" s="33">
        <f t="shared" ref="P19:T19" si="5">P14*$M$19</f>
        <v>133.84657022699997</v>
      </c>
      <c r="Q19" s="33">
        <f t="shared" si="5"/>
        <v>139.06658646585296</v>
      </c>
      <c r="R19" s="33">
        <f t="shared" si="5"/>
        <v>144.49018333802124</v>
      </c>
      <c r="S19" s="33">
        <f t="shared" si="5"/>
        <v>150.12530048820403</v>
      </c>
      <c r="T19" s="34">
        <f t="shared" si="5"/>
        <v>155.98018720724397</v>
      </c>
      <c r="U19" s="70"/>
    </row>
    <row r="20" spans="1:346" s="99" customFormat="1" ht="18" customHeight="1">
      <c r="B20" s="227"/>
      <c r="C20" s="121" t="s">
        <v>6</v>
      </c>
      <c r="J20" s="223" t="s">
        <v>14</v>
      </c>
      <c r="K20" s="240" t="s">
        <v>77</v>
      </c>
      <c r="L20" s="239" t="s">
        <v>65</v>
      </c>
      <c r="M20" s="525">
        <v>0.39</v>
      </c>
      <c r="N20" s="33">
        <f>N14*$M$20</f>
        <v>322.36620000000005</v>
      </c>
      <c r="O20" s="33">
        <f t="shared" ref="O20:T20" si="6">O14*$M$20</f>
        <v>334.93848179999998</v>
      </c>
      <c r="P20" s="33">
        <f t="shared" si="6"/>
        <v>348.00108259019999</v>
      </c>
      <c r="Q20" s="33">
        <f t="shared" si="6"/>
        <v>361.57312481121772</v>
      </c>
      <c r="R20" s="33">
        <f t="shared" si="6"/>
        <v>375.67447667885523</v>
      </c>
      <c r="S20" s="33">
        <f t="shared" si="6"/>
        <v>390.32578126933055</v>
      </c>
      <c r="T20" s="34">
        <f t="shared" si="6"/>
        <v>405.54848673883436</v>
      </c>
      <c r="U20" s="70"/>
    </row>
    <row r="21" spans="1:346" s="99" customFormat="1" ht="18" customHeight="1">
      <c r="B21" s="227"/>
      <c r="C21" s="121" t="s">
        <v>7</v>
      </c>
      <c r="J21" s="223" t="s">
        <v>14</v>
      </c>
      <c r="K21" s="240" t="s">
        <v>77</v>
      </c>
      <c r="L21" s="239" t="s">
        <v>31</v>
      </c>
      <c r="M21" s="573">
        <v>0.46</v>
      </c>
      <c r="N21" s="33">
        <f>N14*$M$21</f>
        <v>380.22680000000003</v>
      </c>
      <c r="O21" s="33">
        <f t="shared" ref="O21:T21" si="7">O14*$M$21</f>
        <v>395.05564520000001</v>
      </c>
      <c r="P21" s="33">
        <f t="shared" si="7"/>
        <v>410.46281536279997</v>
      </c>
      <c r="Q21" s="33">
        <f t="shared" si="7"/>
        <v>426.47086516194912</v>
      </c>
      <c r="R21" s="33">
        <f t="shared" si="7"/>
        <v>443.10322890326512</v>
      </c>
      <c r="S21" s="33">
        <f t="shared" si="7"/>
        <v>460.38425483049241</v>
      </c>
      <c r="T21" s="34">
        <f t="shared" si="7"/>
        <v>478.33924076888155</v>
      </c>
      <c r="U21" s="70"/>
    </row>
    <row r="22" spans="1:346" s="99" customFormat="1" ht="18" customHeight="1">
      <c r="B22" s="227"/>
      <c r="F22" s="228"/>
      <c r="J22" s="223"/>
      <c r="K22" s="223"/>
      <c r="L22" s="239"/>
      <c r="M22" s="195"/>
      <c r="N22" s="30"/>
      <c r="O22" s="30"/>
      <c r="P22" s="30"/>
      <c r="Q22" s="195"/>
      <c r="R22" s="195"/>
      <c r="S22" s="195"/>
      <c r="T22" s="610"/>
      <c r="U22" s="70"/>
    </row>
    <row r="23" spans="1:346" s="99" customFormat="1" ht="18" customHeight="1">
      <c r="B23" s="227" t="s">
        <v>8</v>
      </c>
      <c r="J23" s="223"/>
      <c r="K23" s="223"/>
      <c r="L23" s="239"/>
      <c r="M23" s="7"/>
      <c r="N23" s="9"/>
      <c r="O23" s="9"/>
      <c r="P23" s="9"/>
      <c r="Q23" s="7"/>
      <c r="R23" s="7"/>
      <c r="S23" s="7"/>
      <c r="T23" s="8"/>
      <c r="U23" s="70"/>
    </row>
    <row r="24" spans="1:346" s="99" customFormat="1" ht="18" customHeight="1">
      <c r="B24" s="227"/>
      <c r="J24" s="223"/>
      <c r="K24" s="223"/>
      <c r="L24" s="239"/>
      <c r="M24" s="7"/>
      <c r="N24" s="9"/>
      <c r="O24" s="9"/>
      <c r="P24" s="9"/>
      <c r="Q24" s="7"/>
      <c r="R24" s="7"/>
      <c r="S24" s="7"/>
      <c r="T24" s="8"/>
      <c r="U24" s="70"/>
    </row>
    <row r="25" spans="1:346" s="99" customFormat="1" ht="18" customHeight="1">
      <c r="B25" s="229"/>
      <c r="C25" s="121" t="s">
        <v>9</v>
      </c>
      <c r="J25" s="223" t="s">
        <v>14</v>
      </c>
      <c r="K25" s="223" t="s">
        <v>77</v>
      </c>
      <c r="L25" s="239" t="s">
        <v>69</v>
      </c>
      <c r="M25" s="257">
        <v>0.93</v>
      </c>
      <c r="N25" s="5">
        <f>N14*$M$25</f>
        <v>768.71940000000006</v>
      </c>
      <c r="O25" s="5">
        <f t="shared" ref="O25:T25" si="8">O14*$M$25</f>
        <v>798.69945659999996</v>
      </c>
      <c r="P25" s="5">
        <f t="shared" si="8"/>
        <v>829.8487354074</v>
      </c>
      <c r="Q25" s="5">
        <f t="shared" si="8"/>
        <v>862.21283608828844</v>
      </c>
      <c r="R25" s="5">
        <f t="shared" si="8"/>
        <v>895.83913669573167</v>
      </c>
      <c r="S25" s="5">
        <f t="shared" si="8"/>
        <v>930.77686302686516</v>
      </c>
      <c r="T25" s="6">
        <f t="shared" si="8"/>
        <v>967.07716068491277</v>
      </c>
      <c r="U25" s="70"/>
    </row>
    <row r="26" spans="1:346" s="99" customFormat="1" ht="18" customHeight="1">
      <c r="B26" s="229"/>
      <c r="C26" s="121"/>
      <c r="J26" s="223"/>
      <c r="K26" s="223"/>
      <c r="L26" s="239"/>
      <c r="M26" s="106"/>
      <c r="N26" s="9"/>
      <c r="O26" s="9"/>
      <c r="P26" s="9"/>
      <c r="Q26" s="7"/>
      <c r="R26" s="7"/>
      <c r="S26" s="7"/>
      <c r="T26" s="8"/>
      <c r="U26" s="70"/>
    </row>
    <row r="27" spans="1:346" s="99" customFormat="1" ht="14" thickBot="1">
      <c r="A27" s="123"/>
      <c r="B27" s="123"/>
      <c r="C27" s="244" t="s">
        <v>10</v>
      </c>
      <c r="D27" s="123"/>
      <c r="E27" s="123"/>
      <c r="F27" s="123"/>
      <c r="G27" s="123"/>
      <c r="H27" s="123"/>
      <c r="I27" s="123"/>
      <c r="J27" s="245" t="s">
        <v>14</v>
      </c>
      <c r="K27" s="245" t="s">
        <v>77</v>
      </c>
      <c r="L27" s="245" t="s">
        <v>69</v>
      </c>
      <c r="M27" s="368">
        <v>7.0000000000000007E-2</v>
      </c>
      <c r="N27" s="12">
        <f>N14*$M$27</f>
        <v>57.860600000000005</v>
      </c>
      <c r="O27" s="12">
        <f t="shared" ref="O27:T27" si="9">O14*$M$27</f>
        <v>60.117163400000003</v>
      </c>
      <c r="P27" s="12">
        <f t="shared" si="9"/>
        <v>62.461732772600001</v>
      </c>
      <c r="Q27" s="12">
        <f t="shared" si="9"/>
        <v>64.897740350731397</v>
      </c>
      <c r="R27" s="12">
        <f t="shared" si="9"/>
        <v>67.428752224409919</v>
      </c>
      <c r="S27" s="12">
        <f t="shared" si="9"/>
        <v>70.05847356116189</v>
      </c>
      <c r="T27" s="13">
        <f t="shared" si="9"/>
        <v>72.790754030047196</v>
      </c>
      <c r="U27" s="70"/>
    </row>
    <row r="28" spans="1:346" s="220" customFormat="1" ht="18" hidden="1" thickBot="1">
      <c r="A28" s="237" t="s">
        <v>75</v>
      </c>
      <c r="B28" s="95"/>
      <c r="C28" s="95"/>
      <c r="D28" s="95"/>
      <c r="E28" s="219"/>
      <c r="F28" s="95"/>
      <c r="G28" s="95"/>
      <c r="H28" s="95"/>
      <c r="I28" s="95"/>
      <c r="J28" s="95"/>
      <c r="K28" s="95"/>
      <c r="L28" s="95"/>
      <c r="M28" s="151"/>
      <c r="N28" s="152"/>
      <c r="O28" s="152"/>
      <c r="P28" s="152"/>
      <c r="Q28" s="152"/>
      <c r="R28" s="152"/>
      <c r="S28" s="152"/>
      <c r="T28" s="153"/>
      <c r="U28" s="183"/>
      <c r="V28" s="183"/>
      <c r="W28" s="183"/>
      <c r="X28" s="183"/>
      <c r="Y28" s="183"/>
      <c r="Z28" s="183"/>
      <c r="AA28" s="183"/>
      <c r="AB28" s="183"/>
      <c r="AC28" s="183"/>
      <c r="AD28" s="183"/>
      <c r="AE28" s="183"/>
      <c r="AF28" s="183"/>
      <c r="AG28" s="183"/>
      <c r="AH28" s="183"/>
      <c r="AI28" s="183"/>
      <c r="AJ28" s="183"/>
      <c r="AK28" s="183"/>
      <c r="AL28" s="183"/>
      <c r="AM28" s="183"/>
      <c r="AN28" s="183"/>
      <c r="AO28" s="183"/>
      <c r="AP28" s="183"/>
      <c r="AQ28" s="183"/>
      <c r="AR28" s="183"/>
      <c r="AS28" s="183"/>
      <c r="AT28" s="183"/>
      <c r="AU28" s="183"/>
      <c r="AV28" s="183"/>
      <c r="AW28" s="183"/>
      <c r="AX28" s="183"/>
      <c r="AY28" s="183"/>
      <c r="AZ28" s="183"/>
      <c r="BA28" s="183"/>
      <c r="BB28" s="183"/>
      <c r="BC28" s="183"/>
      <c r="BD28" s="183"/>
      <c r="BE28" s="183"/>
      <c r="BF28" s="183"/>
      <c r="BG28" s="183"/>
      <c r="BH28" s="183"/>
      <c r="BI28" s="183"/>
      <c r="BJ28" s="183"/>
      <c r="BK28" s="183"/>
      <c r="BL28" s="183"/>
      <c r="BM28" s="183"/>
      <c r="BN28" s="183"/>
      <c r="BO28" s="183"/>
      <c r="BP28" s="183"/>
      <c r="BQ28" s="183"/>
      <c r="BR28" s="183"/>
      <c r="BS28" s="183"/>
      <c r="BT28" s="183"/>
      <c r="BU28" s="183"/>
      <c r="BV28" s="183"/>
      <c r="BW28" s="183"/>
      <c r="BX28" s="183"/>
      <c r="BY28" s="183"/>
      <c r="BZ28" s="183"/>
      <c r="CA28" s="183"/>
      <c r="CB28" s="183"/>
      <c r="CC28" s="183"/>
      <c r="CD28" s="183"/>
      <c r="CE28" s="183"/>
      <c r="CF28" s="183"/>
      <c r="CG28" s="183"/>
      <c r="CH28" s="183"/>
      <c r="CI28" s="183"/>
      <c r="CJ28" s="183"/>
      <c r="CK28" s="183"/>
      <c r="CL28" s="183"/>
      <c r="CM28" s="183"/>
      <c r="CN28" s="183"/>
      <c r="CO28" s="183"/>
      <c r="CP28" s="183"/>
      <c r="CQ28" s="183"/>
      <c r="CR28" s="183"/>
      <c r="CS28" s="183"/>
      <c r="CT28" s="183"/>
      <c r="CU28" s="183"/>
      <c r="CV28" s="183"/>
      <c r="CW28" s="183"/>
      <c r="CX28" s="183"/>
      <c r="CY28" s="183"/>
      <c r="CZ28" s="183"/>
      <c r="DA28" s="183"/>
      <c r="DB28" s="183"/>
      <c r="DC28" s="183"/>
      <c r="DD28" s="183"/>
      <c r="DE28" s="183"/>
      <c r="DF28" s="183"/>
      <c r="DG28" s="183"/>
      <c r="DH28" s="183"/>
      <c r="DI28" s="183"/>
      <c r="DJ28" s="183"/>
      <c r="DK28" s="183"/>
      <c r="DL28" s="183"/>
      <c r="DM28" s="183"/>
      <c r="DN28" s="183"/>
      <c r="DO28" s="183"/>
      <c r="DP28" s="183"/>
      <c r="DQ28" s="183"/>
      <c r="DR28" s="183"/>
      <c r="DS28" s="183"/>
      <c r="DT28" s="183"/>
      <c r="DU28" s="183"/>
      <c r="DV28" s="183"/>
      <c r="DW28" s="183"/>
      <c r="DX28" s="183"/>
      <c r="DY28" s="183"/>
      <c r="DZ28" s="183"/>
      <c r="EA28" s="183"/>
      <c r="EB28" s="183"/>
      <c r="EC28" s="183"/>
      <c r="ED28" s="183"/>
      <c r="EE28" s="183"/>
      <c r="EF28" s="183"/>
      <c r="EG28" s="183"/>
      <c r="EH28" s="183"/>
      <c r="EI28" s="183"/>
      <c r="EJ28" s="183"/>
      <c r="EK28" s="183"/>
      <c r="EL28" s="183"/>
      <c r="EM28" s="183"/>
      <c r="EN28" s="183"/>
      <c r="EO28" s="183"/>
      <c r="EP28" s="183"/>
      <c r="EQ28" s="183"/>
      <c r="ER28" s="183"/>
      <c r="ES28" s="183"/>
      <c r="ET28" s="183"/>
      <c r="EU28" s="183"/>
      <c r="EV28" s="183"/>
      <c r="EW28" s="183"/>
      <c r="EX28" s="183"/>
      <c r="EY28" s="183"/>
      <c r="EZ28" s="183"/>
      <c r="FA28" s="183"/>
      <c r="FB28" s="183"/>
      <c r="FC28" s="183"/>
      <c r="FD28" s="183"/>
      <c r="FE28" s="183"/>
      <c r="FF28" s="183"/>
      <c r="FG28" s="183"/>
      <c r="FH28" s="183"/>
      <c r="FI28" s="183"/>
      <c r="FJ28" s="183"/>
      <c r="FK28" s="183"/>
      <c r="FL28" s="183"/>
      <c r="FM28" s="183"/>
      <c r="FN28" s="183"/>
      <c r="FO28" s="183"/>
      <c r="FP28" s="183"/>
      <c r="FQ28" s="183"/>
      <c r="FR28" s="183"/>
      <c r="FS28" s="183"/>
      <c r="FT28" s="183"/>
      <c r="FU28" s="183"/>
      <c r="FV28" s="183"/>
      <c r="FW28" s="183"/>
      <c r="FX28" s="183"/>
      <c r="FY28" s="183"/>
      <c r="FZ28" s="183"/>
      <c r="GA28" s="183"/>
      <c r="GB28" s="183"/>
      <c r="GC28" s="183"/>
      <c r="GD28" s="183"/>
      <c r="GE28" s="183"/>
      <c r="GF28" s="183"/>
      <c r="GG28" s="183"/>
      <c r="GH28" s="183"/>
      <c r="GI28" s="183"/>
      <c r="GJ28" s="183"/>
      <c r="GK28" s="183"/>
      <c r="GL28" s="183"/>
      <c r="GM28" s="183"/>
      <c r="GN28" s="183"/>
      <c r="GO28" s="183"/>
      <c r="GP28" s="183"/>
      <c r="GQ28" s="183"/>
      <c r="GR28" s="183"/>
      <c r="GS28" s="183"/>
      <c r="GT28" s="183"/>
      <c r="GU28" s="183"/>
      <c r="GV28" s="183"/>
      <c r="GW28" s="183"/>
      <c r="GX28" s="183"/>
      <c r="GY28" s="183"/>
      <c r="GZ28" s="183"/>
      <c r="HA28" s="183"/>
      <c r="HB28" s="183"/>
      <c r="HC28" s="183"/>
      <c r="HD28" s="183"/>
      <c r="HE28" s="183"/>
      <c r="HF28" s="183"/>
      <c r="HG28" s="183"/>
      <c r="HH28" s="183"/>
      <c r="HI28" s="183"/>
      <c r="HJ28" s="183"/>
      <c r="HK28" s="183"/>
      <c r="HL28" s="183"/>
      <c r="HM28" s="183"/>
      <c r="HN28" s="183"/>
      <c r="HO28" s="183"/>
      <c r="HP28" s="183"/>
      <c r="HQ28" s="183"/>
      <c r="HR28" s="183"/>
      <c r="HS28" s="183"/>
      <c r="HT28" s="183"/>
      <c r="HU28" s="183"/>
      <c r="HV28" s="183"/>
      <c r="HW28" s="183"/>
      <c r="HX28" s="183"/>
      <c r="HY28" s="183"/>
      <c r="HZ28" s="183"/>
      <c r="IA28" s="183"/>
      <c r="IB28" s="183"/>
      <c r="IC28" s="183"/>
      <c r="ID28" s="183"/>
      <c r="IE28" s="183"/>
      <c r="IF28" s="183"/>
      <c r="IG28" s="183"/>
      <c r="IH28" s="183"/>
      <c r="II28" s="183"/>
      <c r="IJ28" s="183"/>
      <c r="IK28" s="183"/>
      <c r="IL28" s="183"/>
      <c r="IM28" s="183"/>
      <c r="IN28" s="183"/>
      <c r="IO28" s="183"/>
      <c r="IP28" s="183"/>
      <c r="IQ28" s="183"/>
      <c r="IR28" s="183"/>
      <c r="IS28" s="183"/>
      <c r="IT28" s="183"/>
      <c r="IU28" s="183"/>
      <c r="IV28" s="183"/>
      <c r="IW28" s="183"/>
      <c r="IX28" s="183"/>
      <c r="IY28" s="183"/>
      <c r="IZ28" s="183"/>
      <c r="JA28" s="183"/>
      <c r="JB28" s="183"/>
      <c r="JC28" s="183"/>
      <c r="JD28" s="183"/>
      <c r="JE28" s="183"/>
      <c r="JF28" s="183"/>
      <c r="JG28" s="183"/>
      <c r="JH28" s="183"/>
      <c r="JI28" s="183"/>
      <c r="JJ28" s="183"/>
      <c r="JK28" s="183"/>
      <c r="JL28" s="183"/>
      <c r="JM28" s="183"/>
      <c r="JN28" s="183"/>
      <c r="JO28" s="183"/>
      <c r="JP28" s="183"/>
      <c r="JQ28" s="183"/>
      <c r="JR28" s="183"/>
      <c r="JS28" s="183"/>
      <c r="JT28" s="183"/>
      <c r="JU28" s="183"/>
      <c r="JV28" s="183"/>
      <c r="JW28" s="183"/>
      <c r="JX28" s="183"/>
      <c r="JY28" s="183"/>
      <c r="JZ28" s="183"/>
      <c r="KA28" s="183"/>
      <c r="KB28" s="183"/>
      <c r="KC28" s="183"/>
      <c r="KD28" s="183"/>
      <c r="KE28" s="183"/>
      <c r="KF28" s="183"/>
      <c r="KG28" s="183"/>
      <c r="KH28" s="183"/>
      <c r="KI28" s="183"/>
      <c r="KJ28" s="183"/>
      <c r="KK28" s="183"/>
      <c r="KL28" s="183"/>
      <c r="KM28" s="183"/>
      <c r="KN28" s="183"/>
      <c r="KO28" s="183"/>
      <c r="KP28" s="183"/>
      <c r="KQ28" s="183"/>
      <c r="KR28" s="183"/>
      <c r="KS28" s="183"/>
      <c r="KT28" s="183"/>
      <c r="KU28" s="183"/>
      <c r="KV28" s="183"/>
      <c r="KW28" s="183"/>
      <c r="KX28" s="183"/>
      <c r="KY28" s="183"/>
      <c r="KZ28" s="183"/>
      <c r="LA28" s="183"/>
      <c r="LB28" s="183"/>
      <c r="LC28" s="183"/>
      <c r="LD28" s="183"/>
      <c r="LE28" s="183"/>
      <c r="LF28" s="183"/>
      <c r="LG28" s="183"/>
      <c r="LH28" s="183"/>
      <c r="LI28" s="183"/>
      <c r="LJ28" s="183"/>
      <c r="LK28" s="183"/>
      <c r="LL28" s="183"/>
      <c r="LM28" s="183"/>
      <c r="LN28" s="183"/>
      <c r="LO28" s="183"/>
      <c r="LP28" s="183"/>
      <c r="LQ28" s="183"/>
      <c r="LR28" s="183"/>
      <c r="LS28" s="183"/>
      <c r="LT28" s="183"/>
      <c r="LU28" s="183"/>
      <c r="LV28" s="183"/>
      <c r="LW28" s="183"/>
      <c r="LX28" s="183"/>
      <c r="LY28" s="183"/>
      <c r="LZ28" s="183"/>
      <c r="MA28" s="183"/>
      <c r="MB28" s="183"/>
      <c r="MC28" s="183"/>
      <c r="MD28" s="183"/>
      <c r="ME28" s="183"/>
      <c r="MF28" s="183"/>
      <c r="MG28" s="183"/>
      <c r="MH28" s="183"/>
    </row>
    <row r="29" spans="1:346" s="220" customFormat="1" ht="18" hidden="1" thickTop="1">
      <c r="A29" s="227"/>
      <c r="B29" s="227"/>
      <c r="C29" s="227"/>
      <c r="D29" s="227"/>
      <c r="E29" s="227"/>
      <c r="F29" s="227"/>
      <c r="G29" s="139"/>
      <c r="H29" s="139"/>
      <c r="I29" s="139"/>
      <c r="J29" s="223"/>
      <c r="K29" s="223"/>
      <c r="L29" s="239"/>
      <c r="M29" s="139"/>
      <c r="N29" s="139"/>
      <c r="O29" s="139"/>
      <c r="P29" s="139"/>
      <c r="Q29" s="139"/>
      <c r="R29" s="139"/>
      <c r="S29" s="139"/>
      <c r="T29" s="98"/>
      <c r="U29" s="183"/>
      <c r="V29" s="183"/>
      <c r="W29" s="183"/>
      <c r="X29" s="183"/>
      <c r="Y29" s="183"/>
      <c r="Z29" s="183"/>
      <c r="AA29" s="183"/>
      <c r="AB29" s="183"/>
      <c r="AC29" s="183"/>
      <c r="AD29" s="183"/>
      <c r="AE29" s="183"/>
      <c r="AF29" s="183"/>
      <c r="AG29" s="183"/>
      <c r="AH29" s="183"/>
      <c r="AI29" s="183"/>
      <c r="AJ29" s="183"/>
      <c r="AK29" s="183"/>
      <c r="AL29" s="183"/>
      <c r="AM29" s="183"/>
      <c r="AN29" s="183"/>
      <c r="AO29" s="183"/>
      <c r="AP29" s="183"/>
      <c r="AQ29" s="183"/>
      <c r="AR29" s="183"/>
      <c r="AS29" s="183"/>
      <c r="AT29" s="183"/>
      <c r="AU29" s="183"/>
      <c r="AV29" s="183"/>
      <c r="AW29" s="183"/>
      <c r="AX29" s="183"/>
      <c r="AY29" s="183"/>
      <c r="AZ29" s="183"/>
      <c r="BA29" s="183"/>
      <c r="BB29" s="183"/>
      <c r="BC29" s="183"/>
      <c r="BD29" s="183"/>
      <c r="BE29" s="183"/>
      <c r="BF29" s="183"/>
      <c r="BG29" s="183"/>
      <c r="BH29" s="183"/>
      <c r="BI29" s="183"/>
      <c r="BJ29" s="183"/>
      <c r="BK29" s="183"/>
      <c r="BL29" s="183"/>
      <c r="BM29" s="183"/>
      <c r="BN29" s="183"/>
      <c r="BO29" s="183"/>
      <c r="BP29" s="183"/>
      <c r="BQ29" s="183"/>
      <c r="BR29" s="183"/>
      <c r="BS29" s="183"/>
      <c r="BT29" s="183"/>
      <c r="BU29" s="183"/>
      <c r="BV29" s="183"/>
      <c r="BW29" s="183"/>
      <c r="BX29" s="183"/>
      <c r="BY29" s="183"/>
      <c r="BZ29" s="183"/>
      <c r="CA29" s="183"/>
      <c r="CB29" s="183"/>
      <c r="CC29" s="183"/>
      <c r="CD29" s="183"/>
      <c r="CE29" s="183"/>
      <c r="CF29" s="183"/>
      <c r="CG29" s="183"/>
      <c r="CH29" s="183"/>
      <c r="CI29" s="183"/>
      <c r="CJ29" s="183"/>
      <c r="CK29" s="183"/>
      <c r="CL29" s="183"/>
      <c r="CM29" s="183"/>
      <c r="CN29" s="183"/>
      <c r="CO29" s="183"/>
      <c r="CP29" s="183"/>
      <c r="CQ29" s="183"/>
      <c r="CR29" s="183"/>
      <c r="CS29" s="183"/>
      <c r="CT29" s="183"/>
      <c r="CU29" s="183"/>
      <c r="CV29" s="183"/>
      <c r="CW29" s="183"/>
      <c r="CX29" s="183"/>
      <c r="CY29" s="183"/>
      <c r="CZ29" s="183"/>
      <c r="DA29" s="183"/>
      <c r="DB29" s="183"/>
      <c r="DC29" s="183"/>
      <c r="DD29" s="183"/>
      <c r="DE29" s="183"/>
      <c r="DF29" s="183"/>
      <c r="DG29" s="183"/>
      <c r="DH29" s="183"/>
      <c r="DI29" s="183"/>
      <c r="DJ29" s="183"/>
      <c r="DK29" s="183"/>
      <c r="DL29" s="183"/>
      <c r="DM29" s="183"/>
      <c r="DN29" s="183"/>
      <c r="DO29" s="183"/>
      <c r="DP29" s="183"/>
      <c r="DQ29" s="183"/>
      <c r="DR29" s="183"/>
      <c r="DS29" s="183"/>
      <c r="DT29" s="183"/>
      <c r="DU29" s="183"/>
      <c r="DV29" s="183"/>
      <c r="DW29" s="183"/>
      <c r="DX29" s="183"/>
      <c r="DY29" s="183"/>
      <c r="DZ29" s="183"/>
      <c r="EA29" s="183"/>
      <c r="EB29" s="183"/>
      <c r="EC29" s="183"/>
      <c r="ED29" s="183"/>
      <c r="EE29" s="183"/>
      <c r="EF29" s="183"/>
      <c r="EG29" s="183"/>
      <c r="EH29" s="183"/>
      <c r="EI29" s="183"/>
      <c r="EJ29" s="183"/>
      <c r="EK29" s="183"/>
      <c r="EL29" s="183"/>
      <c r="EM29" s="183"/>
      <c r="EN29" s="183"/>
      <c r="EO29" s="183"/>
      <c r="EP29" s="183"/>
      <c r="EQ29" s="183"/>
      <c r="ER29" s="183"/>
      <c r="ES29" s="183"/>
      <c r="ET29" s="183"/>
      <c r="EU29" s="183"/>
      <c r="EV29" s="183"/>
      <c r="EW29" s="183"/>
      <c r="EX29" s="183"/>
      <c r="EY29" s="183"/>
      <c r="EZ29" s="183"/>
      <c r="FA29" s="183"/>
      <c r="FB29" s="183"/>
      <c r="FC29" s="183"/>
      <c r="FD29" s="183"/>
      <c r="FE29" s="183"/>
      <c r="FF29" s="183"/>
      <c r="FG29" s="183"/>
      <c r="FH29" s="183"/>
      <c r="FI29" s="183"/>
      <c r="FJ29" s="183"/>
      <c r="FK29" s="183"/>
      <c r="FL29" s="183"/>
      <c r="FM29" s="183"/>
      <c r="FN29" s="183"/>
      <c r="FO29" s="183"/>
      <c r="FP29" s="183"/>
      <c r="FQ29" s="183"/>
      <c r="FR29" s="183"/>
      <c r="FS29" s="183"/>
      <c r="FT29" s="183"/>
      <c r="FU29" s="183"/>
      <c r="FV29" s="183"/>
      <c r="FW29" s="183"/>
      <c r="FX29" s="183"/>
      <c r="FY29" s="183"/>
      <c r="FZ29" s="183"/>
      <c r="GA29" s="183"/>
      <c r="GB29" s="183"/>
      <c r="GC29" s="183"/>
      <c r="GD29" s="183"/>
      <c r="GE29" s="183"/>
      <c r="GF29" s="183"/>
      <c r="GG29" s="183"/>
      <c r="GH29" s="183"/>
      <c r="GI29" s="183"/>
      <c r="GJ29" s="183"/>
      <c r="GK29" s="183"/>
      <c r="GL29" s="183"/>
      <c r="GM29" s="183"/>
      <c r="GN29" s="183"/>
      <c r="GO29" s="183"/>
      <c r="GP29" s="183"/>
      <c r="GQ29" s="183"/>
      <c r="GR29" s="183"/>
      <c r="GS29" s="183"/>
      <c r="GT29" s="183"/>
      <c r="GU29" s="183"/>
      <c r="GV29" s="183"/>
      <c r="GW29" s="183"/>
      <c r="GX29" s="183"/>
      <c r="GY29" s="183"/>
      <c r="GZ29" s="183"/>
      <c r="HA29" s="183"/>
      <c r="HB29" s="183"/>
      <c r="HC29" s="183"/>
      <c r="HD29" s="183"/>
      <c r="HE29" s="183"/>
      <c r="HF29" s="183"/>
      <c r="HG29" s="183"/>
      <c r="HH29" s="183"/>
      <c r="HI29" s="183"/>
      <c r="HJ29" s="183"/>
      <c r="HK29" s="183"/>
      <c r="HL29" s="183"/>
      <c r="HM29" s="183"/>
      <c r="HN29" s="183"/>
      <c r="HO29" s="183"/>
      <c r="HP29" s="183"/>
      <c r="HQ29" s="183"/>
      <c r="HR29" s="183"/>
      <c r="HS29" s="183"/>
      <c r="HT29" s="183"/>
      <c r="HU29" s="183"/>
      <c r="HV29" s="183"/>
      <c r="HW29" s="183"/>
      <c r="HX29" s="183"/>
      <c r="HY29" s="183"/>
      <c r="HZ29" s="183"/>
      <c r="IA29" s="183"/>
      <c r="IB29" s="183"/>
      <c r="IC29" s="183"/>
      <c r="ID29" s="183"/>
      <c r="IE29" s="183"/>
      <c r="IF29" s="183"/>
      <c r="IG29" s="183"/>
      <c r="IH29" s="183"/>
      <c r="II29" s="183"/>
      <c r="IJ29" s="183"/>
      <c r="IK29" s="183"/>
      <c r="IL29" s="183"/>
      <c r="IM29" s="183"/>
      <c r="IN29" s="183"/>
      <c r="IO29" s="183"/>
      <c r="IP29" s="183"/>
      <c r="IQ29" s="183"/>
      <c r="IR29" s="183"/>
      <c r="IS29" s="183"/>
      <c r="IT29" s="183"/>
      <c r="IU29" s="183"/>
      <c r="IV29" s="183"/>
      <c r="IW29" s="183"/>
      <c r="IX29" s="183"/>
      <c r="IY29" s="183"/>
      <c r="IZ29" s="183"/>
      <c r="JA29" s="183"/>
      <c r="JB29" s="183"/>
      <c r="JC29" s="183"/>
      <c r="JD29" s="183"/>
      <c r="JE29" s="183"/>
      <c r="JF29" s="183"/>
      <c r="JG29" s="183"/>
      <c r="JH29" s="183"/>
      <c r="JI29" s="183"/>
      <c r="JJ29" s="183"/>
      <c r="JK29" s="183"/>
      <c r="JL29" s="183"/>
      <c r="JM29" s="183"/>
      <c r="JN29" s="183"/>
      <c r="JO29" s="183"/>
      <c r="JP29" s="183"/>
      <c r="JQ29" s="183"/>
      <c r="JR29" s="183"/>
      <c r="JS29" s="183"/>
      <c r="JT29" s="183"/>
      <c r="JU29" s="183"/>
      <c r="JV29" s="183"/>
      <c r="JW29" s="183"/>
      <c r="JX29" s="183"/>
      <c r="JY29" s="183"/>
      <c r="JZ29" s="183"/>
      <c r="KA29" s="183"/>
      <c r="KB29" s="183"/>
      <c r="KC29" s="183"/>
      <c r="KD29" s="183"/>
      <c r="KE29" s="183"/>
      <c r="KF29" s="183"/>
      <c r="KG29" s="183"/>
      <c r="KH29" s="183"/>
      <c r="KI29" s="183"/>
      <c r="KJ29" s="183"/>
      <c r="KK29" s="183"/>
      <c r="KL29" s="183"/>
      <c r="KM29" s="183"/>
      <c r="KN29" s="183"/>
      <c r="KO29" s="183"/>
      <c r="KP29" s="183"/>
      <c r="KQ29" s="183"/>
      <c r="KR29" s="183"/>
      <c r="KS29" s="183"/>
      <c r="KT29" s="183"/>
      <c r="KU29" s="183"/>
      <c r="KV29" s="183"/>
      <c r="KW29" s="183"/>
      <c r="KX29" s="183"/>
      <c r="KY29" s="183"/>
      <c r="KZ29" s="183"/>
      <c r="LA29" s="183"/>
      <c r="LB29" s="183"/>
      <c r="LC29" s="183"/>
      <c r="LD29" s="183"/>
      <c r="LE29" s="183"/>
      <c r="LF29" s="183"/>
      <c r="LG29" s="183"/>
      <c r="LH29" s="183"/>
      <c r="LI29" s="183"/>
      <c r="LJ29" s="183"/>
      <c r="LK29" s="183"/>
      <c r="LL29" s="183"/>
      <c r="LM29" s="183"/>
      <c r="LN29" s="183"/>
      <c r="LO29" s="183"/>
      <c r="LP29" s="183"/>
      <c r="LQ29" s="183"/>
      <c r="LR29" s="183"/>
      <c r="LS29" s="183"/>
      <c r="LT29" s="183"/>
      <c r="LU29" s="183"/>
      <c r="LV29" s="183"/>
      <c r="LW29" s="183"/>
      <c r="LX29" s="183"/>
      <c r="LY29" s="183"/>
      <c r="LZ29" s="183"/>
      <c r="MA29" s="183"/>
      <c r="MB29" s="183"/>
      <c r="MC29" s="183"/>
      <c r="MD29" s="183"/>
      <c r="ME29" s="183"/>
      <c r="MF29" s="183"/>
      <c r="MG29" s="183"/>
      <c r="MH29" s="183"/>
    </row>
    <row r="30" spans="1:346" s="220" customFormat="1" ht="17" hidden="1">
      <c r="A30" s="227"/>
      <c r="B30" s="227" t="s">
        <v>13</v>
      </c>
      <c r="C30" s="227"/>
      <c r="D30" s="227"/>
      <c r="E30" s="227"/>
      <c r="F30" s="227"/>
      <c r="G30" s="139"/>
      <c r="H30" s="139"/>
      <c r="I30" s="139"/>
      <c r="J30" s="223"/>
      <c r="K30" s="223"/>
      <c r="L30" s="239"/>
      <c r="M30" s="139"/>
      <c r="N30" s="139"/>
      <c r="O30" s="139"/>
      <c r="P30" s="139"/>
      <c r="Q30" s="139"/>
      <c r="R30" s="139"/>
      <c r="S30" s="139"/>
      <c r="T30" s="98"/>
      <c r="U30" s="183"/>
      <c r="V30" s="183"/>
      <c r="W30" s="183"/>
      <c r="X30" s="183"/>
      <c r="Y30" s="183"/>
      <c r="Z30" s="183"/>
      <c r="AA30" s="183"/>
      <c r="AB30" s="183"/>
      <c r="AC30" s="183"/>
      <c r="AD30" s="183"/>
      <c r="AE30" s="183"/>
      <c r="AF30" s="183"/>
      <c r="AG30" s="183"/>
      <c r="AH30" s="183"/>
      <c r="AI30" s="183"/>
      <c r="AJ30" s="183"/>
      <c r="AK30" s="183"/>
      <c r="AL30" s="183"/>
      <c r="AM30" s="183"/>
      <c r="AN30" s="183"/>
      <c r="AO30" s="183"/>
      <c r="AP30" s="183"/>
      <c r="AQ30" s="183"/>
      <c r="AR30" s="183"/>
      <c r="AS30" s="183"/>
      <c r="AT30" s="183"/>
      <c r="AU30" s="183"/>
      <c r="AV30" s="183"/>
      <c r="AW30" s="183"/>
      <c r="AX30" s="183"/>
      <c r="AY30" s="183"/>
      <c r="AZ30" s="183"/>
      <c r="BA30" s="183"/>
      <c r="BB30" s="183"/>
      <c r="BC30" s="183"/>
      <c r="BD30" s="183"/>
      <c r="BE30" s="183"/>
      <c r="BF30" s="183"/>
      <c r="BG30" s="183"/>
      <c r="BH30" s="183"/>
      <c r="BI30" s="183"/>
      <c r="BJ30" s="183"/>
      <c r="BK30" s="183"/>
      <c r="BL30" s="183"/>
      <c r="BM30" s="183"/>
      <c r="BN30" s="183"/>
      <c r="BO30" s="183"/>
      <c r="BP30" s="183"/>
      <c r="BQ30" s="183"/>
      <c r="BR30" s="183"/>
      <c r="BS30" s="183"/>
      <c r="BT30" s="183"/>
      <c r="BU30" s="183"/>
      <c r="BV30" s="183"/>
      <c r="BW30" s="183"/>
      <c r="BX30" s="183"/>
      <c r="BY30" s="183"/>
      <c r="BZ30" s="183"/>
      <c r="CA30" s="183"/>
      <c r="CB30" s="183"/>
      <c r="CC30" s="183"/>
      <c r="CD30" s="183"/>
      <c r="CE30" s="183"/>
      <c r="CF30" s="183"/>
      <c r="CG30" s="183"/>
      <c r="CH30" s="183"/>
      <c r="CI30" s="183"/>
      <c r="CJ30" s="183"/>
      <c r="CK30" s="183"/>
      <c r="CL30" s="183"/>
      <c r="CM30" s="183"/>
      <c r="CN30" s="183"/>
      <c r="CO30" s="183"/>
      <c r="CP30" s="183"/>
      <c r="CQ30" s="183"/>
      <c r="CR30" s="183"/>
      <c r="CS30" s="183"/>
      <c r="CT30" s="183"/>
      <c r="CU30" s="183"/>
      <c r="CV30" s="183"/>
      <c r="CW30" s="183"/>
      <c r="CX30" s="183"/>
      <c r="CY30" s="183"/>
      <c r="CZ30" s="183"/>
      <c r="DA30" s="183"/>
      <c r="DB30" s="183"/>
      <c r="DC30" s="183"/>
      <c r="DD30" s="183"/>
      <c r="DE30" s="183"/>
      <c r="DF30" s="183"/>
      <c r="DG30" s="183"/>
      <c r="DH30" s="183"/>
      <c r="DI30" s="183"/>
      <c r="DJ30" s="183"/>
      <c r="DK30" s="183"/>
      <c r="DL30" s="183"/>
      <c r="DM30" s="183"/>
      <c r="DN30" s="183"/>
      <c r="DO30" s="183"/>
      <c r="DP30" s="183"/>
      <c r="DQ30" s="183"/>
      <c r="DR30" s="183"/>
      <c r="DS30" s="183"/>
      <c r="DT30" s="183"/>
      <c r="DU30" s="183"/>
      <c r="DV30" s="183"/>
      <c r="DW30" s="183"/>
      <c r="DX30" s="183"/>
      <c r="DY30" s="183"/>
      <c r="DZ30" s="183"/>
      <c r="EA30" s="183"/>
      <c r="EB30" s="183"/>
      <c r="EC30" s="183"/>
      <c r="ED30" s="183"/>
      <c r="EE30" s="183"/>
      <c r="EF30" s="183"/>
      <c r="EG30" s="183"/>
      <c r="EH30" s="183"/>
      <c r="EI30" s="183"/>
      <c r="EJ30" s="183"/>
      <c r="EK30" s="183"/>
      <c r="EL30" s="183"/>
      <c r="EM30" s="183"/>
      <c r="EN30" s="183"/>
      <c r="EO30" s="183"/>
      <c r="EP30" s="183"/>
      <c r="EQ30" s="183"/>
      <c r="ER30" s="183"/>
      <c r="ES30" s="183"/>
      <c r="ET30" s="183"/>
      <c r="EU30" s="183"/>
      <c r="EV30" s="183"/>
      <c r="EW30" s="183"/>
      <c r="EX30" s="183"/>
      <c r="EY30" s="183"/>
      <c r="EZ30" s="183"/>
      <c r="FA30" s="183"/>
      <c r="FB30" s="183"/>
      <c r="FC30" s="183"/>
      <c r="FD30" s="183"/>
      <c r="FE30" s="183"/>
      <c r="FF30" s="183"/>
      <c r="FG30" s="183"/>
      <c r="FH30" s="183"/>
      <c r="FI30" s="183"/>
      <c r="FJ30" s="183"/>
      <c r="FK30" s="183"/>
      <c r="FL30" s="183"/>
      <c r="FM30" s="183"/>
      <c r="FN30" s="183"/>
      <c r="FO30" s="183"/>
      <c r="FP30" s="183"/>
      <c r="FQ30" s="183"/>
      <c r="FR30" s="183"/>
      <c r="FS30" s="183"/>
      <c r="FT30" s="183"/>
      <c r="FU30" s="183"/>
      <c r="FV30" s="183"/>
      <c r="FW30" s="183"/>
      <c r="FX30" s="183"/>
      <c r="FY30" s="183"/>
      <c r="FZ30" s="183"/>
      <c r="GA30" s="183"/>
      <c r="GB30" s="183"/>
      <c r="GC30" s="183"/>
      <c r="GD30" s="183"/>
      <c r="GE30" s="183"/>
      <c r="GF30" s="183"/>
      <c r="GG30" s="183"/>
      <c r="GH30" s="183"/>
      <c r="GI30" s="183"/>
      <c r="GJ30" s="183"/>
      <c r="GK30" s="183"/>
      <c r="GL30" s="183"/>
      <c r="GM30" s="183"/>
      <c r="GN30" s="183"/>
      <c r="GO30" s="183"/>
      <c r="GP30" s="183"/>
      <c r="GQ30" s="183"/>
      <c r="GR30" s="183"/>
      <c r="GS30" s="183"/>
      <c r="GT30" s="183"/>
      <c r="GU30" s="183"/>
      <c r="GV30" s="183"/>
      <c r="GW30" s="183"/>
      <c r="GX30" s="183"/>
      <c r="GY30" s="183"/>
      <c r="GZ30" s="183"/>
      <c r="HA30" s="183"/>
      <c r="HB30" s="183"/>
      <c r="HC30" s="183"/>
      <c r="HD30" s="183"/>
      <c r="HE30" s="183"/>
      <c r="HF30" s="183"/>
      <c r="HG30" s="183"/>
      <c r="HH30" s="183"/>
      <c r="HI30" s="183"/>
      <c r="HJ30" s="183"/>
      <c r="HK30" s="183"/>
      <c r="HL30" s="183"/>
      <c r="HM30" s="183"/>
      <c r="HN30" s="183"/>
      <c r="HO30" s="183"/>
      <c r="HP30" s="183"/>
      <c r="HQ30" s="183"/>
      <c r="HR30" s="183"/>
      <c r="HS30" s="183"/>
      <c r="HT30" s="183"/>
      <c r="HU30" s="183"/>
      <c r="HV30" s="183"/>
      <c r="HW30" s="183"/>
      <c r="HX30" s="183"/>
      <c r="HY30" s="183"/>
      <c r="HZ30" s="183"/>
      <c r="IA30" s="183"/>
      <c r="IB30" s="183"/>
      <c r="IC30" s="183"/>
      <c r="ID30" s="183"/>
      <c r="IE30" s="183"/>
      <c r="IF30" s="183"/>
      <c r="IG30" s="183"/>
      <c r="IH30" s="183"/>
      <c r="II30" s="183"/>
      <c r="IJ30" s="183"/>
      <c r="IK30" s="183"/>
      <c r="IL30" s="183"/>
      <c r="IM30" s="183"/>
      <c r="IN30" s="183"/>
      <c r="IO30" s="183"/>
      <c r="IP30" s="183"/>
      <c r="IQ30" s="183"/>
      <c r="IR30" s="183"/>
      <c r="IS30" s="183"/>
      <c r="IT30" s="183"/>
      <c r="IU30" s="183"/>
      <c r="IV30" s="183"/>
      <c r="IW30" s="183"/>
      <c r="IX30" s="183"/>
      <c r="IY30" s="183"/>
      <c r="IZ30" s="183"/>
      <c r="JA30" s="183"/>
      <c r="JB30" s="183"/>
      <c r="JC30" s="183"/>
      <c r="JD30" s="183"/>
      <c r="JE30" s="183"/>
      <c r="JF30" s="183"/>
      <c r="JG30" s="183"/>
      <c r="JH30" s="183"/>
      <c r="JI30" s="183"/>
      <c r="JJ30" s="183"/>
      <c r="JK30" s="183"/>
      <c r="JL30" s="183"/>
      <c r="JM30" s="183"/>
      <c r="JN30" s="183"/>
      <c r="JO30" s="183"/>
      <c r="JP30" s="183"/>
      <c r="JQ30" s="183"/>
      <c r="JR30" s="183"/>
      <c r="JS30" s="183"/>
      <c r="JT30" s="183"/>
      <c r="JU30" s="183"/>
      <c r="JV30" s="183"/>
      <c r="JW30" s="183"/>
      <c r="JX30" s="183"/>
      <c r="JY30" s="183"/>
      <c r="JZ30" s="183"/>
      <c r="KA30" s="183"/>
      <c r="KB30" s="183"/>
      <c r="KC30" s="183"/>
      <c r="KD30" s="183"/>
      <c r="KE30" s="183"/>
      <c r="KF30" s="183"/>
      <c r="KG30" s="183"/>
      <c r="KH30" s="183"/>
      <c r="KI30" s="183"/>
      <c r="KJ30" s="183"/>
      <c r="KK30" s="183"/>
      <c r="KL30" s="183"/>
      <c r="KM30" s="183"/>
      <c r="KN30" s="183"/>
      <c r="KO30" s="183"/>
      <c r="KP30" s="183"/>
      <c r="KQ30" s="183"/>
      <c r="KR30" s="183"/>
      <c r="KS30" s="183"/>
      <c r="KT30" s="183"/>
      <c r="KU30" s="183"/>
      <c r="KV30" s="183"/>
      <c r="KW30" s="183"/>
      <c r="KX30" s="183"/>
      <c r="KY30" s="183"/>
      <c r="KZ30" s="183"/>
      <c r="LA30" s="183"/>
      <c r="LB30" s="183"/>
      <c r="LC30" s="183"/>
      <c r="LD30" s="183"/>
      <c r="LE30" s="183"/>
      <c r="LF30" s="183"/>
      <c r="LG30" s="183"/>
      <c r="LH30" s="183"/>
      <c r="LI30" s="183"/>
      <c r="LJ30" s="183"/>
      <c r="LK30" s="183"/>
      <c r="LL30" s="183"/>
      <c r="LM30" s="183"/>
      <c r="LN30" s="183"/>
      <c r="LO30" s="183"/>
      <c r="LP30" s="183"/>
      <c r="LQ30" s="183"/>
      <c r="LR30" s="183"/>
      <c r="LS30" s="183"/>
      <c r="LT30" s="183"/>
      <c r="LU30" s="183"/>
      <c r="LV30" s="183"/>
      <c r="LW30" s="183"/>
      <c r="LX30" s="183"/>
      <c r="LY30" s="183"/>
      <c r="LZ30" s="183"/>
      <c r="MA30" s="183"/>
      <c r="MB30" s="183"/>
      <c r="MC30" s="183"/>
      <c r="MD30" s="183"/>
      <c r="ME30" s="183"/>
      <c r="MF30" s="183"/>
      <c r="MG30" s="183"/>
      <c r="MH30" s="183"/>
    </row>
    <row r="31" spans="1:346" s="220" customFormat="1" ht="17" hidden="1">
      <c r="A31" s="227"/>
      <c r="B31" s="227"/>
      <c r="C31" s="227"/>
      <c r="D31" s="227"/>
      <c r="E31" s="227"/>
      <c r="F31" s="227"/>
      <c r="G31" s="139"/>
      <c r="H31" s="139"/>
      <c r="I31" s="139"/>
      <c r="J31" s="223"/>
      <c r="K31" s="223"/>
      <c r="L31" s="239"/>
      <c r="M31" s="139"/>
      <c r="N31" s="139"/>
      <c r="O31" s="139"/>
      <c r="P31" s="139"/>
      <c r="Q31" s="139"/>
      <c r="R31" s="139"/>
      <c r="S31" s="139"/>
      <c r="T31" s="98"/>
      <c r="U31" s="183"/>
      <c r="V31" s="183"/>
      <c r="W31" s="183"/>
      <c r="X31" s="183"/>
      <c r="Y31" s="183"/>
      <c r="Z31" s="183"/>
      <c r="AA31" s="183"/>
      <c r="AB31" s="183"/>
      <c r="AC31" s="183"/>
      <c r="AD31" s="183"/>
      <c r="AE31" s="183"/>
      <c r="AF31" s="183"/>
      <c r="AG31" s="183"/>
      <c r="AH31" s="183"/>
      <c r="AI31" s="183"/>
      <c r="AJ31" s="183"/>
      <c r="AK31" s="183"/>
      <c r="AL31" s="183"/>
      <c r="AM31" s="183"/>
      <c r="AN31" s="183"/>
      <c r="AO31" s="183"/>
      <c r="AP31" s="183"/>
      <c r="AQ31" s="183"/>
      <c r="AR31" s="183"/>
      <c r="AS31" s="183"/>
      <c r="AT31" s="183"/>
      <c r="AU31" s="183"/>
      <c r="AV31" s="183"/>
      <c r="AW31" s="183"/>
      <c r="AX31" s="183"/>
      <c r="AY31" s="183"/>
      <c r="AZ31" s="183"/>
      <c r="BA31" s="183"/>
      <c r="BB31" s="183"/>
      <c r="BC31" s="183"/>
      <c r="BD31" s="183"/>
      <c r="BE31" s="183"/>
      <c r="BF31" s="183"/>
      <c r="BG31" s="183"/>
      <c r="BH31" s="183"/>
      <c r="BI31" s="183"/>
      <c r="BJ31" s="183"/>
      <c r="BK31" s="183"/>
      <c r="BL31" s="183"/>
      <c r="BM31" s="183"/>
      <c r="BN31" s="183"/>
      <c r="BO31" s="183"/>
      <c r="BP31" s="183"/>
      <c r="BQ31" s="183"/>
      <c r="BR31" s="183"/>
      <c r="BS31" s="183"/>
      <c r="BT31" s="183"/>
      <c r="BU31" s="183"/>
      <c r="BV31" s="183"/>
      <c r="BW31" s="183"/>
      <c r="BX31" s="183"/>
      <c r="BY31" s="183"/>
      <c r="BZ31" s="183"/>
      <c r="CA31" s="183"/>
      <c r="CB31" s="183"/>
      <c r="CC31" s="183"/>
      <c r="CD31" s="183"/>
      <c r="CE31" s="183"/>
      <c r="CF31" s="183"/>
      <c r="CG31" s="183"/>
      <c r="CH31" s="183"/>
      <c r="CI31" s="183"/>
      <c r="CJ31" s="183"/>
      <c r="CK31" s="183"/>
      <c r="CL31" s="183"/>
      <c r="CM31" s="183"/>
      <c r="CN31" s="183"/>
      <c r="CO31" s="183"/>
      <c r="CP31" s="183"/>
      <c r="CQ31" s="183"/>
      <c r="CR31" s="183"/>
      <c r="CS31" s="183"/>
      <c r="CT31" s="183"/>
      <c r="CU31" s="183"/>
      <c r="CV31" s="183"/>
      <c r="CW31" s="183"/>
      <c r="CX31" s="183"/>
      <c r="CY31" s="183"/>
      <c r="CZ31" s="183"/>
      <c r="DA31" s="183"/>
      <c r="DB31" s="183"/>
      <c r="DC31" s="183"/>
      <c r="DD31" s="183"/>
      <c r="DE31" s="183"/>
      <c r="DF31" s="183"/>
      <c r="DG31" s="183"/>
      <c r="DH31" s="183"/>
      <c r="DI31" s="183"/>
      <c r="DJ31" s="183"/>
      <c r="DK31" s="183"/>
      <c r="DL31" s="183"/>
      <c r="DM31" s="183"/>
      <c r="DN31" s="183"/>
      <c r="DO31" s="183"/>
      <c r="DP31" s="183"/>
      <c r="DQ31" s="183"/>
      <c r="DR31" s="183"/>
      <c r="DS31" s="183"/>
      <c r="DT31" s="183"/>
      <c r="DU31" s="183"/>
      <c r="DV31" s="183"/>
      <c r="DW31" s="183"/>
      <c r="DX31" s="183"/>
      <c r="DY31" s="183"/>
      <c r="DZ31" s="183"/>
      <c r="EA31" s="183"/>
      <c r="EB31" s="183"/>
      <c r="EC31" s="183"/>
      <c r="ED31" s="183"/>
      <c r="EE31" s="183"/>
      <c r="EF31" s="183"/>
      <c r="EG31" s="183"/>
      <c r="EH31" s="183"/>
      <c r="EI31" s="183"/>
      <c r="EJ31" s="183"/>
      <c r="EK31" s="183"/>
      <c r="EL31" s="183"/>
      <c r="EM31" s="183"/>
      <c r="EN31" s="183"/>
      <c r="EO31" s="183"/>
      <c r="EP31" s="183"/>
      <c r="EQ31" s="183"/>
      <c r="ER31" s="183"/>
      <c r="ES31" s="183"/>
      <c r="ET31" s="183"/>
      <c r="EU31" s="183"/>
      <c r="EV31" s="183"/>
      <c r="EW31" s="183"/>
      <c r="EX31" s="183"/>
      <c r="EY31" s="183"/>
      <c r="EZ31" s="183"/>
      <c r="FA31" s="183"/>
      <c r="FB31" s="183"/>
      <c r="FC31" s="183"/>
      <c r="FD31" s="183"/>
      <c r="FE31" s="183"/>
      <c r="FF31" s="183"/>
      <c r="FG31" s="183"/>
      <c r="FH31" s="183"/>
      <c r="FI31" s="183"/>
      <c r="FJ31" s="183"/>
      <c r="FK31" s="183"/>
      <c r="FL31" s="183"/>
      <c r="FM31" s="183"/>
      <c r="FN31" s="183"/>
      <c r="FO31" s="183"/>
      <c r="FP31" s="183"/>
      <c r="FQ31" s="183"/>
      <c r="FR31" s="183"/>
      <c r="FS31" s="183"/>
      <c r="FT31" s="183"/>
      <c r="FU31" s="183"/>
      <c r="FV31" s="183"/>
      <c r="FW31" s="183"/>
      <c r="FX31" s="183"/>
      <c r="FY31" s="183"/>
      <c r="FZ31" s="183"/>
      <c r="GA31" s="183"/>
      <c r="GB31" s="183"/>
      <c r="GC31" s="183"/>
      <c r="GD31" s="183"/>
      <c r="GE31" s="183"/>
      <c r="GF31" s="183"/>
      <c r="GG31" s="183"/>
      <c r="GH31" s="183"/>
      <c r="GI31" s="183"/>
      <c r="GJ31" s="183"/>
      <c r="GK31" s="183"/>
      <c r="GL31" s="183"/>
      <c r="GM31" s="183"/>
      <c r="GN31" s="183"/>
      <c r="GO31" s="183"/>
      <c r="GP31" s="183"/>
      <c r="GQ31" s="183"/>
      <c r="GR31" s="183"/>
      <c r="GS31" s="183"/>
      <c r="GT31" s="183"/>
      <c r="GU31" s="183"/>
      <c r="GV31" s="183"/>
      <c r="GW31" s="183"/>
      <c r="GX31" s="183"/>
      <c r="GY31" s="183"/>
      <c r="GZ31" s="183"/>
      <c r="HA31" s="183"/>
      <c r="HB31" s="183"/>
      <c r="HC31" s="183"/>
      <c r="HD31" s="183"/>
      <c r="HE31" s="183"/>
      <c r="HF31" s="183"/>
      <c r="HG31" s="183"/>
      <c r="HH31" s="183"/>
      <c r="HI31" s="183"/>
      <c r="HJ31" s="183"/>
      <c r="HK31" s="183"/>
      <c r="HL31" s="183"/>
      <c r="HM31" s="183"/>
      <c r="HN31" s="183"/>
      <c r="HO31" s="183"/>
      <c r="HP31" s="183"/>
      <c r="HQ31" s="183"/>
      <c r="HR31" s="183"/>
      <c r="HS31" s="183"/>
      <c r="HT31" s="183"/>
      <c r="HU31" s="183"/>
      <c r="HV31" s="183"/>
      <c r="HW31" s="183"/>
      <c r="HX31" s="183"/>
      <c r="HY31" s="183"/>
      <c r="HZ31" s="183"/>
      <c r="IA31" s="183"/>
      <c r="IB31" s="183"/>
      <c r="IC31" s="183"/>
      <c r="ID31" s="183"/>
      <c r="IE31" s="183"/>
      <c r="IF31" s="183"/>
      <c r="IG31" s="183"/>
      <c r="IH31" s="183"/>
      <c r="II31" s="183"/>
      <c r="IJ31" s="183"/>
      <c r="IK31" s="183"/>
      <c r="IL31" s="183"/>
      <c r="IM31" s="183"/>
      <c r="IN31" s="183"/>
      <c r="IO31" s="183"/>
      <c r="IP31" s="183"/>
      <c r="IQ31" s="183"/>
      <c r="IR31" s="183"/>
      <c r="IS31" s="183"/>
      <c r="IT31" s="183"/>
      <c r="IU31" s="183"/>
      <c r="IV31" s="183"/>
      <c r="IW31" s="183"/>
      <c r="IX31" s="183"/>
      <c r="IY31" s="183"/>
      <c r="IZ31" s="183"/>
      <c r="JA31" s="183"/>
      <c r="JB31" s="183"/>
      <c r="JC31" s="183"/>
      <c r="JD31" s="183"/>
      <c r="JE31" s="183"/>
      <c r="JF31" s="183"/>
      <c r="JG31" s="183"/>
      <c r="JH31" s="183"/>
      <c r="JI31" s="183"/>
      <c r="JJ31" s="183"/>
      <c r="JK31" s="183"/>
      <c r="JL31" s="183"/>
      <c r="JM31" s="183"/>
      <c r="JN31" s="183"/>
      <c r="JO31" s="183"/>
      <c r="JP31" s="183"/>
      <c r="JQ31" s="183"/>
      <c r="JR31" s="183"/>
      <c r="JS31" s="183"/>
      <c r="JT31" s="183"/>
      <c r="JU31" s="183"/>
      <c r="JV31" s="183"/>
      <c r="JW31" s="183"/>
      <c r="JX31" s="183"/>
      <c r="JY31" s="183"/>
      <c r="JZ31" s="183"/>
      <c r="KA31" s="183"/>
      <c r="KB31" s="183"/>
      <c r="KC31" s="183"/>
      <c r="KD31" s="183"/>
      <c r="KE31" s="183"/>
      <c r="KF31" s="183"/>
      <c r="KG31" s="183"/>
      <c r="KH31" s="183"/>
      <c r="KI31" s="183"/>
      <c r="KJ31" s="183"/>
      <c r="KK31" s="183"/>
      <c r="KL31" s="183"/>
      <c r="KM31" s="183"/>
      <c r="KN31" s="183"/>
      <c r="KO31" s="183"/>
      <c r="KP31" s="183"/>
      <c r="KQ31" s="183"/>
      <c r="KR31" s="183"/>
      <c r="KS31" s="183"/>
      <c r="KT31" s="183"/>
      <c r="KU31" s="183"/>
      <c r="KV31" s="183"/>
      <c r="KW31" s="183"/>
      <c r="KX31" s="183"/>
      <c r="KY31" s="183"/>
      <c r="KZ31" s="183"/>
      <c r="LA31" s="183"/>
      <c r="LB31" s="183"/>
      <c r="LC31" s="183"/>
      <c r="LD31" s="183"/>
      <c r="LE31" s="183"/>
      <c r="LF31" s="183"/>
      <c r="LG31" s="183"/>
      <c r="LH31" s="183"/>
      <c r="LI31" s="183"/>
      <c r="LJ31" s="183"/>
      <c r="LK31" s="183"/>
      <c r="LL31" s="183"/>
      <c r="LM31" s="183"/>
      <c r="LN31" s="183"/>
      <c r="LO31" s="183"/>
      <c r="LP31" s="183"/>
      <c r="LQ31" s="183"/>
      <c r="LR31" s="183"/>
      <c r="LS31" s="183"/>
      <c r="LT31" s="183"/>
      <c r="LU31" s="183"/>
      <c r="LV31" s="183"/>
      <c r="LW31" s="183"/>
      <c r="LX31" s="183"/>
      <c r="LY31" s="183"/>
      <c r="LZ31" s="183"/>
      <c r="MA31" s="183"/>
      <c r="MB31" s="183"/>
      <c r="MC31" s="183"/>
      <c r="MD31" s="183"/>
      <c r="ME31" s="183"/>
      <c r="MF31" s="183"/>
      <c r="MG31" s="183"/>
      <c r="MH31" s="183"/>
    </row>
    <row r="32" spans="1:346" s="220" customFormat="1" ht="17" hidden="1">
      <c r="A32" s="227"/>
      <c r="B32" s="227" t="s">
        <v>55</v>
      </c>
      <c r="C32" s="227"/>
      <c r="D32" s="227"/>
      <c r="E32" s="227"/>
      <c r="F32" s="227"/>
      <c r="G32" s="139"/>
      <c r="H32" s="139"/>
      <c r="I32" s="139"/>
      <c r="J32" s="223" t="s">
        <v>15</v>
      </c>
      <c r="K32" s="223" t="s">
        <v>19</v>
      </c>
      <c r="L32" s="239" t="s">
        <v>78</v>
      </c>
      <c r="M32" s="136"/>
      <c r="N32" s="154">
        <v>464.38</v>
      </c>
      <c r="O32" s="155">
        <v>464.52202897398303</v>
      </c>
      <c r="P32" s="155">
        <v>464.665250838644</v>
      </c>
      <c r="Q32" s="156">
        <v>464.80847270330497</v>
      </c>
      <c r="R32" s="157">
        <f>(Q32*(1+$M$33))</f>
        <v>505.4327332175738</v>
      </c>
      <c r="S32" s="157">
        <f t="shared" ref="S32:T32" si="10">(R32*(1+$M$33))</f>
        <v>549.60755410078968</v>
      </c>
      <c r="T32" s="158">
        <f t="shared" si="10"/>
        <v>597.64325432919861</v>
      </c>
      <c r="U32" s="183"/>
      <c r="V32" s="183"/>
      <c r="W32" s="183"/>
      <c r="X32" s="183"/>
      <c r="Y32" s="183"/>
      <c r="Z32" s="183"/>
      <c r="AA32" s="183"/>
      <c r="AB32" s="183"/>
      <c r="AC32" s="183"/>
      <c r="AD32" s="183"/>
      <c r="AE32" s="183"/>
      <c r="AF32" s="183"/>
      <c r="AG32" s="183"/>
      <c r="AH32" s="183"/>
      <c r="AI32" s="183"/>
      <c r="AJ32" s="183"/>
      <c r="AK32" s="183"/>
      <c r="AL32" s="183"/>
      <c r="AM32" s="183"/>
      <c r="AN32" s="183"/>
      <c r="AO32" s="183"/>
      <c r="AP32" s="183"/>
      <c r="AQ32" s="183"/>
      <c r="AR32" s="183"/>
      <c r="AS32" s="183"/>
      <c r="AT32" s="183"/>
      <c r="AU32" s="183"/>
      <c r="AV32" s="183"/>
      <c r="AW32" s="183"/>
      <c r="AX32" s="183"/>
      <c r="AY32" s="183"/>
      <c r="AZ32" s="183"/>
      <c r="BA32" s="183"/>
      <c r="BB32" s="183"/>
      <c r="BC32" s="183"/>
      <c r="BD32" s="183"/>
      <c r="BE32" s="183"/>
      <c r="BF32" s="183"/>
      <c r="BG32" s="183"/>
      <c r="BH32" s="183"/>
      <c r="BI32" s="183"/>
      <c r="BJ32" s="183"/>
      <c r="BK32" s="183"/>
      <c r="BL32" s="183"/>
      <c r="BM32" s="183"/>
      <c r="BN32" s="183"/>
      <c r="BO32" s="183"/>
      <c r="BP32" s="183"/>
      <c r="BQ32" s="183"/>
      <c r="BR32" s="183"/>
      <c r="BS32" s="183"/>
      <c r="BT32" s="183"/>
      <c r="BU32" s="183"/>
      <c r="BV32" s="183"/>
      <c r="BW32" s="183"/>
      <c r="BX32" s="183"/>
      <c r="BY32" s="183"/>
      <c r="BZ32" s="183"/>
      <c r="CA32" s="183"/>
      <c r="CB32" s="183"/>
      <c r="CC32" s="183"/>
      <c r="CD32" s="183"/>
      <c r="CE32" s="183"/>
      <c r="CF32" s="183"/>
      <c r="CG32" s="183"/>
      <c r="CH32" s="183"/>
      <c r="CI32" s="183"/>
      <c r="CJ32" s="183"/>
      <c r="CK32" s="183"/>
      <c r="CL32" s="183"/>
      <c r="CM32" s="183"/>
      <c r="CN32" s="183"/>
      <c r="CO32" s="183"/>
      <c r="CP32" s="183"/>
      <c r="CQ32" s="183"/>
      <c r="CR32" s="183"/>
      <c r="CS32" s="183"/>
      <c r="CT32" s="183"/>
      <c r="CU32" s="183"/>
      <c r="CV32" s="183"/>
      <c r="CW32" s="183"/>
      <c r="CX32" s="183"/>
      <c r="CY32" s="183"/>
      <c r="CZ32" s="183"/>
      <c r="DA32" s="183"/>
      <c r="DB32" s="183"/>
      <c r="DC32" s="183"/>
      <c r="DD32" s="183"/>
      <c r="DE32" s="183"/>
      <c r="DF32" s="183"/>
      <c r="DG32" s="183"/>
      <c r="DH32" s="183"/>
      <c r="DI32" s="183"/>
      <c r="DJ32" s="183"/>
      <c r="DK32" s="183"/>
      <c r="DL32" s="183"/>
      <c r="DM32" s="183"/>
      <c r="DN32" s="183"/>
      <c r="DO32" s="183"/>
      <c r="DP32" s="183"/>
      <c r="DQ32" s="183"/>
      <c r="DR32" s="183"/>
      <c r="DS32" s="183"/>
      <c r="DT32" s="183"/>
      <c r="DU32" s="183"/>
      <c r="DV32" s="183"/>
      <c r="DW32" s="183"/>
      <c r="DX32" s="183"/>
      <c r="DY32" s="183"/>
      <c r="DZ32" s="183"/>
      <c r="EA32" s="183"/>
      <c r="EB32" s="183"/>
      <c r="EC32" s="183"/>
      <c r="ED32" s="183"/>
      <c r="EE32" s="183"/>
      <c r="EF32" s="183"/>
      <c r="EG32" s="183"/>
      <c r="EH32" s="183"/>
      <c r="EI32" s="183"/>
      <c r="EJ32" s="183"/>
      <c r="EK32" s="183"/>
      <c r="EL32" s="183"/>
      <c r="EM32" s="183"/>
      <c r="EN32" s="183"/>
      <c r="EO32" s="183"/>
      <c r="EP32" s="183"/>
      <c r="EQ32" s="183"/>
      <c r="ER32" s="183"/>
      <c r="ES32" s="183"/>
      <c r="ET32" s="183"/>
      <c r="EU32" s="183"/>
      <c r="EV32" s="183"/>
      <c r="EW32" s="183"/>
      <c r="EX32" s="183"/>
      <c r="EY32" s="183"/>
      <c r="EZ32" s="183"/>
      <c r="FA32" s="183"/>
      <c r="FB32" s="183"/>
      <c r="FC32" s="183"/>
      <c r="FD32" s="183"/>
      <c r="FE32" s="183"/>
      <c r="FF32" s="183"/>
      <c r="FG32" s="183"/>
      <c r="FH32" s="183"/>
      <c r="FI32" s="183"/>
      <c r="FJ32" s="183"/>
      <c r="FK32" s="183"/>
      <c r="FL32" s="183"/>
      <c r="FM32" s="183"/>
      <c r="FN32" s="183"/>
      <c r="FO32" s="183"/>
      <c r="FP32" s="183"/>
      <c r="FQ32" s="183"/>
      <c r="FR32" s="183"/>
      <c r="FS32" s="183"/>
      <c r="FT32" s="183"/>
      <c r="FU32" s="183"/>
      <c r="FV32" s="183"/>
      <c r="FW32" s="183"/>
      <c r="FX32" s="183"/>
      <c r="FY32" s="183"/>
      <c r="FZ32" s="183"/>
      <c r="GA32" s="183"/>
      <c r="GB32" s="183"/>
      <c r="GC32" s="183"/>
      <c r="GD32" s="183"/>
      <c r="GE32" s="183"/>
      <c r="GF32" s="183"/>
      <c r="GG32" s="183"/>
      <c r="GH32" s="183"/>
      <c r="GI32" s="183"/>
      <c r="GJ32" s="183"/>
      <c r="GK32" s="183"/>
      <c r="GL32" s="183"/>
      <c r="GM32" s="183"/>
      <c r="GN32" s="183"/>
      <c r="GO32" s="183"/>
      <c r="GP32" s="183"/>
      <c r="GQ32" s="183"/>
      <c r="GR32" s="183"/>
      <c r="GS32" s="183"/>
      <c r="GT32" s="183"/>
      <c r="GU32" s="183"/>
      <c r="GV32" s="183"/>
      <c r="GW32" s="183"/>
      <c r="GX32" s="183"/>
      <c r="GY32" s="183"/>
      <c r="GZ32" s="183"/>
      <c r="HA32" s="183"/>
      <c r="HB32" s="183"/>
      <c r="HC32" s="183"/>
      <c r="HD32" s="183"/>
      <c r="HE32" s="183"/>
      <c r="HF32" s="183"/>
      <c r="HG32" s="183"/>
      <c r="HH32" s="183"/>
      <c r="HI32" s="183"/>
      <c r="HJ32" s="183"/>
      <c r="HK32" s="183"/>
      <c r="HL32" s="183"/>
      <c r="HM32" s="183"/>
      <c r="HN32" s="183"/>
      <c r="HO32" s="183"/>
      <c r="HP32" s="183"/>
      <c r="HQ32" s="183"/>
      <c r="HR32" s="183"/>
      <c r="HS32" s="183"/>
      <c r="HT32" s="183"/>
      <c r="HU32" s="183"/>
      <c r="HV32" s="183"/>
      <c r="HW32" s="183"/>
      <c r="HX32" s="183"/>
      <c r="HY32" s="183"/>
      <c r="HZ32" s="183"/>
      <c r="IA32" s="183"/>
      <c r="IB32" s="183"/>
      <c r="IC32" s="183"/>
      <c r="ID32" s="183"/>
      <c r="IE32" s="183"/>
      <c r="IF32" s="183"/>
      <c r="IG32" s="183"/>
      <c r="IH32" s="183"/>
      <c r="II32" s="183"/>
      <c r="IJ32" s="183"/>
      <c r="IK32" s="183"/>
      <c r="IL32" s="183"/>
      <c r="IM32" s="183"/>
      <c r="IN32" s="183"/>
      <c r="IO32" s="183"/>
      <c r="IP32" s="183"/>
      <c r="IQ32" s="183"/>
      <c r="IR32" s="183"/>
      <c r="IS32" s="183"/>
      <c r="IT32" s="183"/>
      <c r="IU32" s="183"/>
      <c r="IV32" s="183"/>
      <c r="IW32" s="183"/>
      <c r="IX32" s="183"/>
      <c r="IY32" s="183"/>
      <c r="IZ32" s="183"/>
      <c r="JA32" s="183"/>
      <c r="JB32" s="183"/>
      <c r="JC32" s="183"/>
      <c r="JD32" s="183"/>
      <c r="JE32" s="183"/>
      <c r="JF32" s="183"/>
      <c r="JG32" s="183"/>
      <c r="JH32" s="183"/>
      <c r="JI32" s="183"/>
      <c r="JJ32" s="183"/>
      <c r="JK32" s="183"/>
      <c r="JL32" s="183"/>
      <c r="JM32" s="183"/>
      <c r="JN32" s="183"/>
      <c r="JO32" s="183"/>
      <c r="JP32" s="183"/>
      <c r="JQ32" s="183"/>
      <c r="JR32" s="183"/>
      <c r="JS32" s="183"/>
      <c r="JT32" s="183"/>
      <c r="JU32" s="183"/>
      <c r="JV32" s="183"/>
      <c r="JW32" s="183"/>
      <c r="JX32" s="183"/>
      <c r="JY32" s="183"/>
      <c r="JZ32" s="183"/>
      <c r="KA32" s="183"/>
      <c r="KB32" s="183"/>
      <c r="KC32" s="183"/>
      <c r="KD32" s="183"/>
      <c r="KE32" s="183"/>
      <c r="KF32" s="183"/>
      <c r="KG32" s="183"/>
      <c r="KH32" s="183"/>
      <c r="KI32" s="183"/>
      <c r="KJ32" s="183"/>
      <c r="KK32" s="183"/>
      <c r="KL32" s="183"/>
      <c r="KM32" s="183"/>
      <c r="KN32" s="183"/>
      <c r="KO32" s="183"/>
      <c r="KP32" s="183"/>
      <c r="KQ32" s="183"/>
      <c r="KR32" s="183"/>
      <c r="KS32" s="183"/>
      <c r="KT32" s="183"/>
      <c r="KU32" s="183"/>
      <c r="KV32" s="183"/>
      <c r="KW32" s="183"/>
      <c r="KX32" s="183"/>
      <c r="KY32" s="183"/>
      <c r="KZ32" s="183"/>
      <c r="LA32" s="183"/>
      <c r="LB32" s="183"/>
      <c r="LC32" s="183"/>
      <c r="LD32" s="183"/>
      <c r="LE32" s="183"/>
      <c r="LF32" s="183"/>
      <c r="LG32" s="183"/>
      <c r="LH32" s="183"/>
      <c r="LI32" s="183"/>
      <c r="LJ32" s="183"/>
      <c r="LK32" s="183"/>
      <c r="LL32" s="183"/>
      <c r="LM32" s="183"/>
      <c r="LN32" s="183"/>
      <c r="LO32" s="183"/>
      <c r="LP32" s="183"/>
      <c r="LQ32" s="183"/>
      <c r="LR32" s="183"/>
      <c r="LS32" s="183"/>
      <c r="LT32" s="183"/>
      <c r="LU32" s="183"/>
      <c r="LV32" s="183"/>
      <c r="LW32" s="183"/>
      <c r="LX32" s="183"/>
      <c r="LY32" s="183"/>
      <c r="LZ32" s="183"/>
      <c r="MA32" s="183"/>
      <c r="MB32" s="183"/>
      <c r="MC32" s="183"/>
      <c r="MD32" s="183"/>
      <c r="ME32" s="183"/>
      <c r="MF32" s="183"/>
      <c r="MG32" s="183"/>
      <c r="MH32" s="183"/>
    </row>
    <row r="33" spans="1:349" s="220" customFormat="1" ht="17" hidden="1">
      <c r="A33" s="139"/>
      <c r="B33" s="231" t="s">
        <v>72</v>
      </c>
      <c r="C33" s="139"/>
      <c r="D33" s="239"/>
      <c r="E33" s="239"/>
      <c r="F33" s="239"/>
      <c r="G33" s="139"/>
      <c r="H33" s="139"/>
      <c r="I33" s="139"/>
      <c r="J33" s="223" t="s">
        <v>14</v>
      </c>
      <c r="K33" s="223" t="s">
        <v>77</v>
      </c>
      <c r="L33" s="239" t="s">
        <v>79</v>
      </c>
      <c r="M33" s="804">
        <v>8.7400000000000005E-2</v>
      </c>
      <c r="N33" s="139"/>
      <c r="O33" s="139"/>
      <c r="P33" s="139"/>
      <c r="Q33" s="139"/>
      <c r="R33" s="139"/>
      <c r="S33" s="139"/>
      <c r="T33" s="98"/>
      <c r="U33" s="183"/>
      <c r="V33" s="183"/>
      <c r="W33" s="183"/>
      <c r="X33" s="183"/>
      <c r="Y33" s="183"/>
      <c r="Z33" s="183"/>
      <c r="AA33" s="183"/>
      <c r="AB33" s="183"/>
      <c r="AC33" s="183"/>
      <c r="AD33" s="183"/>
      <c r="AE33" s="183"/>
      <c r="AF33" s="183"/>
      <c r="AG33" s="183"/>
      <c r="AH33" s="183"/>
      <c r="AI33" s="183"/>
      <c r="AJ33" s="183"/>
      <c r="AK33" s="183"/>
      <c r="AL33" s="183"/>
      <c r="AM33" s="183"/>
      <c r="AN33" s="183"/>
      <c r="AO33" s="183"/>
      <c r="AP33" s="183"/>
      <c r="AQ33" s="183"/>
      <c r="AR33" s="183"/>
      <c r="AS33" s="183"/>
      <c r="AT33" s="183"/>
      <c r="AU33" s="183"/>
      <c r="AV33" s="183"/>
      <c r="AW33" s="183"/>
      <c r="AX33" s="183"/>
      <c r="AY33" s="183"/>
      <c r="AZ33" s="183"/>
      <c r="BA33" s="183"/>
      <c r="BB33" s="183"/>
      <c r="BC33" s="183"/>
      <c r="BD33" s="183"/>
      <c r="BE33" s="183"/>
      <c r="BF33" s="183"/>
      <c r="BG33" s="183"/>
      <c r="BH33" s="183"/>
      <c r="BI33" s="183"/>
      <c r="BJ33" s="183"/>
      <c r="BK33" s="183"/>
      <c r="BL33" s="183"/>
      <c r="BM33" s="183"/>
      <c r="BN33" s="183"/>
      <c r="BO33" s="183"/>
      <c r="BP33" s="183"/>
      <c r="BQ33" s="183"/>
      <c r="BR33" s="183"/>
      <c r="BS33" s="183"/>
      <c r="BT33" s="183"/>
      <c r="BU33" s="183"/>
      <c r="BV33" s="183"/>
      <c r="BW33" s="183"/>
      <c r="BX33" s="183"/>
      <c r="BY33" s="183"/>
      <c r="BZ33" s="183"/>
      <c r="CA33" s="183"/>
      <c r="CB33" s="183"/>
      <c r="CC33" s="183"/>
      <c r="CD33" s="183"/>
      <c r="CE33" s="183"/>
      <c r="CF33" s="183"/>
      <c r="CG33" s="183"/>
      <c r="CH33" s="183"/>
      <c r="CI33" s="183"/>
      <c r="CJ33" s="183"/>
      <c r="CK33" s="183"/>
      <c r="CL33" s="183"/>
      <c r="CM33" s="183"/>
      <c r="CN33" s="183"/>
      <c r="CO33" s="183"/>
      <c r="CP33" s="183"/>
      <c r="CQ33" s="183"/>
      <c r="CR33" s="183"/>
      <c r="CS33" s="183"/>
      <c r="CT33" s="183"/>
      <c r="CU33" s="183"/>
      <c r="CV33" s="183"/>
      <c r="CW33" s="183"/>
      <c r="CX33" s="183"/>
      <c r="CY33" s="183"/>
      <c r="CZ33" s="183"/>
      <c r="DA33" s="183"/>
      <c r="DB33" s="183"/>
      <c r="DC33" s="183"/>
      <c r="DD33" s="183"/>
      <c r="DE33" s="183"/>
      <c r="DF33" s="183"/>
      <c r="DG33" s="183"/>
      <c r="DH33" s="183"/>
      <c r="DI33" s="183"/>
      <c r="DJ33" s="183"/>
      <c r="DK33" s="183"/>
      <c r="DL33" s="183"/>
      <c r="DM33" s="183"/>
      <c r="DN33" s="183"/>
      <c r="DO33" s="183"/>
      <c r="DP33" s="183"/>
      <c r="DQ33" s="183"/>
      <c r="DR33" s="183"/>
      <c r="DS33" s="183"/>
      <c r="DT33" s="183"/>
      <c r="DU33" s="183"/>
      <c r="DV33" s="183"/>
      <c r="DW33" s="183"/>
      <c r="DX33" s="183"/>
      <c r="DY33" s="183"/>
      <c r="DZ33" s="183"/>
      <c r="EA33" s="183"/>
      <c r="EB33" s="183"/>
      <c r="EC33" s="183"/>
      <c r="ED33" s="183"/>
      <c r="EE33" s="183"/>
      <c r="EF33" s="183"/>
      <c r="EG33" s="183"/>
      <c r="EH33" s="183"/>
      <c r="EI33" s="183"/>
      <c r="EJ33" s="183"/>
      <c r="EK33" s="183"/>
      <c r="EL33" s="183"/>
      <c r="EM33" s="183"/>
      <c r="EN33" s="183"/>
      <c r="EO33" s="183"/>
      <c r="EP33" s="183"/>
      <c r="EQ33" s="183"/>
      <c r="ER33" s="183"/>
      <c r="ES33" s="183"/>
      <c r="ET33" s="183"/>
      <c r="EU33" s="183"/>
      <c r="EV33" s="183"/>
      <c r="EW33" s="183"/>
      <c r="EX33" s="183"/>
      <c r="EY33" s="183"/>
      <c r="EZ33" s="183"/>
      <c r="FA33" s="183"/>
      <c r="FB33" s="183"/>
      <c r="FC33" s="183"/>
      <c r="FD33" s="183"/>
      <c r="FE33" s="183"/>
      <c r="FF33" s="183"/>
      <c r="FG33" s="183"/>
      <c r="FH33" s="183"/>
      <c r="FI33" s="183"/>
      <c r="FJ33" s="183"/>
      <c r="FK33" s="183"/>
      <c r="FL33" s="183"/>
      <c r="FM33" s="183"/>
      <c r="FN33" s="183"/>
      <c r="FO33" s="183"/>
      <c r="FP33" s="183"/>
      <c r="FQ33" s="183"/>
      <c r="FR33" s="183"/>
      <c r="FS33" s="183"/>
      <c r="FT33" s="183"/>
      <c r="FU33" s="183"/>
      <c r="FV33" s="183"/>
      <c r="FW33" s="183"/>
      <c r="FX33" s="183"/>
      <c r="FY33" s="183"/>
      <c r="FZ33" s="183"/>
      <c r="GA33" s="183"/>
      <c r="GB33" s="183"/>
      <c r="GC33" s="183"/>
      <c r="GD33" s="183"/>
      <c r="GE33" s="183"/>
      <c r="GF33" s="183"/>
      <c r="GG33" s="183"/>
      <c r="GH33" s="183"/>
      <c r="GI33" s="183"/>
      <c r="GJ33" s="183"/>
      <c r="GK33" s="183"/>
      <c r="GL33" s="183"/>
      <c r="GM33" s="183"/>
      <c r="GN33" s="183"/>
      <c r="GO33" s="183"/>
      <c r="GP33" s="183"/>
      <c r="GQ33" s="183"/>
      <c r="GR33" s="183"/>
      <c r="GS33" s="183"/>
      <c r="GT33" s="183"/>
      <c r="GU33" s="183"/>
      <c r="GV33" s="183"/>
      <c r="GW33" s="183"/>
      <c r="GX33" s="183"/>
      <c r="GY33" s="183"/>
      <c r="GZ33" s="183"/>
      <c r="HA33" s="183"/>
      <c r="HB33" s="183"/>
      <c r="HC33" s="183"/>
      <c r="HD33" s="183"/>
      <c r="HE33" s="183"/>
      <c r="HF33" s="183"/>
      <c r="HG33" s="183"/>
      <c r="HH33" s="183"/>
      <c r="HI33" s="183"/>
      <c r="HJ33" s="183"/>
      <c r="HK33" s="183"/>
      <c r="HL33" s="183"/>
      <c r="HM33" s="183"/>
      <c r="HN33" s="183"/>
      <c r="HO33" s="183"/>
      <c r="HP33" s="183"/>
      <c r="HQ33" s="183"/>
      <c r="HR33" s="183"/>
      <c r="HS33" s="183"/>
      <c r="HT33" s="183"/>
      <c r="HU33" s="183"/>
      <c r="HV33" s="183"/>
      <c r="HW33" s="183"/>
      <c r="HX33" s="183"/>
      <c r="HY33" s="183"/>
      <c r="HZ33" s="183"/>
      <c r="IA33" s="183"/>
      <c r="IB33" s="183"/>
      <c r="IC33" s="183"/>
      <c r="ID33" s="183"/>
      <c r="IE33" s="183"/>
      <c r="IF33" s="183"/>
      <c r="IG33" s="183"/>
      <c r="IH33" s="183"/>
      <c r="II33" s="183"/>
      <c r="IJ33" s="183"/>
      <c r="IK33" s="183"/>
      <c r="IL33" s="183"/>
      <c r="IM33" s="183"/>
      <c r="IN33" s="183"/>
      <c r="IO33" s="183"/>
      <c r="IP33" s="183"/>
      <c r="IQ33" s="183"/>
      <c r="IR33" s="183"/>
      <c r="IS33" s="183"/>
      <c r="IT33" s="183"/>
      <c r="IU33" s="183"/>
      <c r="IV33" s="183"/>
      <c r="IW33" s="183"/>
      <c r="IX33" s="183"/>
      <c r="IY33" s="183"/>
      <c r="IZ33" s="183"/>
      <c r="JA33" s="183"/>
      <c r="JB33" s="183"/>
      <c r="JC33" s="183"/>
      <c r="JD33" s="183"/>
      <c r="JE33" s="183"/>
      <c r="JF33" s="183"/>
      <c r="JG33" s="183"/>
      <c r="JH33" s="183"/>
      <c r="JI33" s="183"/>
      <c r="JJ33" s="183"/>
      <c r="JK33" s="183"/>
      <c r="JL33" s="183"/>
      <c r="JM33" s="183"/>
      <c r="JN33" s="183"/>
      <c r="JO33" s="183"/>
      <c r="JP33" s="183"/>
      <c r="JQ33" s="183"/>
      <c r="JR33" s="183"/>
      <c r="JS33" s="183"/>
      <c r="JT33" s="183"/>
      <c r="JU33" s="183"/>
      <c r="JV33" s="183"/>
      <c r="JW33" s="183"/>
      <c r="JX33" s="183"/>
      <c r="JY33" s="183"/>
      <c r="JZ33" s="183"/>
      <c r="KA33" s="183"/>
      <c r="KB33" s="183"/>
      <c r="KC33" s="183"/>
      <c r="KD33" s="183"/>
      <c r="KE33" s="183"/>
      <c r="KF33" s="183"/>
      <c r="KG33" s="183"/>
      <c r="KH33" s="183"/>
      <c r="KI33" s="183"/>
      <c r="KJ33" s="183"/>
      <c r="KK33" s="183"/>
      <c r="KL33" s="183"/>
      <c r="KM33" s="183"/>
      <c r="KN33" s="183"/>
      <c r="KO33" s="183"/>
      <c r="KP33" s="183"/>
      <c r="KQ33" s="183"/>
      <c r="KR33" s="183"/>
      <c r="KS33" s="183"/>
      <c r="KT33" s="183"/>
      <c r="KU33" s="183"/>
      <c r="KV33" s="183"/>
      <c r="KW33" s="183"/>
      <c r="KX33" s="183"/>
      <c r="KY33" s="183"/>
      <c r="KZ33" s="183"/>
      <c r="LA33" s="183"/>
      <c r="LB33" s="183"/>
      <c r="LC33" s="183"/>
      <c r="LD33" s="183"/>
      <c r="LE33" s="183"/>
      <c r="LF33" s="183"/>
      <c r="LG33" s="183"/>
      <c r="LH33" s="183"/>
      <c r="LI33" s="183"/>
      <c r="LJ33" s="183"/>
      <c r="LK33" s="183"/>
      <c r="LL33" s="183"/>
      <c r="LM33" s="183"/>
      <c r="LN33" s="183"/>
      <c r="LO33" s="183"/>
      <c r="LP33" s="183"/>
      <c r="LQ33" s="183"/>
      <c r="LR33" s="183"/>
      <c r="LS33" s="183"/>
      <c r="LT33" s="183"/>
      <c r="LU33" s="183"/>
      <c r="LV33" s="183"/>
      <c r="LW33" s="183"/>
      <c r="LX33" s="183"/>
      <c r="LY33" s="183"/>
      <c r="LZ33" s="183"/>
      <c r="MA33" s="183"/>
      <c r="MB33" s="183"/>
      <c r="MC33" s="183"/>
      <c r="MD33" s="183"/>
      <c r="ME33" s="183"/>
      <c r="MF33" s="183"/>
      <c r="MG33" s="183"/>
      <c r="MH33" s="183"/>
    </row>
    <row r="34" spans="1:349" s="220" customFormat="1" ht="17" hidden="1" outlineLevel="1">
      <c r="A34" s="139"/>
      <c r="B34" s="253"/>
      <c r="C34" s="139"/>
      <c r="D34" s="139"/>
      <c r="E34" s="254"/>
      <c r="F34" s="139"/>
      <c r="G34" s="139"/>
      <c r="H34" s="139"/>
      <c r="I34" s="139"/>
      <c r="J34" s="223"/>
      <c r="K34" s="223"/>
      <c r="L34" s="239"/>
      <c r="M34" s="136"/>
      <c r="N34" s="139"/>
      <c r="O34" s="139"/>
      <c r="P34" s="139"/>
      <c r="Q34" s="139"/>
      <c r="R34" s="139"/>
      <c r="S34" s="139"/>
      <c r="T34" s="98"/>
      <c r="U34" s="183"/>
      <c r="V34" s="183"/>
      <c r="W34" s="183"/>
      <c r="X34" s="183"/>
      <c r="Y34" s="183"/>
      <c r="Z34" s="183"/>
      <c r="AA34" s="183"/>
      <c r="AB34" s="183"/>
      <c r="AC34" s="183"/>
      <c r="AD34" s="183"/>
      <c r="AE34" s="183"/>
      <c r="AF34" s="183"/>
      <c r="AG34" s="183"/>
      <c r="AH34" s="183"/>
      <c r="AI34" s="183"/>
      <c r="AJ34" s="183"/>
      <c r="AK34" s="183"/>
      <c r="AL34" s="183"/>
      <c r="AM34" s="183"/>
      <c r="AN34" s="183"/>
      <c r="AO34" s="183"/>
      <c r="AP34" s="183"/>
      <c r="AQ34" s="183"/>
      <c r="AR34" s="183"/>
      <c r="AS34" s="183"/>
      <c r="AT34" s="183"/>
      <c r="AU34" s="183"/>
      <c r="AV34" s="183"/>
      <c r="AW34" s="183"/>
      <c r="AX34" s="183"/>
      <c r="AY34" s="183"/>
      <c r="AZ34" s="183"/>
      <c r="BA34" s="183"/>
      <c r="BB34" s="183"/>
      <c r="BC34" s="183"/>
      <c r="BD34" s="183"/>
      <c r="BE34" s="183"/>
      <c r="BF34" s="183"/>
      <c r="BG34" s="183"/>
      <c r="BH34" s="183"/>
      <c r="BI34" s="183"/>
      <c r="BJ34" s="183"/>
      <c r="BK34" s="183"/>
      <c r="BL34" s="183"/>
      <c r="BM34" s="183"/>
      <c r="BN34" s="183"/>
      <c r="BO34" s="183"/>
      <c r="BP34" s="183"/>
      <c r="BQ34" s="183"/>
      <c r="BR34" s="183"/>
      <c r="BS34" s="183"/>
      <c r="BT34" s="183"/>
      <c r="BU34" s="183"/>
      <c r="BV34" s="183"/>
      <c r="BW34" s="183"/>
      <c r="BX34" s="183"/>
      <c r="BY34" s="183"/>
      <c r="BZ34" s="183"/>
      <c r="CA34" s="183"/>
      <c r="CB34" s="183"/>
      <c r="CC34" s="183"/>
      <c r="CD34" s="183"/>
      <c r="CE34" s="183"/>
      <c r="CF34" s="183"/>
      <c r="CG34" s="183"/>
      <c r="CH34" s="183"/>
      <c r="CI34" s="183"/>
      <c r="CJ34" s="183"/>
      <c r="CK34" s="183"/>
      <c r="CL34" s="183"/>
      <c r="CM34" s="183"/>
      <c r="CN34" s="183"/>
      <c r="CO34" s="183"/>
      <c r="CP34" s="183"/>
      <c r="CQ34" s="183"/>
      <c r="CR34" s="183"/>
      <c r="CS34" s="183"/>
      <c r="CT34" s="183"/>
      <c r="CU34" s="183"/>
      <c r="CV34" s="183"/>
      <c r="CW34" s="183"/>
      <c r="CX34" s="183"/>
      <c r="CY34" s="183"/>
      <c r="CZ34" s="183"/>
      <c r="DA34" s="183"/>
      <c r="DB34" s="183"/>
      <c r="DC34" s="183"/>
      <c r="DD34" s="183"/>
      <c r="DE34" s="183"/>
      <c r="DF34" s="183"/>
      <c r="DG34" s="183"/>
      <c r="DH34" s="183"/>
      <c r="DI34" s="183"/>
      <c r="DJ34" s="183"/>
      <c r="DK34" s="183"/>
      <c r="DL34" s="183"/>
      <c r="DM34" s="183"/>
      <c r="DN34" s="183"/>
      <c r="DO34" s="183"/>
      <c r="DP34" s="183"/>
      <c r="DQ34" s="183"/>
      <c r="DR34" s="183"/>
      <c r="DS34" s="183"/>
      <c r="DT34" s="183"/>
      <c r="DU34" s="183"/>
      <c r="DV34" s="183"/>
      <c r="DW34" s="183"/>
      <c r="DX34" s="183"/>
      <c r="DY34" s="183"/>
      <c r="DZ34" s="183"/>
      <c r="EA34" s="183"/>
      <c r="EB34" s="183"/>
      <c r="EC34" s="183"/>
      <c r="ED34" s="183"/>
      <c r="EE34" s="183"/>
      <c r="EF34" s="183"/>
      <c r="EG34" s="183"/>
      <c r="EH34" s="183"/>
      <c r="EI34" s="183"/>
      <c r="EJ34" s="183"/>
      <c r="EK34" s="183"/>
      <c r="EL34" s="183"/>
      <c r="EM34" s="183"/>
      <c r="EN34" s="183"/>
      <c r="EO34" s="183"/>
      <c r="EP34" s="183"/>
      <c r="EQ34" s="183"/>
      <c r="ER34" s="183"/>
      <c r="ES34" s="183"/>
      <c r="ET34" s="183"/>
      <c r="EU34" s="183"/>
      <c r="EV34" s="183"/>
      <c r="EW34" s="183"/>
      <c r="EX34" s="183"/>
      <c r="EY34" s="183"/>
      <c r="EZ34" s="183"/>
      <c r="FA34" s="183"/>
      <c r="FB34" s="183"/>
      <c r="FC34" s="183"/>
      <c r="FD34" s="183"/>
      <c r="FE34" s="183"/>
      <c r="FF34" s="183"/>
      <c r="FG34" s="183"/>
      <c r="FH34" s="183"/>
      <c r="FI34" s="183"/>
      <c r="FJ34" s="183"/>
      <c r="FK34" s="183"/>
      <c r="FL34" s="183"/>
      <c r="FM34" s="183"/>
      <c r="FN34" s="183"/>
      <c r="FO34" s="183"/>
      <c r="FP34" s="183"/>
      <c r="FQ34" s="183"/>
      <c r="FR34" s="183"/>
      <c r="FS34" s="183"/>
      <c r="FT34" s="183"/>
      <c r="FU34" s="183"/>
      <c r="FV34" s="183"/>
      <c r="FW34" s="183"/>
      <c r="FX34" s="183"/>
      <c r="FY34" s="183"/>
      <c r="FZ34" s="183"/>
      <c r="GA34" s="183"/>
      <c r="GB34" s="183"/>
      <c r="GC34" s="183"/>
      <c r="GD34" s="183"/>
      <c r="GE34" s="183"/>
      <c r="GF34" s="183"/>
      <c r="GG34" s="183"/>
      <c r="GH34" s="183"/>
      <c r="GI34" s="183"/>
      <c r="GJ34" s="183"/>
      <c r="GK34" s="183"/>
      <c r="GL34" s="183"/>
      <c r="GM34" s="183"/>
      <c r="GN34" s="183"/>
      <c r="GO34" s="183"/>
      <c r="GP34" s="183"/>
      <c r="GQ34" s="183"/>
      <c r="GR34" s="183"/>
      <c r="GS34" s="183"/>
      <c r="GT34" s="183"/>
      <c r="GU34" s="183"/>
      <c r="GV34" s="183"/>
      <c r="GW34" s="183"/>
      <c r="GX34" s="183"/>
      <c r="GY34" s="183"/>
      <c r="GZ34" s="183"/>
      <c r="HA34" s="183"/>
      <c r="HB34" s="183"/>
      <c r="HC34" s="183"/>
      <c r="HD34" s="183"/>
      <c r="HE34" s="183"/>
      <c r="HF34" s="183"/>
      <c r="HG34" s="183"/>
      <c r="HH34" s="183"/>
      <c r="HI34" s="183"/>
      <c r="HJ34" s="183"/>
      <c r="HK34" s="183"/>
      <c r="HL34" s="183"/>
      <c r="HM34" s="183"/>
      <c r="HN34" s="183"/>
      <c r="HO34" s="183"/>
      <c r="HP34" s="183"/>
      <c r="HQ34" s="183"/>
      <c r="HR34" s="183"/>
      <c r="HS34" s="183"/>
      <c r="HT34" s="183"/>
      <c r="HU34" s="183"/>
      <c r="HV34" s="183"/>
      <c r="HW34" s="183"/>
      <c r="HX34" s="183"/>
      <c r="HY34" s="183"/>
      <c r="HZ34" s="183"/>
      <c r="IA34" s="183"/>
      <c r="IB34" s="183"/>
      <c r="IC34" s="183"/>
      <c r="ID34" s="183"/>
      <c r="IE34" s="183"/>
      <c r="IF34" s="183"/>
      <c r="IG34" s="183"/>
      <c r="IH34" s="183"/>
      <c r="II34" s="183"/>
      <c r="IJ34" s="183"/>
      <c r="IK34" s="183"/>
      <c r="IL34" s="183"/>
      <c r="IM34" s="183"/>
      <c r="IN34" s="183"/>
      <c r="IO34" s="183"/>
      <c r="IP34" s="183"/>
      <c r="IQ34" s="183"/>
      <c r="IR34" s="183"/>
      <c r="IS34" s="183"/>
      <c r="IT34" s="183"/>
      <c r="IU34" s="183"/>
      <c r="IV34" s="183"/>
      <c r="IW34" s="183"/>
      <c r="IX34" s="183"/>
      <c r="IY34" s="183"/>
      <c r="IZ34" s="183"/>
      <c r="JA34" s="183"/>
      <c r="JB34" s="183"/>
      <c r="JC34" s="183"/>
      <c r="JD34" s="183"/>
      <c r="JE34" s="183"/>
      <c r="JF34" s="183"/>
      <c r="JG34" s="183"/>
      <c r="JH34" s="183"/>
      <c r="JI34" s="183"/>
      <c r="JJ34" s="183"/>
      <c r="JK34" s="183"/>
      <c r="JL34" s="183"/>
      <c r="JM34" s="183"/>
      <c r="JN34" s="183"/>
      <c r="JO34" s="183"/>
      <c r="JP34" s="183"/>
      <c r="JQ34" s="183"/>
      <c r="JR34" s="183"/>
      <c r="JS34" s="183"/>
      <c r="JT34" s="183"/>
      <c r="JU34" s="183"/>
      <c r="JV34" s="183"/>
      <c r="JW34" s="183"/>
      <c r="JX34" s="183"/>
      <c r="JY34" s="183"/>
      <c r="JZ34" s="183"/>
      <c r="KA34" s="183"/>
      <c r="KB34" s="183"/>
      <c r="KC34" s="183"/>
      <c r="KD34" s="183"/>
      <c r="KE34" s="183"/>
      <c r="KF34" s="183"/>
      <c r="KG34" s="183"/>
      <c r="KH34" s="183"/>
      <c r="KI34" s="183"/>
      <c r="KJ34" s="183"/>
      <c r="KK34" s="183"/>
      <c r="KL34" s="183"/>
      <c r="KM34" s="183"/>
      <c r="KN34" s="183"/>
      <c r="KO34" s="183"/>
      <c r="KP34" s="183"/>
      <c r="KQ34" s="183"/>
      <c r="KR34" s="183"/>
      <c r="KS34" s="183"/>
      <c r="KT34" s="183"/>
      <c r="KU34" s="183"/>
      <c r="KV34" s="183"/>
      <c r="KW34" s="183"/>
      <c r="KX34" s="183"/>
      <c r="KY34" s="183"/>
      <c r="KZ34" s="183"/>
      <c r="LA34" s="183"/>
      <c r="LB34" s="183"/>
      <c r="LC34" s="183"/>
      <c r="LD34" s="183"/>
      <c r="LE34" s="183"/>
      <c r="LF34" s="183"/>
      <c r="LG34" s="183"/>
      <c r="LH34" s="183"/>
      <c r="LI34" s="183"/>
      <c r="LJ34" s="183"/>
      <c r="LK34" s="183"/>
      <c r="LL34" s="183"/>
      <c r="LM34" s="183"/>
      <c r="LN34" s="183"/>
      <c r="LO34" s="183"/>
      <c r="LP34" s="183"/>
      <c r="LQ34" s="183"/>
      <c r="LR34" s="183"/>
      <c r="LS34" s="183"/>
      <c r="LT34" s="183"/>
      <c r="LU34" s="183"/>
      <c r="LV34" s="183"/>
      <c r="LW34" s="183"/>
      <c r="LX34" s="183"/>
      <c r="LY34" s="183"/>
      <c r="LZ34" s="183"/>
      <c r="MA34" s="183"/>
      <c r="MB34" s="183"/>
      <c r="MC34" s="183"/>
      <c r="MD34" s="183"/>
      <c r="ME34" s="183"/>
      <c r="MF34" s="183"/>
      <c r="MG34" s="183"/>
      <c r="MH34" s="183"/>
    </row>
    <row r="35" spans="1:349" s="220" customFormat="1" ht="17" hidden="1" outlineLevel="1">
      <c r="A35" s="227"/>
      <c r="B35" s="227" t="s">
        <v>24</v>
      </c>
      <c r="C35" s="227"/>
      <c r="D35" s="227"/>
      <c r="E35" s="227"/>
      <c r="F35" s="227"/>
      <c r="G35" s="227"/>
      <c r="H35" s="227"/>
      <c r="I35" s="227"/>
      <c r="J35" s="223"/>
      <c r="K35" s="223"/>
      <c r="L35" s="239"/>
      <c r="M35" s="139"/>
      <c r="N35" s="139"/>
      <c r="O35" s="139"/>
      <c r="P35" s="139"/>
      <c r="Q35" s="139"/>
      <c r="R35" s="139"/>
      <c r="S35" s="139"/>
      <c r="T35" s="98"/>
      <c r="U35" s="183"/>
      <c r="V35" s="183"/>
      <c r="W35" s="183"/>
      <c r="X35" s="183"/>
      <c r="Y35" s="183"/>
      <c r="Z35" s="183"/>
      <c r="AA35" s="183"/>
      <c r="AB35" s="183"/>
      <c r="AC35" s="183"/>
      <c r="AD35" s="183"/>
      <c r="AE35" s="183"/>
      <c r="AF35" s="183"/>
      <c r="AG35" s="183"/>
      <c r="AH35" s="183"/>
      <c r="AI35" s="183"/>
      <c r="AJ35" s="183"/>
      <c r="AK35" s="183"/>
      <c r="AL35" s="183"/>
      <c r="AM35" s="183"/>
      <c r="AN35" s="183"/>
      <c r="AO35" s="183"/>
      <c r="AP35" s="183"/>
      <c r="AQ35" s="183"/>
      <c r="AR35" s="183"/>
      <c r="AS35" s="183"/>
      <c r="AT35" s="183"/>
      <c r="AU35" s="183"/>
      <c r="AV35" s="183"/>
      <c r="AW35" s="183"/>
      <c r="AX35" s="183"/>
      <c r="AY35" s="183"/>
      <c r="AZ35" s="183"/>
      <c r="BA35" s="183"/>
      <c r="BB35" s="183"/>
      <c r="BC35" s="183"/>
      <c r="BD35" s="183"/>
      <c r="BE35" s="183"/>
      <c r="BF35" s="183"/>
      <c r="BG35" s="183"/>
      <c r="BH35" s="183"/>
      <c r="BI35" s="183"/>
      <c r="BJ35" s="183"/>
      <c r="BK35" s="183"/>
      <c r="BL35" s="183"/>
      <c r="BM35" s="183"/>
      <c r="BN35" s="183"/>
      <c r="BO35" s="183"/>
      <c r="BP35" s="183"/>
      <c r="BQ35" s="183"/>
      <c r="BR35" s="183"/>
      <c r="BS35" s="183"/>
      <c r="BT35" s="183"/>
      <c r="BU35" s="183"/>
      <c r="BV35" s="183"/>
      <c r="BW35" s="183"/>
      <c r="BX35" s="183"/>
      <c r="BY35" s="183"/>
      <c r="BZ35" s="183"/>
      <c r="CA35" s="183"/>
      <c r="CB35" s="183"/>
      <c r="CC35" s="183"/>
      <c r="CD35" s="183"/>
      <c r="CE35" s="183"/>
      <c r="CF35" s="183"/>
      <c r="CG35" s="183"/>
      <c r="CH35" s="183"/>
      <c r="CI35" s="183"/>
      <c r="CJ35" s="183"/>
      <c r="CK35" s="183"/>
      <c r="CL35" s="183"/>
      <c r="CM35" s="183"/>
      <c r="CN35" s="183"/>
      <c r="CO35" s="183"/>
      <c r="CP35" s="183"/>
      <c r="CQ35" s="183"/>
      <c r="CR35" s="183"/>
      <c r="CS35" s="183"/>
      <c r="CT35" s="183"/>
      <c r="CU35" s="183"/>
      <c r="CV35" s="183"/>
      <c r="CW35" s="183"/>
      <c r="CX35" s="183"/>
      <c r="CY35" s="183"/>
      <c r="CZ35" s="183"/>
      <c r="DA35" s="183"/>
      <c r="DB35" s="183"/>
      <c r="DC35" s="183"/>
      <c r="DD35" s="183"/>
      <c r="DE35" s="183"/>
      <c r="DF35" s="183"/>
      <c r="DG35" s="183"/>
      <c r="DH35" s="183"/>
      <c r="DI35" s="183"/>
      <c r="DJ35" s="183"/>
      <c r="DK35" s="183"/>
      <c r="DL35" s="183"/>
      <c r="DM35" s="183"/>
      <c r="DN35" s="183"/>
      <c r="DO35" s="183"/>
      <c r="DP35" s="183"/>
      <c r="DQ35" s="183"/>
      <c r="DR35" s="183"/>
      <c r="DS35" s="183"/>
      <c r="DT35" s="183"/>
      <c r="DU35" s="183"/>
      <c r="DV35" s="183"/>
      <c r="DW35" s="183"/>
      <c r="DX35" s="183"/>
      <c r="DY35" s="183"/>
      <c r="DZ35" s="183"/>
      <c r="EA35" s="183"/>
      <c r="EB35" s="183"/>
      <c r="EC35" s="183"/>
      <c r="ED35" s="183"/>
      <c r="EE35" s="183"/>
      <c r="EF35" s="183"/>
      <c r="EG35" s="183"/>
      <c r="EH35" s="183"/>
      <c r="EI35" s="183"/>
      <c r="EJ35" s="183"/>
      <c r="EK35" s="183"/>
      <c r="EL35" s="183"/>
      <c r="EM35" s="183"/>
      <c r="EN35" s="183"/>
      <c r="EO35" s="183"/>
      <c r="EP35" s="183"/>
      <c r="EQ35" s="183"/>
      <c r="ER35" s="183"/>
      <c r="ES35" s="183"/>
      <c r="ET35" s="183"/>
      <c r="EU35" s="183"/>
      <c r="EV35" s="183"/>
      <c r="EW35" s="183"/>
      <c r="EX35" s="183"/>
      <c r="EY35" s="183"/>
      <c r="EZ35" s="183"/>
      <c r="FA35" s="183"/>
      <c r="FB35" s="183"/>
      <c r="FC35" s="183"/>
      <c r="FD35" s="183"/>
      <c r="FE35" s="183"/>
      <c r="FF35" s="183"/>
      <c r="FG35" s="183"/>
      <c r="FH35" s="183"/>
      <c r="FI35" s="183"/>
      <c r="FJ35" s="183"/>
      <c r="FK35" s="183"/>
      <c r="FL35" s="183"/>
      <c r="FM35" s="183"/>
      <c r="FN35" s="183"/>
      <c r="FO35" s="183"/>
      <c r="FP35" s="183"/>
      <c r="FQ35" s="183"/>
      <c r="FR35" s="183"/>
      <c r="FS35" s="183"/>
      <c r="FT35" s="183"/>
      <c r="FU35" s="183"/>
      <c r="FV35" s="183"/>
      <c r="FW35" s="183"/>
      <c r="FX35" s="183"/>
      <c r="FY35" s="183"/>
      <c r="FZ35" s="183"/>
      <c r="GA35" s="183"/>
      <c r="GB35" s="183"/>
      <c r="GC35" s="183"/>
      <c r="GD35" s="183"/>
      <c r="GE35" s="183"/>
      <c r="GF35" s="183"/>
      <c r="GG35" s="183"/>
      <c r="GH35" s="183"/>
      <c r="GI35" s="183"/>
      <c r="GJ35" s="183"/>
      <c r="GK35" s="183"/>
      <c r="GL35" s="183"/>
      <c r="GM35" s="183"/>
      <c r="GN35" s="183"/>
      <c r="GO35" s="183"/>
      <c r="GP35" s="183"/>
      <c r="GQ35" s="183"/>
      <c r="GR35" s="183"/>
      <c r="GS35" s="183"/>
      <c r="GT35" s="183"/>
      <c r="GU35" s="183"/>
      <c r="GV35" s="183"/>
      <c r="GW35" s="183"/>
      <c r="GX35" s="183"/>
      <c r="GY35" s="183"/>
      <c r="GZ35" s="183"/>
      <c r="HA35" s="183"/>
      <c r="HB35" s="183"/>
      <c r="HC35" s="183"/>
      <c r="HD35" s="183"/>
      <c r="HE35" s="183"/>
      <c r="HF35" s="183"/>
      <c r="HG35" s="183"/>
      <c r="HH35" s="183"/>
      <c r="HI35" s="183"/>
      <c r="HJ35" s="183"/>
      <c r="HK35" s="183"/>
      <c r="HL35" s="183"/>
      <c r="HM35" s="183"/>
      <c r="HN35" s="183"/>
      <c r="HO35" s="183"/>
      <c r="HP35" s="183"/>
      <c r="HQ35" s="183"/>
      <c r="HR35" s="183"/>
      <c r="HS35" s="183"/>
      <c r="HT35" s="183"/>
      <c r="HU35" s="183"/>
      <c r="HV35" s="183"/>
      <c r="HW35" s="183"/>
      <c r="HX35" s="183"/>
      <c r="HY35" s="183"/>
      <c r="HZ35" s="183"/>
      <c r="IA35" s="183"/>
      <c r="IB35" s="183"/>
      <c r="IC35" s="183"/>
      <c r="ID35" s="183"/>
      <c r="IE35" s="183"/>
      <c r="IF35" s="183"/>
      <c r="IG35" s="183"/>
      <c r="IH35" s="183"/>
      <c r="II35" s="183"/>
      <c r="IJ35" s="183"/>
      <c r="IK35" s="183"/>
      <c r="IL35" s="183"/>
      <c r="IM35" s="183"/>
      <c r="IN35" s="183"/>
      <c r="IO35" s="183"/>
      <c r="IP35" s="183"/>
      <c r="IQ35" s="183"/>
      <c r="IR35" s="183"/>
      <c r="IS35" s="183"/>
      <c r="IT35" s="183"/>
      <c r="IU35" s="183"/>
      <c r="IV35" s="183"/>
      <c r="IW35" s="183"/>
      <c r="IX35" s="183"/>
      <c r="IY35" s="183"/>
      <c r="IZ35" s="183"/>
      <c r="JA35" s="183"/>
      <c r="JB35" s="183"/>
      <c r="JC35" s="183"/>
      <c r="JD35" s="183"/>
      <c r="JE35" s="183"/>
      <c r="JF35" s="183"/>
      <c r="JG35" s="183"/>
      <c r="JH35" s="183"/>
      <c r="JI35" s="183"/>
      <c r="JJ35" s="183"/>
      <c r="JK35" s="183"/>
      <c r="JL35" s="183"/>
      <c r="JM35" s="183"/>
      <c r="JN35" s="183"/>
      <c r="JO35" s="183"/>
      <c r="JP35" s="183"/>
      <c r="JQ35" s="183"/>
      <c r="JR35" s="183"/>
      <c r="JS35" s="183"/>
      <c r="JT35" s="183"/>
      <c r="JU35" s="183"/>
      <c r="JV35" s="183"/>
      <c r="JW35" s="183"/>
      <c r="JX35" s="183"/>
      <c r="JY35" s="183"/>
      <c r="JZ35" s="183"/>
      <c r="KA35" s="183"/>
      <c r="KB35" s="183"/>
      <c r="KC35" s="183"/>
      <c r="KD35" s="183"/>
      <c r="KE35" s="183"/>
      <c r="KF35" s="183"/>
      <c r="KG35" s="183"/>
      <c r="KH35" s="183"/>
      <c r="KI35" s="183"/>
      <c r="KJ35" s="183"/>
      <c r="KK35" s="183"/>
      <c r="KL35" s="183"/>
      <c r="KM35" s="183"/>
      <c r="KN35" s="183"/>
      <c r="KO35" s="183"/>
      <c r="KP35" s="183"/>
      <c r="KQ35" s="183"/>
      <c r="KR35" s="183"/>
      <c r="KS35" s="183"/>
      <c r="KT35" s="183"/>
      <c r="KU35" s="183"/>
      <c r="KV35" s="183"/>
      <c r="KW35" s="183"/>
      <c r="KX35" s="183"/>
      <c r="KY35" s="183"/>
      <c r="KZ35" s="183"/>
      <c r="LA35" s="183"/>
      <c r="LB35" s="183"/>
      <c r="LC35" s="183"/>
      <c r="LD35" s="183"/>
      <c r="LE35" s="183"/>
      <c r="LF35" s="183"/>
      <c r="LG35" s="183"/>
      <c r="LH35" s="183"/>
      <c r="LI35" s="183"/>
      <c r="LJ35" s="183"/>
      <c r="LK35" s="183"/>
      <c r="LL35" s="183"/>
      <c r="LM35" s="183"/>
      <c r="LN35" s="183"/>
      <c r="LO35" s="183"/>
      <c r="LP35" s="183"/>
      <c r="LQ35" s="183"/>
      <c r="LR35" s="183"/>
      <c r="LS35" s="183"/>
      <c r="LT35" s="183"/>
      <c r="LU35" s="183"/>
      <c r="LV35" s="183"/>
      <c r="LW35" s="183"/>
      <c r="LX35" s="183"/>
      <c r="LY35" s="183"/>
      <c r="LZ35" s="183"/>
      <c r="MA35" s="183"/>
      <c r="MB35" s="183"/>
      <c r="MC35" s="183"/>
      <c r="MD35" s="183"/>
      <c r="ME35" s="183"/>
      <c r="MF35" s="183"/>
      <c r="MG35" s="183"/>
      <c r="MH35" s="183"/>
    </row>
    <row r="36" spans="1:349" s="220" customFormat="1" ht="17" hidden="1" outlineLevel="1">
      <c r="A36" s="227"/>
      <c r="B36" s="227"/>
      <c r="C36" s="227"/>
      <c r="D36" s="227"/>
      <c r="E36" s="227"/>
      <c r="F36" s="227"/>
      <c r="G36" s="227"/>
      <c r="H36" s="227"/>
      <c r="I36" s="227"/>
      <c r="J36" s="223"/>
      <c r="K36" s="223"/>
      <c r="L36" s="239"/>
      <c r="M36" s="139"/>
      <c r="N36" s="139"/>
      <c r="O36" s="139"/>
      <c r="P36" s="139"/>
      <c r="Q36" s="139"/>
      <c r="R36" s="139"/>
      <c r="S36" s="139"/>
      <c r="T36" s="98"/>
      <c r="U36" s="183"/>
      <c r="V36" s="183"/>
      <c r="W36" s="183"/>
      <c r="X36" s="183"/>
      <c r="Y36" s="183"/>
      <c r="Z36" s="183"/>
      <c r="AA36" s="183"/>
      <c r="AB36" s="183"/>
      <c r="AC36" s="183"/>
      <c r="AD36" s="183"/>
      <c r="AE36" s="183"/>
      <c r="AF36" s="183"/>
      <c r="AG36" s="183"/>
      <c r="AH36" s="183"/>
      <c r="AI36" s="183"/>
      <c r="AJ36" s="183"/>
      <c r="AK36" s="183"/>
      <c r="AL36" s="183"/>
      <c r="AM36" s="183"/>
      <c r="AN36" s="183"/>
      <c r="AO36" s="183"/>
      <c r="AP36" s="183"/>
      <c r="AQ36" s="183"/>
      <c r="AR36" s="183"/>
      <c r="AS36" s="183"/>
      <c r="AT36" s="183"/>
      <c r="AU36" s="183"/>
      <c r="AV36" s="183"/>
      <c r="AW36" s="183"/>
      <c r="AX36" s="183"/>
      <c r="AY36" s="183"/>
      <c r="AZ36" s="183"/>
      <c r="BA36" s="183"/>
      <c r="BB36" s="183"/>
      <c r="BC36" s="183"/>
      <c r="BD36" s="183"/>
      <c r="BE36" s="183"/>
      <c r="BF36" s="183"/>
      <c r="BG36" s="183"/>
      <c r="BH36" s="183"/>
      <c r="BI36" s="183"/>
      <c r="BJ36" s="183"/>
      <c r="BK36" s="183"/>
      <c r="BL36" s="183"/>
      <c r="BM36" s="183"/>
      <c r="BN36" s="183"/>
      <c r="BO36" s="183"/>
      <c r="BP36" s="183"/>
      <c r="BQ36" s="183"/>
      <c r="BR36" s="183"/>
      <c r="BS36" s="183"/>
      <c r="BT36" s="183"/>
      <c r="BU36" s="183"/>
      <c r="BV36" s="183"/>
      <c r="BW36" s="183"/>
      <c r="BX36" s="183"/>
      <c r="BY36" s="183"/>
      <c r="BZ36" s="183"/>
      <c r="CA36" s="183"/>
      <c r="CB36" s="183"/>
      <c r="CC36" s="183"/>
      <c r="CD36" s="183"/>
      <c r="CE36" s="183"/>
      <c r="CF36" s="183"/>
      <c r="CG36" s="183"/>
      <c r="CH36" s="183"/>
      <c r="CI36" s="183"/>
      <c r="CJ36" s="183"/>
      <c r="CK36" s="183"/>
      <c r="CL36" s="183"/>
      <c r="CM36" s="183"/>
      <c r="CN36" s="183"/>
      <c r="CO36" s="183"/>
      <c r="CP36" s="183"/>
      <c r="CQ36" s="183"/>
      <c r="CR36" s="183"/>
      <c r="CS36" s="183"/>
      <c r="CT36" s="183"/>
      <c r="CU36" s="183"/>
      <c r="CV36" s="183"/>
      <c r="CW36" s="183"/>
      <c r="CX36" s="183"/>
      <c r="CY36" s="183"/>
      <c r="CZ36" s="183"/>
      <c r="DA36" s="183"/>
      <c r="DB36" s="183"/>
      <c r="DC36" s="183"/>
      <c r="DD36" s="183"/>
      <c r="DE36" s="183"/>
      <c r="DF36" s="183"/>
      <c r="DG36" s="183"/>
      <c r="DH36" s="183"/>
      <c r="DI36" s="183"/>
      <c r="DJ36" s="183"/>
      <c r="DK36" s="183"/>
      <c r="DL36" s="183"/>
      <c r="DM36" s="183"/>
      <c r="DN36" s="183"/>
      <c r="DO36" s="183"/>
      <c r="DP36" s="183"/>
      <c r="DQ36" s="183"/>
      <c r="DR36" s="183"/>
      <c r="DS36" s="183"/>
      <c r="DT36" s="183"/>
      <c r="DU36" s="183"/>
      <c r="DV36" s="183"/>
      <c r="DW36" s="183"/>
      <c r="DX36" s="183"/>
      <c r="DY36" s="183"/>
      <c r="DZ36" s="183"/>
      <c r="EA36" s="183"/>
      <c r="EB36" s="183"/>
      <c r="EC36" s="183"/>
      <c r="ED36" s="183"/>
      <c r="EE36" s="183"/>
      <c r="EF36" s="183"/>
      <c r="EG36" s="183"/>
      <c r="EH36" s="183"/>
      <c r="EI36" s="183"/>
      <c r="EJ36" s="183"/>
      <c r="EK36" s="183"/>
      <c r="EL36" s="183"/>
      <c r="EM36" s="183"/>
      <c r="EN36" s="183"/>
      <c r="EO36" s="183"/>
      <c r="EP36" s="183"/>
      <c r="EQ36" s="183"/>
      <c r="ER36" s="183"/>
      <c r="ES36" s="183"/>
      <c r="ET36" s="183"/>
      <c r="EU36" s="183"/>
      <c r="EV36" s="183"/>
      <c r="EW36" s="183"/>
      <c r="EX36" s="183"/>
      <c r="EY36" s="183"/>
      <c r="EZ36" s="183"/>
      <c r="FA36" s="183"/>
      <c r="FB36" s="183"/>
      <c r="FC36" s="183"/>
      <c r="FD36" s="183"/>
      <c r="FE36" s="183"/>
      <c r="FF36" s="183"/>
      <c r="FG36" s="183"/>
      <c r="FH36" s="183"/>
      <c r="FI36" s="183"/>
      <c r="FJ36" s="183"/>
      <c r="FK36" s="183"/>
      <c r="FL36" s="183"/>
      <c r="FM36" s="183"/>
      <c r="FN36" s="183"/>
      <c r="FO36" s="183"/>
      <c r="FP36" s="183"/>
      <c r="FQ36" s="183"/>
      <c r="FR36" s="183"/>
      <c r="FS36" s="183"/>
      <c r="FT36" s="183"/>
      <c r="FU36" s="183"/>
      <c r="FV36" s="183"/>
      <c r="FW36" s="183"/>
      <c r="FX36" s="183"/>
      <c r="FY36" s="183"/>
      <c r="FZ36" s="183"/>
      <c r="GA36" s="183"/>
      <c r="GB36" s="183"/>
      <c r="GC36" s="183"/>
      <c r="GD36" s="183"/>
      <c r="GE36" s="183"/>
      <c r="GF36" s="183"/>
      <c r="GG36" s="183"/>
      <c r="GH36" s="183"/>
      <c r="GI36" s="183"/>
      <c r="GJ36" s="183"/>
      <c r="GK36" s="183"/>
      <c r="GL36" s="183"/>
      <c r="GM36" s="183"/>
      <c r="GN36" s="183"/>
      <c r="GO36" s="183"/>
      <c r="GP36" s="183"/>
      <c r="GQ36" s="183"/>
      <c r="GR36" s="183"/>
      <c r="GS36" s="183"/>
      <c r="GT36" s="183"/>
      <c r="GU36" s="183"/>
      <c r="GV36" s="183"/>
      <c r="GW36" s="183"/>
      <c r="GX36" s="183"/>
      <c r="GY36" s="183"/>
      <c r="GZ36" s="183"/>
      <c r="HA36" s="183"/>
      <c r="HB36" s="183"/>
      <c r="HC36" s="183"/>
      <c r="HD36" s="183"/>
      <c r="HE36" s="183"/>
      <c r="HF36" s="183"/>
      <c r="HG36" s="183"/>
      <c r="HH36" s="183"/>
      <c r="HI36" s="183"/>
      <c r="HJ36" s="183"/>
      <c r="HK36" s="183"/>
      <c r="HL36" s="183"/>
      <c r="HM36" s="183"/>
      <c r="HN36" s="183"/>
      <c r="HO36" s="183"/>
      <c r="HP36" s="183"/>
      <c r="HQ36" s="183"/>
      <c r="HR36" s="183"/>
      <c r="HS36" s="183"/>
      <c r="HT36" s="183"/>
      <c r="HU36" s="183"/>
      <c r="HV36" s="183"/>
      <c r="HW36" s="183"/>
      <c r="HX36" s="183"/>
      <c r="HY36" s="183"/>
      <c r="HZ36" s="183"/>
      <c r="IA36" s="183"/>
      <c r="IB36" s="183"/>
      <c r="IC36" s="183"/>
      <c r="ID36" s="183"/>
      <c r="IE36" s="183"/>
      <c r="IF36" s="183"/>
      <c r="IG36" s="183"/>
      <c r="IH36" s="183"/>
      <c r="II36" s="183"/>
      <c r="IJ36" s="183"/>
      <c r="IK36" s="183"/>
      <c r="IL36" s="183"/>
      <c r="IM36" s="183"/>
      <c r="IN36" s="183"/>
      <c r="IO36" s="183"/>
      <c r="IP36" s="183"/>
      <c r="IQ36" s="183"/>
      <c r="IR36" s="183"/>
      <c r="IS36" s="183"/>
      <c r="IT36" s="183"/>
      <c r="IU36" s="183"/>
      <c r="IV36" s="183"/>
      <c r="IW36" s="183"/>
      <c r="IX36" s="183"/>
      <c r="IY36" s="183"/>
      <c r="IZ36" s="183"/>
      <c r="JA36" s="183"/>
      <c r="JB36" s="183"/>
      <c r="JC36" s="183"/>
      <c r="JD36" s="183"/>
      <c r="JE36" s="183"/>
      <c r="JF36" s="183"/>
      <c r="JG36" s="183"/>
      <c r="JH36" s="183"/>
      <c r="JI36" s="183"/>
      <c r="JJ36" s="183"/>
      <c r="JK36" s="183"/>
      <c r="JL36" s="183"/>
      <c r="JM36" s="183"/>
      <c r="JN36" s="183"/>
      <c r="JO36" s="183"/>
      <c r="JP36" s="183"/>
      <c r="JQ36" s="183"/>
      <c r="JR36" s="183"/>
      <c r="JS36" s="183"/>
      <c r="JT36" s="183"/>
      <c r="JU36" s="183"/>
      <c r="JV36" s="183"/>
      <c r="JW36" s="183"/>
      <c r="JX36" s="183"/>
      <c r="JY36" s="183"/>
      <c r="JZ36" s="183"/>
      <c r="KA36" s="183"/>
      <c r="KB36" s="183"/>
      <c r="KC36" s="183"/>
      <c r="KD36" s="183"/>
      <c r="KE36" s="183"/>
      <c r="KF36" s="183"/>
      <c r="KG36" s="183"/>
      <c r="KH36" s="183"/>
      <c r="KI36" s="183"/>
      <c r="KJ36" s="183"/>
      <c r="KK36" s="183"/>
      <c r="KL36" s="183"/>
      <c r="KM36" s="183"/>
      <c r="KN36" s="183"/>
      <c r="KO36" s="183"/>
      <c r="KP36" s="183"/>
      <c r="KQ36" s="183"/>
      <c r="KR36" s="183"/>
      <c r="KS36" s="183"/>
      <c r="KT36" s="183"/>
      <c r="KU36" s="183"/>
      <c r="KV36" s="183"/>
      <c r="KW36" s="183"/>
      <c r="KX36" s="183"/>
      <c r="KY36" s="183"/>
      <c r="KZ36" s="183"/>
      <c r="LA36" s="183"/>
      <c r="LB36" s="183"/>
      <c r="LC36" s="183"/>
      <c r="LD36" s="183"/>
      <c r="LE36" s="183"/>
      <c r="LF36" s="183"/>
      <c r="LG36" s="183"/>
      <c r="LH36" s="183"/>
      <c r="LI36" s="183"/>
      <c r="LJ36" s="183"/>
      <c r="LK36" s="183"/>
      <c r="LL36" s="183"/>
      <c r="LM36" s="183"/>
      <c r="LN36" s="183"/>
      <c r="LO36" s="183"/>
      <c r="LP36" s="183"/>
      <c r="LQ36" s="183"/>
      <c r="LR36" s="183"/>
      <c r="LS36" s="183"/>
      <c r="LT36" s="183"/>
      <c r="LU36" s="183"/>
      <c r="LV36" s="183"/>
      <c r="LW36" s="183"/>
      <c r="LX36" s="183"/>
      <c r="LY36" s="183"/>
      <c r="LZ36" s="183"/>
      <c r="MA36" s="183"/>
      <c r="MB36" s="183"/>
      <c r="MC36" s="183"/>
      <c r="MD36" s="183"/>
      <c r="ME36" s="183"/>
      <c r="MF36" s="183"/>
      <c r="MG36" s="183"/>
      <c r="MH36" s="183"/>
    </row>
    <row r="37" spans="1:349" s="220" customFormat="1" ht="17" hidden="1" outlineLevel="1">
      <c r="A37" s="139"/>
      <c r="B37" s="139"/>
      <c r="C37" s="227" t="s">
        <v>9</v>
      </c>
      <c r="D37" s="99"/>
      <c r="E37" s="99"/>
      <c r="F37" s="99"/>
      <c r="G37" s="99"/>
      <c r="H37" s="99"/>
      <c r="I37" s="99"/>
      <c r="J37" s="223"/>
      <c r="K37" s="223"/>
      <c r="L37" s="239"/>
      <c r="M37" s="99"/>
      <c r="N37" s="139"/>
      <c r="O37" s="139"/>
      <c r="P37" s="139"/>
      <c r="Q37" s="139"/>
      <c r="R37" s="139"/>
      <c r="S37" s="139"/>
      <c r="T37" s="98"/>
      <c r="U37" s="183"/>
      <c r="V37" s="183"/>
      <c r="W37" s="183"/>
      <c r="X37" s="183"/>
      <c r="Y37" s="183"/>
      <c r="Z37" s="183"/>
      <c r="AA37" s="183"/>
      <c r="AB37" s="183"/>
      <c r="AC37" s="183"/>
      <c r="AD37" s="183"/>
      <c r="AE37" s="183"/>
      <c r="AF37" s="183"/>
      <c r="AG37" s="183"/>
      <c r="AH37" s="183"/>
      <c r="AI37" s="183"/>
      <c r="AJ37" s="183"/>
      <c r="AK37" s="183"/>
      <c r="AL37" s="183"/>
      <c r="AM37" s="183"/>
      <c r="AN37" s="183"/>
      <c r="AO37" s="183"/>
      <c r="AP37" s="183"/>
      <c r="AQ37" s="183"/>
      <c r="AR37" s="183"/>
      <c r="AS37" s="183"/>
      <c r="AT37" s="183"/>
      <c r="AU37" s="183"/>
      <c r="AV37" s="183"/>
      <c r="AW37" s="183"/>
      <c r="AX37" s="183"/>
      <c r="AY37" s="183"/>
      <c r="AZ37" s="183"/>
      <c r="BA37" s="183"/>
      <c r="BB37" s="183"/>
      <c r="BC37" s="183"/>
      <c r="BD37" s="183"/>
      <c r="BE37" s="183"/>
      <c r="BF37" s="183"/>
      <c r="BG37" s="183"/>
      <c r="BH37" s="183"/>
      <c r="BI37" s="183"/>
      <c r="BJ37" s="183"/>
      <c r="BK37" s="183"/>
      <c r="BL37" s="183"/>
      <c r="BM37" s="183"/>
      <c r="BN37" s="183"/>
      <c r="BO37" s="183"/>
      <c r="BP37" s="183"/>
      <c r="BQ37" s="183"/>
      <c r="BR37" s="183"/>
      <c r="BS37" s="183"/>
      <c r="BT37" s="183"/>
      <c r="BU37" s="183"/>
      <c r="BV37" s="183"/>
      <c r="BW37" s="183"/>
      <c r="BX37" s="183"/>
      <c r="BY37" s="183"/>
      <c r="BZ37" s="183"/>
      <c r="CA37" s="183"/>
      <c r="CB37" s="183"/>
      <c r="CC37" s="183"/>
      <c r="CD37" s="183"/>
      <c r="CE37" s="183"/>
      <c r="CF37" s="183"/>
      <c r="CG37" s="183"/>
      <c r="CH37" s="183"/>
      <c r="CI37" s="183"/>
      <c r="CJ37" s="183"/>
      <c r="CK37" s="183"/>
      <c r="CL37" s="183"/>
      <c r="CM37" s="183"/>
      <c r="CN37" s="183"/>
      <c r="CO37" s="183"/>
      <c r="CP37" s="183"/>
      <c r="CQ37" s="183"/>
      <c r="CR37" s="183"/>
      <c r="CS37" s="183"/>
      <c r="CT37" s="183"/>
      <c r="CU37" s="183"/>
      <c r="CV37" s="183"/>
      <c r="CW37" s="183"/>
      <c r="CX37" s="183"/>
      <c r="CY37" s="183"/>
      <c r="CZ37" s="183"/>
      <c r="DA37" s="183"/>
      <c r="DB37" s="183"/>
      <c r="DC37" s="183"/>
      <c r="DD37" s="183"/>
      <c r="DE37" s="183"/>
      <c r="DF37" s="183"/>
      <c r="DG37" s="183"/>
      <c r="DH37" s="183"/>
      <c r="DI37" s="183"/>
      <c r="DJ37" s="183"/>
      <c r="DK37" s="183"/>
      <c r="DL37" s="183"/>
      <c r="DM37" s="183"/>
      <c r="DN37" s="183"/>
      <c r="DO37" s="183"/>
      <c r="DP37" s="183"/>
      <c r="DQ37" s="183"/>
      <c r="DR37" s="183"/>
      <c r="DS37" s="183"/>
      <c r="DT37" s="183"/>
      <c r="DU37" s="183"/>
      <c r="DV37" s="183"/>
      <c r="DW37" s="183"/>
      <c r="DX37" s="183"/>
      <c r="DY37" s="183"/>
      <c r="DZ37" s="183"/>
      <c r="EA37" s="183"/>
      <c r="EB37" s="183"/>
      <c r="EC37" s="183"/>
      <c r="ED37" s="183"/>
      <c r="EE37" s="183"/>
      <c r="EF37" s="183"/>
      <c r="EG37" s="183"/>
      <c r="EH37" s="183"/>
      <c r="EI37" s="183"/>
      <c r="EJ37" s="183"/>
      <c r="EK37" s="183"/>
      <c r="EL37" s="183"/>
      <c r="EM37" s="183"/>
      <c r="EN37" s="183"/>
      <c r="EO37" s="183"/>
      <c r="EP37" s="183"/>
      <c r="EQ37" s="183"/>
      <c r="ER37" s="183"/>
      <c r="ES37" s="183"/>
      <c r="ET37" s="183"/>
      <c r="EU37" s="183"/>
      <c r="EV37" s="183"/>
      <c r="EW37" s="183"/>
      <c r="EX37" s="183"/>
      <c r="EY37" s="183"/>
      <c r="EZ37" s="183"/>
      <c r="FA37" s="183"/>
      <c r="FB37" s="183"/>
      <c r="FC37" s="183"/>
      <c r="FD37" s="183"/>
      <c r="FE37" s="183"/>
      <c r="FF37" s="183"/>
      <c r="FG37" s="183"/>
      <c r="FH37" s="183"/>
      <c r="FI37" s="183"/>
      <c r="FJ37" s="183"/>
      <c r="FK37" s="183"/>
      <c r="FL37" s="183"/>
      <c r="FM37" s="183"/>
      <c r="FN37" s="183"/>
      <c r="FO37" s="183"/>
      <c r="FP37" s="183"/>
      <c r="FQ37" s="183"/>
      <c r="FR37" s="183"/>
      <c r="FS37" s="183"/>
      <c r="FT37" s="183"/>
      <c r="FU37" s="183"/>
      <c r="FV37" s="183"/>
      <c r="FW37" s="183"/>
      <c r="FX37" s="183"/>
      <c r="FY37" s="183"/>
      <c r="FZ37" s="183"/>
      <c r="GA37" s="183"/>
      <c r="GB37" s="183"/>
      <c r="GC37" s="183"/>
      <c r="GD37" s="183"/>
      <c r="GE37" s="183"/>
      <c r="GF37" s="183"/>
      <c r="GG37" s="183"/>
      <c r="GH37" s="183"/>
      <c r="GI37" s="183"/>
      <c r="GJ37" s="183"/>
      <c r="GK37" s="183"/>
      <c r="GL37" s="183"/>
      <c r="GM37" s="183"/>
      <c r="GN37" s="183"/>
      <c r="GO37" s="183"/>
      <c r="GP37" s="183"/>
      <c r="GQ37" s="183"/>
      <c r="GR37" s="183"/>
      <c r="GS37" s="183"/>
      <c r="GT37" s="183"/>
      <c r="GU37" s="183"/>
      <c r="GV37" s="183"/>
      <c r="GW37" s="183"/>
      <c r="GX37" s="183"/>
      <c r="GY37" s="183"/>
      <c r="GZ37" s="183"/>
      <c r="HA37" s="183"/>
      <c r="HB37" s="183"/>
      <c r="HC37" s="183"/>
      <c r="HD37" s="183"/>
      <c r="HE37" s="183"/>
      <c r="HF37" s="183"/>
      <c r="HG37" s="183"/>
      <c r="HH37" s="183"/>
      <c r="HI37" s="183"/>
      <c r="HJ37" s="183"/>
      <c r="HK37" s="183"/>
      <c r="HL37" s="183"/>
      <c r="HM37" s="183"/>
      <c r="HN37" s="183"/>
      <c r="HO37" s="183"/>
      <c r="HP37" s="183"/>
      <c r="HQ37" s="183"/>
      <c r="HR37" s="183"/>
      <c r="HS37" s="183"/>
      <c r="HT37" s="183"/>
      <c r="HU37" s="183"/>
      <c r="HV37" s="183"/>
      <c r="HW37" s="183"/>
      <c r="HX37" s="183"/>
      <c r="HY37" s="183"/>
      <c r="HZ37" s="183"/>
      <c r="IA37" s="183"/>
      <c r="IB37" s="183"/>
      <c r="IC37" s="183"/>
      <c r="ID37" s="183"/>
      <c r="IE37" s="183"/>
      <c r="IF37" s="183"/>
      <c r="IG37" s="183"/>
      <c r="IH37" s="183"/>
      <c r="II37" s="183"/>
      <c r="IJ37" s="183"/>
      <c r="IK37" s="183"/>
      <c r="IL37" s="183"/>
      <c r="IM37" s="183"/>
      <c r="IN37" s="183"/>
      <c r="IO37" s="183"/>
      <c r="IP37" s="183"/>
      <c r="IQ37" s="183"/>
      <c r="IR37" s="183"/>
      <c r="IS37" s="183"/>
      <c r="IT37" s="183"/>
      <c r="IU37" s="183"/>
      <c r="IV37" s="183"/>
      <c r="IW37" s="183"/>
      <c r="IX37" s="183"/>
      <c r="IY37" s="183"/>
      <c r="IZ37" s="183"/>
      <c r="JA37" s="183"/>
      <c r="JB37" s="183"/>
      <c r="JC37" s="183"/>
      <c r="JD37" s="183"/>
      <c r="JE37" s="183"/>
      <c r="JF37" s="183"/>
      <c r="JG37" s="183"/>
      <c r="JH37" s="183"/>
      <c r="JI37" s="183"/>
      <c r="JJ37" s="183"/>
      <c r="JK37" s="183"/>
      <c r="JL37" s="183"/>
      <c r="JM37" s="183"/>
      <c r="JN37" s="183"/>
      <c r="JO37" s="183"/>
      <c r="JP37" s="183"/>
      <c r="JQ37" s="183"/>
      <c r="JR37" s="183"/>
      <c r="JS37" s="183"/>
      <c r="JT37" s="183"/>
      <c r="JU37" s="183"/>
      <c r="JV37" s="183"/>
      <c r="JW37" s="183"/>
      <c r="JX37" s="183"/>
      <c r="JY37" s="183"/>
      <c r="JZ37" s="183"/>
      <c r="KA37" s="183"/>
      <c r="KB37" s="183"/>
      <c r="KC37" s="183"/>
      <c r="KD37" s="183"/>
      <c r="KE37" s="183"/>
      <c r="KF37" s="183"/>
      <c r="KG37" s="183"/>
      <c r="KH37" s="183"/>
      <c r="KI37" s="183"/>
      <c r="KJ37" s="183"/>
      <c r="KK37" s="183"/>
      <c r="KL37" s="183"/>
      <c r="KM37" s="183"/>
      <c r="KN37" s="183"/>
      <c r="KO37" s="183"/>
      <c r="KP37" s="183"/>
      <c r="KQ37" s="183"/>
      <c r="KR37" s="183"/>
      <c r="KS37" s="183"/>
      <c r="KT37" s="183"/>
      <c r="KU37" s="183"/>
      <c r="KV37" s="183"/>
      <c r="KW37" s="183"/>
      <c r="KX37" s="183"/>
      <c r="KY37" s="183"/>
      <c r="KZ37" s="183"/>
      <c r="LA37" s="183"/>
      <c r="LB37" s="183"/>
      <c r="LC37" s="183"/>
      <c r="LD37" s="183"/>
      <c r="LE37" s="183"/>
      <c r="LF37" s="183"/>
      <c r="LG37" s="183"/>
      <c r="LH37" s="183"/>
      <c r="LI37" s="183"/>
      <c r="LJ37" s="183"/>
      <c r="LK37" s="183"/>
      <c r="LL37" s="183"/>
      <c r="LM37" s="183"/>
      <c r="LN37" s="183"/>
      <c r="LO37" s="183"/>
      <c r="LP37" s="183"/>
      <c r="LQ37" s="183"/>
      <c r="LR37" s="183"/>
      <c r="LS37" s="183"/>
      <c r="LT37" s="183"/>
      <c r="LU37" s="183"/>
      <c r="LV37" s="183"/>
      <c r="LW37" s="183"/>
      <c r="LX37" s="183"/>
      <c r="LY37" s="183"/>
      <c r="LZ37" s="183"/>
      <c r="MA37" s="183"/>
      <c r="MB37" s="183"/>
      <c r="MC37" s="183"/>
      <c r="MD37" s="183"/>
      <c r="ME37" s="183"/>
      <c r="MF37" s="183"/>
      <c r="MG37" s="183"/>
      <c r="MH37" s="183"/>
    </row>
    <row r="38" spans="1:349" s="220" customFormat="1" ht="17" hidden="1" outlineLevel="1">
      <c r="A38" s="139"/>
      <c r="B38" s="139"/>
      <c r="C38" s="99"/>
      <c r="D38" s="99"/>
      <c r="E38" s="121" t="s">
        <v>5</v>
      </c>
      <c r="F38" s="99"/>
      <c r="G38" s="99"/>
      <c r="H38" s="99"/>
      <c r="I38" s="99"/>
      <c r="J38" s="233" t="s">
        <v>73</v>
      </c>
      <c r="K38" s="223" t="s">
        <v>77</v>
      </c>
      <c r="L38" s="239"/>
      <c r="M38" s="99"/>
      <c r="N38" s="102">
        <f>($N$32/'Direct costs Brazil'!I32)*'Direct costs Brazil'!I38</f>
        <v>12186.660644635134</v>
      </c>
      <c r="O38" s="16">
        <f>N38*(1+$M$33)</f>
        <v>13251.774784976244</v>
      </c>
      <c r="P38" s="16">
        <f t="shared" ref="P38" si="11">O38*(1+$M$33)</f>
        <v>14409.979901183166</v>
      </c>
      <c r="Q38" s="16">
        <f t="shared" ref="Q38:Q40" si="12">P38*(1+$M$33)</f>
        <v>15669.412144546573</v>
      </c>
      <c r="R38" s="16">
        <f t="shared" ref="R38:R40" si="13">Q38*(1+$M$33)</f>
        <v>17038.918765979943</v>
      </c>
      <c r="S38" s="16">
        <f t="shared" ref="S38:S40" si="14">R38*(1+$M$33)</f>
        <v>18528.120266126589</v>
      </c>
      <c r="T38" s="17">
        <f t="shared" ref="T38:T40" si="15">S38*(1+$M$33)</f>
        <v>20147.47797738605</v>
      </c>
      <c r="U38" s="183"/>
      <c r="V38" s="183"/>
      <c r="W38" s="183"/>
      <c r="X38" s="183"/>
      <c r="Y38" s="183"/>
      <c r="Z38" s="183"/>
      <c r="AA38" s="183"/>
      <c r="AB38" s="183"/>
      <c r="AC38" s="183"/>
      <c r="AD38" s="183"/>
      <c r="AE38" s="183"/>
      <c r="AF38" s="183"/>
      <c r="AG38" s="183"/>
      <c r="AH38" s="183"/>
      <c r="AI38" s="183"/>
      <c r="AJ38" s="183"/>
      <c r="AK38" s="183"/>
      <c r="AL38" s="183"/>
      <c r="AM38" s="183"/>
      <c r="AN38" s="183"/>
      <c r="AO38" s="183"/>
      <c r="AP38" s="183"/>
      <c r="AQ38" s="183"/>
      <c r="AR38" s="183"/>
      <c r="AS38" s="183"/>
      <c r="AT38" s="183"/>
      <c r="AU38" s="183"/>
      <c r="AV38" s="183"/>
      <c r="AW38" s="183"/>
      <c r="AX38" s="183"/>
      <c r="AY38" s="183"/>
      <c r="AZ38" s="183"/>
      <c r="BA38" s="183"/>
      <c r="BB38" s="183"/>
      <c r="BC38" s="183"/>
      <c r="BD38" s="183"/>
      <c r="BE38" s="183"/>
      <c r="BF38" s="183"/>
      <c r="BG38" s="183"/>
      <c r="BH38" s="183"/>
      <c r="BI38" s="183"/>
      <c r="BJ38" s="183"/>
      <c r="BK38" s="183"/>
      <c r="BL38" s="183"/>
      <c r="BM38" s="183"/>
      <c r="BN38" s="183"/>
      <c r="BO38" s="183"/>
      <c r="BP38" s="183"/>
      <c r="BQ38" s="183"/>
      <c r="BR38" s="183"/>
      <c r="BS38" s="183"/>
      <c r="BT38" s="183"/>
      <c r="BU38" s="183"/>
      <c r="BV38" s="183"/>
      <c r="BW38" s="183"/>
      <c r="BX38" s="183"/>
      <c r="BY38" s="183"/>
      <c r="BZ38" s="183"/>
      <c r="CA38" s="183"/>
      <c r="CB38" s="183"/>
      <c r="CC38" s="183"/>
      <c r="CD38" s="183"/>
      <c r="CE38" s="183"/>
      <c r="CF38" s="183"/>
      <c r="CG38" s="183"/>
      <c r="CH38" s="183"/>
      <c r="CI38" s="183"/>
      <c r="CJ38" s="183"/>
      <c r="CK38" s="183"/>
      <c r="CL38" s="183"/>
      <c r="CM38" s="183"/>
      <c r="CN38" s="183"/>
      <c r="CO38" s="183"/>
      <c r="CP38" s="183"/>
      <c r="CQ38" s="183"/>
      <c r="CR38" s="183"/>
      <c r="CS38" s="183"/>
      <c r="CT38" s="183"/>
      <c r="CU38" s="183"/>
      <c r="CV38" s="183"/>
      <c r="CW38" s="183"/>
      <c r="CX38" s="183"/>
      <c r="CY38" s="183"/>
      <c r="CZ38" s="183"/>
      <c r="DA38" s="183"/>
      <c r="DB38" s="183"/>
      <c r="DC38" s="183"/>
      <c r="DD38" s="183"/>
      <c r="DE38" s="183"/>
      <c r="DF38" s="183"/>
      <c r="DG38" s="183"/>
      <c r="DH38" s="183"/>
      <c r="DI38" s="183"/>
      <c r="DJ38" s="183"/>
      <c r="DK38" s="183"/>
      <c r="DL38" s="183"/>
      <c r="DM38" s="183"/>
      <c r="DN38" s="183"/>
      <c r="DO38" s="183"/>
      <c r="DP38" s="183"/>
      <c r="DQ38" s="183"/>
      <c r="DR38" s="183"/>
      <c r="DS38" s="183"/>
      <c r="DT38" s="183"/>
      <c r="DU38" s="183"/>
      <c r="DV38" s="183"/>
      <c r="DW38" s="183"/>
      <c r="DX38" s="183"/>
      <c r="DY38" s="183"/>
      <c r="DZ38" s="183"/>
      <c r="EA38" s="183"/>
      <c r="EB38" s="183"/>
      <c r="EC38" s="183"/>
      <c r="ED38" s="183"/>
      <c r="EE38" s="183"/>
      <c r="EF38" s="183"/>
      <c r="EG38" s="183"/>
      <c r="EH38" s="183"/>
      <c r="EI38" s="183"/>
      <c r="EJ38" s="183"/>
      <c r="EK38" s="183"/>
      <c r="EL38" s="183"/>
      <c r="EM38" s="183"/>
      <c r="EN38" s="183"/>
      <c r="EO38" s="183"/>
      <c r="EP38" s="183"/>
      <c r="EQ38" s="183"/>
      <c r="ER38" s="183"/>
      <c r="ES38" s="183"/>
      <c r="ET38" s="183"/>
      <c r="EU38" s="183"/>
      <c r="EV38" s="183"/>
      <c r="EW38" s="183"/>
      <c r="EX38" s="183"/>
      <c r="EY38" s="183"/>
      <c r="EZ38" s="183"/>
      <c r="FA38" s="183"/>
      <c r="FB38" s="183"/>
      <c r="FC38" s="183"/>
      <c r="FD38" s="183"/>
      <c r="FE38" s="183"/>
      <c r="FF38" s="183"/>
      <c r="FG38" s="183"/>
      <c r="FH38" s="183"/>
      <c r="FI38" s="183"/>
      <c r="FJ38" s="183"/>
      <c r="FK38" s="183"/>
      <c r="FL38" s="183"/>
      <c r="FM38" s="183"/>
      <c r="FN38" s="183"/>
      <c r="FO38" s="183"/>
      <c r="FP38" s="183"/>
      <c r="FQ38" s="183"/>
      <c r="FR38" s="183"/>
      <c r="FS38" s="183"/>
      <c r="FT38" s="183"/>
      <c r="FU38" s="183"/>
      <c r="FV38" s="183"/>
      <c r="FW38" s="183"/>
      <c r="FX38" s="183"/>
      <c r="FY38" s="183"/>
      <c r="FZ38" s="183"/>
      <c r="GA38" s="183"/>
      <c r="GB38" s="183"/>
      <c r="GC38" s="183"/>
      <c r="GD38" s="183"/>
      <c r="GE38" s="183"/>
      <c r="GF38" s="183"/>
      <c r="GG38" s="183"/>
      <c r="GH38" s="183"/>
      <c r="GI38" s="183"/>
      <c r="GJ38" s="183"/>
      <c r="GK38" s="183"/>
      <c r="GL38" s="183"/>
      <c r="GM38" s="183"/>
      <c r="GN38" s="183"/>
      <c r="GO38" s="183"/>
      <c r="GP38" s="183"/>
      <c r="GQ38" s="183"/>
      <c r="GR38" s="183"/>
      <c r="GS38" s="183"/>
      <c r="GT38" s="183"/>
      <c r="GU38" s="183"/>
      <c r="GV38" s="183"/>
      <c r="GW38" s="183"/>
      <c r="GX38" s="183"/>
      <c r="GY38" s="183"/>
      <c r="GZ38" s="183"/>
      <c r="HA38" s="183"/>
      <c r="HB38" s="183"/>
      <c r="HC38" s="183"/>
      <c r="HD38" s="183"/>
      <c r="HE38" s="183"/>
      <c r="HF38" s="183"/>
      <c r="HG38" s="183"/>
      <c r="HH38" s="183"/>
      <c r="HI38" s="183"/>
      <c r="HJ38" s="183"/>
      <c r="HK38" s="183"/>
      <c r="HL38" s="183"/>
      <c r="HM38" s="183"/>
      <c r="HN38" s="183"/>
      <c r="HO38" s="183"/>
      <c r="HP38" s="183"/>
      <c r="HQ38" s="183"/>
      <c r="HR38" s="183"/>
      <c r="HS38" s="183"/>
      <c r="HT38" s="183"/>
      <c r="HU38" s="183"/>
      <c r="HV38" s="183"/>
      <c r="HW38" s="183"/>
      <c r="HX38" s="183"/>
      <c r="HY38" s="183"/>
      <c r="HZ38" s="183"/>
      <c r="IA38" s="183"/>
      <c r="IB38" s="183"/>
      <c r="IC38" s="183"/>
      <c r="ID38" s="183"/>
      <c r="IE38" s="183"/>
      <c r="IF38" s="183"/>
      <c r="IG38" s="183"/>
      <c r="IH38" s="183"/>
      <c r="II38" s="183"/>
      <c r="IJ38" s="183"/>
      <c r="IK38" s="183"/>
      <c r="IL38" s="183"/>
      <c r="IM38" s="183"/>
      <c r="IN38" s="183"/>
      <c r="IO38" s="183"/>
      <c r="IP38" s="183"/>
      <c r="IQ38" s="183"/>
      <c r="IR38" s="183"/>
      <c r="IS38" s="183"/>
      <c r="IT38" s="183"/>
      <c r="IU38" s="183"/>
      <c r="IV38" s="183"/>
      <c r="IW38" s="183"/>
      <c r="IX38" s="183"/>
      <c r="IY38" s="183"/>
      <c r="IZ38" s="183"/>
      <c r="JA38" s="183"/>
      <c r="JB38" s="183"/>
      <c r="JC38" s="183"/>
      <c r="JD38" s="183"/>
      <c r="JE38" s="183"/>
      <c r="JF38" s="183"/>
      <c r="JG38" s="183"/>
      <c r="JH38" s="183"/>
      <c r="JI38" s="183"/>
      <c r="JJ38" s="183"/>
      <c r="JK38" s="183"/>
      <c r="JL38" s="183"/>
      <c r="JM38" s="183"/>
      <c r="JN38" s="183"/>
      <c r="JO38" s="183"/>
      <c r="JP38" s="183"/>
      <c r="JQ38" s="183"/>
      <c r="JR38" s="183"/>
      <c r="JS38" s="183"/>
      <c r="JT38" s="183"/>
      <c r="JU38" s="183"/>
      <c r="JV38" s="183"/>
      <c r="JW38" s="183"/>
      <c r="JX38" s="183"/>
      <c r="JY38" s="183"/>
      <c r="JZ38" s="183"/>
      <c r="KA38" s="183"/>
      <c r="KB38" s="183"/>
      <c r="KC38" s="183"/>
      <c r="KD38" s="183"/>
      <c r="KE38" s="183"/>
      <c r="KF38" s="183"/>
      <c r="KG38" s="183"/>
      <c r="KH38" s="183"/>
      <c r="KI38" s="183"/>
      <c r="KJ38" s="183"/>
      <c r="KK38" s="183"/>
      <c r="KL38" s="183"/>
      <c r="KM38" s="183"/>
      <c r="KN38" s="183"/>
      <c r="KO38" s="183"/>
      <c r="KP38" s="183"/>
      <c r="KQ38" s="183"/>
      <c r="KR38" s="183"/>
      <c r="KS38" s="183"/>
      <c r="KT38" s="183"/>
      <c r="KU38" s="183"/>
      <c r="KV38" s="183"/>
      <c r="KW38" s="183"/>
      <c r="KX38" s="183"/>
      <c r="KY38" s="183"/>
      <c r="KZ38" s="183"/>
      <c r="LA38" s="183"/>
      <c r="LB38" s="183"/>
      <c r="LC38" s="183"/>
      <c r="LD38" s="183"/>
      <c r="LE38" s="183"/>
      <c r="LF38" s="183"/>
      <c r="LG38" s="183"/>
      <c r="LH38" s="183"/>
      <c r="LI38" s="183"/>
      <c r="LJ38" s="183"/>
      <c r="LK38" s="183"/>
      <c r="LL38" s="183"/>
      <c r="LM38" s="183"/>
      <c r="LN38" s="183"/>
      <c r="LO38" s="183"/>
      <c r="LP38" s="183"/>
      <c r="LQ38" s="183"/>
      <c r="LR38" s="183"/>
      <c r="LS38" s="183"/>
      <c r="LT38" s="183"/>
      <c r="LU38" s="183"/>
      <c r="LV38" s="183"/>
      <c r="LW38" s="183"/>
      <c r="LX38" s="183"/>
      <c r="LY38" s="183"/>
      <c r="LZ38" s="183"/>
      <c r="MA38" s="183"/>
      <c r="MB38" s="183"/>
      <c r="MC38" s="183"/>
      <c r="MD38" s="183"/>
      <c r="ME38" s="183"/>
      <c r="MF38" s="183"/>
      <c r="MG38" s="183"/>
      <c r="MH38" s="183"/>
    </row>
    <row r="39" spans="1:349" s="220" customFormat="1" ht="17" hidden="1" outlineLevel="1">
      <c r="A39" s="139"/>
      <c r="B39" s="139"/>
      <c r="C39" s="228"/>
      <c r="D39" s="99"/>
      <c r="E39" s="121" t="s">
        <v>6</v>
      </c>
      <c r="F39" s="99"/>
      <c r="G39" s="99"/>
      <c r="H39" s="99"/>
      <c r="I39" s="99"/>
      <c r="J39" s="233" t="s">
        <v>73</v>
      </c>
      <c r="K39" s="223" t="s">
        <v>77</v>
      </c>
      <c r="L39" s="239"/>
      <c r="M39" s="99"/>
      <c r="N39" s="102">
        <f>($N$32/'Direct costs Brazil'!I32)*'Direct costs Brazil'!I39</f>
        <v>20996.480771472972</v>
      </c>
      <c r="O39" s="16">
        <f t="shared" ref="O39:P40" si="16">N39*(1+$M$33)</f>
        <v>22831.573190899708</v>
      </c>
      <c r="P39" s="16">
        <f t="shared" si="16"/>
        <v>24827.05268778434</v>
      </c>
      <c r="Q39" s="16">
        <f t="shared" si="12"/>
        <v>26996.937092696691</v>
      </c>
      <c r="R39" s="16">
        <f t="shared" si="13"/>
        <v>29356.469394598382</v>
      </c>
      <c r="S39" s="16">
        <f t="shared" si="14"/>
        <v>31922.224819686278</v>
      </c>
      <c r="T39" s="17">
        <f t="shared" si="15"/>
        <v>34712.227268926858</v>
      </c>
      <c r="U39" s="183"/>
      <c r="V39" s="183"/>
      <c r="W39" s="183"/>
      <c r="X39" s="183"/>
      <c r="Y39" s="183"/>
      <c r="Z39" s="183"/>
      <c r="AA39" s="183"/>
      <c r="AB39" s="183"/>
      <c r="AC39" s="183"/>
      <c r="AD39" s="183"/>
      <c r="AE39" s="183"/>
      <c r="AF39" s="183"/>
      <c r="AG39" s="183"/>
      <c r="AH39" s="183"/>
      <c r="AI39" s="183"/>
      <c r="AJ39" s="183"/>
      <c r="AK39" s="183"/>
      <c r="AL39" s="183"/>
      <c r="AM39" s="183"/>
      <c r="AN39" s="183"/>
      <c r="AO39" s="183"/>
      <c r="AP39" s="183"/>
      <c r="AQ39" s="183"/>
      <c r="AR39" s="183"/>
      <c r="AS39" s="183"/>
      <c r="AT39" s="183"/>
      <c r="AU39" s="183"/>
      <c r="AV39" s="183"/>
      <c r="AW39" s="183"/>
      <c r="AX39" s="183"/>
      <c r="AY39" s="183"/>
      <c r="AZ39" s="183"/>
      <c r="BA39" s="183"/>
      <c r="BB39" s="183"/>
      <c r="BC39" s="183"/>
      <c r="BD39" s="183"/>
      <c r="BE39" s="183"/>
      <c r="BF39" s="183"/>
      <c r="BG39" s="183"/>
      <c r="BH39" s="183"/>
      <c r="BI39" s="183"/>
      <c r="BJ39" s="183"/>
      <c r="BK39" s="183"/>
      <c r="BL39" s="183"/>
      <c r="BM39" s="183"/>
      <c r="BN39" s="183"/>
      <c r="BO39" s="183"/>
      <c r="BP39" s="183"/>
      <c r="BQ39" s="183"/>
      <c r="BR39" s="183"/>
      <c r="BS39" s="183"/>
      <c r="BT39" s="183"/>
      <c r="BU39" s="183"/>
      <c r="BV39" s="183"/>
      <c r="BW39" s="183"/>
      <c r="BX39" s="183"/>
      <c r="BY39" s="183"/>
      <c r="BZ39" s="183"/>
      <c r="CA39" s="183"/>
      <c r="CB39" s="183"/>
      <c r="CC39" s="183"/>
      <c r="CD39" s="183"/>
      <c r="CE39" s="183"/>
      <c r="CF39" s="183"/>
      <c r="CG39" s="183"/>
      <c r="CH39" s="183"/>
      <c r="CI39" s="183"/>
      <c r="CJ39" s="183"/>
      <c r="CK39" s="183"/>
      <c r="CL39" s="183"/>
      <c r="CM39" s="183"/>
      <c r="CN39" s="183"/>
      <c r="CO39" s="183"/>
      <c r="CP39" s="183"/>
      <c r="CQ39" s="183"/>
      <c r="CR39" s="183"/>
      <c r="CS39" s="183"/>
      <c r="CT39" s="183"/>
      <c r="CU39" s="183"/>
      <c r="CV39" s="183"/>
      <c r="CW39" s="183"/>
      <c r="CX39" s="183"/>
      <c r="CY39" s="183"/>
      <c r="CZ39" s="183"/>
      <c r="DA39" s="183"/>
      <c r="DB39" s="183"/>
      <c r="DC39" s="183"/>
      <c r="DD39" s="183"/>
      <c r="DE39" s="183"/>
      <c r="DF39" s="183"/>
      <c r="DG39" s="183"/>
      <c r="DH39" s="183"/>
      <c r="DI39" s="183"/>
      <c r="DJ39" s="183"/>
      <c r="DK39" s="183"/>
      <c r="DL39" s="183"/>
      <c r="DM39" s="183"/>
      <c r="DN39" s="183"/>
      <c r="DO39" s="183"/>
      <c r="DP39" s="183"/>
      <c r="DQ39" s="183"/>
      <c r="DR39" s="183"/>
      <c r="DS39" s="183"/>
      <c r="DT39" s="183"/>
      <c r="DU39" s="183"/>
      <c r="DV39" s="183"/>
      <c r="DW39" s="183"/>
      <c r="DX39" s="183"/>
      <c r="DY39" s="183"/>
      <c r="DZ39" s="183"/>
      <c r="EA39" s="183"/>
      <c r="EB39" s="183"/>
      <c r="EC39" s="183"/>
      <c r="ED39" s="183"/>
      <c r="EE39" s="183"/>
      <c r="EF39" s="183"/>
      <c r="EG39" s="183"/>
      <c r="EH39" s="183"/>
      <c r="EI39" s="183"/>
      <c r="EJ39" s="183"/>
      <c r="EK39" s="183"/>
      <c r="EL39" s="183"/>
      <c r="EM39" s="183"/>
      <c r="EN39" s="183"/>
      <c r="EO39" s="183"/>
      <c r="EP39" s="183"/>
      <c r="EQ39" s="183"/>
      <c r="ER39" s="183"/>
      <c r="ES39" s="183"/>
      <c r="ET39" s="183"/>
      <c r="EU39" s="183"/>
      <c r="EV39" s="183"/>
      <c r="EW39" s="183"/>
      <c r="EX39" s="183"/>
      <c r="EY39" s="183"/>
      <c r="EZ39" s="183"/>
      <c r="FA39" s="183"/>
      <c r="FB39" s="183"/>
      <c r="FC39" s="183"/>
      <c r="FD39" s="183"/>
      <c r="FE39" s="183"/>
      <c r="FF39" s="183"/>
      <c r="FG39" s="183"/>
      <c r="FH39" s="183"/>
      <c r="FI39" s="183"/>
      <c r="FJ39" s="183"/>
      <c r="FK39" s="183"/>
      <c r="FL39" s="183"/>
      <c r="FM39" s="183"/>
      <c r="FN39" s="183"/>
      <c r="FO39" s="183"/>
      <c r="FP39" s="183"/>
      <c r="FQ39" s="183"/>
      <c r="FR39" s="183"/>
      <c r="FS39" s="183"/>
      <c r="FT39" s="183"/>
      <c r="FU39" s="183"/>
      <c r="FV39" s="183"/>
      <c r="FW39" s="183"/>
      <c r="FX39" s="183"/>
      <c r="FY39" s="183"/>
      <c r="FZ39" s="183"/>
      <c r="GA39" s="183"/>
      <c r="GB39" s="183"/>
      <c r="GC39" s="183"/>
      <c r="GD39" s="183"/>
      <c r="GE39" s="183"/>
      <c r="GF39" s="183"/>
      <c r="GG39" s="183"/>
      <c r="GH39" s="183"/>
      <c r="GI39" s="183"/>
      <c r="GJ39" s="183"/>
      <c r="GK39" s="183"/>
      <c r="GL39" s="183"/>
      <c r="GM39" s="183"/>
      <c r="GN39" s="183"/>
      <c r="GO39" s="183"/>
      <c r="GP39" s="183"/>
      <c r="GQ39" s="183"/>
      <c r="GR39" s="183"/>
      <c r="GS39" s="183"/>
      <c r="GT39" s="183"/>
      <c r="GU39" s="183"/>
      <c r="GV39" s="183"/>
      <c r="GW39" s="183"/>
      <c r="GX39" s="183"/>
      <c r="GY39" s="183"/>
      <c r="GZ39" s="183"/>
      <c r="HA39" s="183"/>
      <c r="HB39" s="183"/>
      <c r="HC39" s="183"/>
      <c r="HD39" s="183"/>
      <c r="HE39" s="183"/>
      <c r="HF39" s="183"/>
      <c r="HG39" s="183"/>
      <c r="HH39" s="183"/>
      <c r="HI39" s="183"/>
      <c r="HJ39" s="183"/>
      <c r="HK39" s="183"/>
      <c r="HL39" s="183"/>
      <c r="HM39" s="183"/>
      <c r="HN39" s="183"/>
      <c r="HO39" s="183"/>
      <c r="HP39" s="183"/>
      <c r="HQ39" s="183"/>
      <c r="HR39" s="183"/>
      <c r="HS39" s="183"/>
      <c r="HT39" s="183"/>
      <c r="HU39" s="183"/>
      <c r="HV39" s="183"/>
      <c r="HW39" s="183"/>
      <c r="HX39" s="183"/>
      <c r="HY39" s="183"/>
      <c r="HZ39" s="183"/>
      <c r="IA39" s="183"/>
      <c r="IB39" s="183"/>
      <c r="IC39" s="183"/>
      <c r="ID39" s="183"/>
      <c r="IE39" s="183"/>
      <c r="IF39" s="183"/>
      <c r="IG39" s="183"/>
      <c r="IH39" s="183"/>
      <c r="II39" s="183"/>
      <c r="IJ39" s="183"/>
      <c r="IK39" s="183"/>
      <c r="IL39" s="183"/>
      <c r="IM39" s="183"/>
      <c r="IN39" s="183"/>
      <c r="IO39" s="183"/>
      <c r="IP39" s="183"/>
      <c r="IQ39" s="183"/>
      <c r="IR39" s="183"/>
      <c r="IS39" s="183"/>
      <c r="IT39" s="183"/>
      <c r="IU39" s="183"/>
      <c r="IV39" s="183"/>
      <c r="IW39" s="183"/>
      <c r="IX39" s="183"/>
      <c r="IY39" s="183"/>
      <c r="IZ39" s="183"/>
      <c r="JA39" s="183"/>
      <c r="JB39" s="183"/>
      <c r="JC39" s="183"/>
      <c r="JD39" s="183"/>
      <c r="JE39" s="183"/>
      <c r="JF39" s="183"/>
      <c r="JG39" s="183"/>
      <c r="JH39" s="183"/>
      <c r="JI39" s="183"/>
      <c r="JJ39" s="183"/>
      <c r="JK39" s="183"/>
      <c r="JL39" s="183"/>
      <c r="JM39" s="183"/>
      <c r="JN39" s="183"/>
      <c r="JO39" s="183"/>
      <c r="JP39" s="183"/>
      <c r="JQ39" s="183"/>
      <c r="JR39" s="183"/>
      <c r="JS39" s="183"/>
      <c r="JT39" s="183"/>
      <c r="JU39" s="183"/>
      <c r="JV39" s="183"/>
      <c r="JW39" s="183"/>
      <c r="JX39" s="183"/>
      <c r="JY39" s="183"/>
      <c r="JZ39" s="183"/>
      <c r="KA39" s="183"/>
      <c r="KB39" s="183"/>
      <c r="KC39" s="183"/>
      <c r="KD39" s="183"/>
      <c r="KE39" s="183"/>
      <c r="KF39" s="183"/>
      <c r="KG39" s="183"/>
      <c r="KH39" s="183"/>
      <c r="KI39" s="183"/>
      <c r="KJ39" s="183"/>
      <c r="KK39" s="183"/>
      <c r="KL39" s="183"/>
      <c r="KM39" s="183"/>
      <c r="KN39" s="183"/>
      <c r="KO39" s="183"/>
      <c r="KP39" s="183"/>
      <c r="KQ39" s="183"/>
      <c r="KR39" s="183"/>
      <c r="KS39" s="183"/>
      <c r="KT39" s="183"/>
      <c r="KU39" s="183"/>
      <c r="KV39" s="183"/>
      <c r="KW39" s="183"/>
      <c r="KX39" s="183"/>
      <c r="KY39" s="183"/>
      <c r="KZ39" s="183"/>
      <c r="LA39" s="183"/>
      <c r="LB39" s="183"/>
      <c r="LC39" s="183"/>
      <c r="LD39" s="183"/>
      <c r="LE39" s="183"/>
      <c r="LF39" s="183"/>
      <c r="LG39" s="183"/>
      <c r="LH39" s="183"/>
      <c r="LI39" s="183"/>
      <c r="LJ39" s="183"/>
      <c r="LK39" s="183"/>
      <c r="LL39" s="183"/>
      <c r="LM39" s="183"/>
      <c r="LN39" s="183"/>
      <c r="LO39" s="183"/>
      <c r="LP39" s="183"/>
      <c r="LQ39" s="183"/>
      <c r="LR39" s="183"/>
      <c r="LS39" s="183"/>
      <c r="LT39" s="183"/>
      <c r="LU39" s="183"/>
      <c r="LV39" s="183"/>
      <c r="LW39" s="183"/>
      <c r="LX39" s="183"/>
      <c r="LY39" s="183"/>
      <c r="LZ39" s="183"/>
      <c r="MA39" s="183"/>
      <c r="MB39" s="183"/>
      <c r="MC39" s="183"/>
      <c r="MD39" s="183"/>
      <c r="ME39" s="183"/>
      <c r="MF39" s="183"/>
      <c r="MG39" s="183"/>
      <c r="MH39" s="183"/>
    </row>
    <row r="40" spans="1:349" s="220" customFormat="1" ht="17" hidden="1" outlineLevel="1">
      <c r="A40" s="139"/>
      <c r="B40" s="139"/>
      <c r="C40" s="228"/>
      <c r="D40" s="99"/>
      <c r="E40" s="121" t="s">
        <v>7</v>
      </c>
      <c r="F40" s="99"/>
      <c r="G40" s="99"/>
      <c r="H40" s="99"/>
      <c r="I40" s="99"/>
      <c r="J40" s="233" t="s">
        <v>73</v>
      </c>
      <c r="K40" s="223" t="s">
        <v>77</v>
      </c>
      <c r="L40" s="239"/>
      <c r="M40" s="99"/>
      <c r="N40" s="102">
        <f>($N$32/'Direct costs Brazil'!I32)*'Direct costs Brazil'!I40</f>
        <v>25003.565211705405</v>
      </c>
      <c r="O40" s="59">
        <f t="shared" si="16"/>
        <v>27188.876811208454</v>
      </c>
      <c r="P40" s="59">
        <f t="shared" si="16"/>
        <v>29565.18464450807</v>
      </c>
      <c r="Q40" s="59">
        <f t="shared" si="12"/>
        <v>32149.181782438074</v>
      </c>
      <c r="R40" s="59">
        <f t="shared" si="13"/>
        <v>34959.020270223162</v>
      </c>
      <c r="S40" s="59">
        <f t="shared" si="14"/>
        <v>38014.438641840665</v>
      </c>
      <c r="T40" s="60">
        <f t="shared" si="15"/>
        <v>41336.900579137538</v>
      </c>
      <c r="U40" s="183"/>
      <c r="V40" s="183"/>
      <c r="W40" s="183"/>
      <c r="X40" s="183"/>
      <c r="Y40" s="183"/>
      <c r="Z40" s="183"/>
      <c r="AA40" s="183"/>
      <c r="AB40" s="183"/>
      <c r="AC40" s="183"/>
      <c r="AD40" s="183"/>
      <c r="AE40" s="183"/>
      <c r="AF40" s="183"/>
      <c r="AG40" s="183"/>
      <c r="AH40" s="183"/>
      <c r="AI40" s="183"/>
      <c r="AJ40" s="183"/>
      <c r="AK40" s="183"/>
      <c r="AL40" s="183"/>
      <c r="AM40" s="183"/>
      <c r="AN40" s="183"/>
      <c r="AO40" s="183"/>
      <c r="AP40" s="183"/>
      <c r="AQ40" s="183"/>
      <c r="AR40" s="183"/>
      <c r="AS40" s="183"/>
      <c r="AT40" s="183"/>
      <c r="AU40" s="183"/>
      <c r="AV40" s="183"/>
      <c r="AW40" s="183"/>
      <c r="AX40" s="183"/>
      <c r="AY40" s="183"/>
      <c r="AZ40" s="183"/>
      <c r="BA40" s="183"/>
      <c r="BB40" s="183"/>
      <c r="BC40" s="183"/>
      <c r="BD40" s="183"/>
      <c r="BE40" s="183"/>
      <c r="BF40" s="183"/>
      <c r="BG40" s="183"/>
      <c r="BH40" s="183"/>
      <c r="BI40" s="183"/>
      <c r="BJ40" s="183"/>
      <c r="BK40" s="183"/>
      <c r="BL40" s="183"/>
      <c r="BM40" s="183"/>
      <c r="BN40" s="183"/>
      <c r="BO40" s="183"/>
      <c r="BP40" s="183"/>
      <c r="BQ40" s="183"/>
      <c r="BR40" s="183"/>
      <c r="BS40" s="183"/>
      <c r="BT40" s="183"/>
      <c r="BU40" s="183"/>
      <c r="BV40" s="183"/>
      <c r="BW40" s="183"/>
      <c r="BX40" s="183"/>
      <c r="BY40" s="183"/>
      <c r="BZ40" s="183"/>
      <c r="CA40" s="183"/>
      <c r="CB40" s="183"/>
      <c r="CC40" s="183"/>
      <c r="CD40" s="183"/>
      <c r="CE40" s="183"/>
      <c r="CF40" s="183"/>
      <c r="CG40" s="183"/>
      <c r="CH40" s="183"/>
      <c r="CI40" s="183"/>
      <c r="CJ40" s="183"/>
      <c r="CK40" s="183"/>
      <c r="CL40" s="183"/>
      <c r="CM40" s="183"/>
      <c r="CN40" s="183"/>
      <c r="CO40" s="183"/>
      <c r="CP40" s="183"/>
      <c r="CQ40" s="183"/>
      <c r="CR40" s="183"/>
      <c r="CS40" s="183"/>
      <c r="CT40" s="183"/>
      <c r="CU40" s="183"/>
      <c r="CV40" s="183"/>
      <c r="CW40" s="183"/>
      <c r="CX40" s="183"/>
      <c r="CY40" s="183"/>
      <c r="CZ40" s="183"/>
      <c r="DA40" s="183"/>
      <c r="DB40" s="183"/>
      <c r="DC40" s="183"/>
      <c r="DD40" s="183"/>
      <c r="DE40" s="183"/>
      <c r="DF40" s="183"/>
      <c r="DG40" s="183"/>
      <c r="DH40" s="183"/>
      <c r="DI40" s="183"/>
      <c r="DJ40" s="183"/>
      <c r="DK40" s="183"/>
      <c r="DL40" s="183"/>
      <c r="DM40" s="183"/>
      <c r="DN40" s="183"/>
      <c r="DO40" s="183"/>
      <c r="DP40" s="183"/>
      <c r="DQ40" s="183"/>
      <c r="DR40" s="183"/>
      <c r="DS40" s="183"/>
      <c r="DT40" s="183"/>
      <c r="DU40" s="183"/>
      <c r="DV40" s="183"/>
      <c r="DW40" s="183"/>
      <c r="DX40" s="183"/>
      <c r="DY40" s="183"/>
      <c r="DZ40" s="183"/>
      <c r="EA40" s="183"/>
      <c r="EB40" s="183"/>
      <c r="EC40" s="183"/>
      <c r="ED40" s="183"/>
      <c r="EE40" s="183"/>
      <c r="EF40" s="183"/>
      <c r="EG40" s="183"/>
      <c r="EH40" s="183"/>
      <c r="EI40" s="183"/>
      <c r="EJ40" s="183"/>
      <c r="EK40" s="183"/>
      <c r="EL40" s="183"/>
      <c r="EM40" s="183"/>
      <c r="EN40" s="183"/>
      <c r="EO40" s="183"/>
      <c r="EP40" s="183"/>
      <c r="EQ40" s="183"/>
      <c r="ER40" s="183"/>
      <c r="ES40" s="183"/>
      <c r="ET40" s="183"/>
      <c r="EU40" s="183"/>
      <c r="EV40" s="183"/>
      <c r="EW40" s="183"/>
      <c r="EX40" s="183"/>
      <c r="EY40" s="183"/>
      <c r="EZ40" s="183"/>
      <c r="FA40" s="183"/>
      <c r="FB40" s="183"/>
      <c r="FC40" s="183"/>
      <c r="FD40" s="183"/>
      <c r="FE40" s="183"/>
      <c r="FF40" s="183"/>
      <c r="FG40" s="183"/>
      <c r="FH40" s="183"/>
      <c r="FI40" s="183"/>
      <c r="FJ40" s="183"/>
      <c r="FK40" s="183"/>
      <c r="FL40" s="183"/>
      <c r="FM40" s="183"/>
      <c r="FN40" s="183"/>
      <c r="FO40" s="183"/>
      <c r="FP40" s="183"/>
      <c r="FQ40" s="183"/>
      <c r="FR40" s="183"/>
      <c r="FS40" s="183"/>
      <c r="FT40" s="183"/>
      <c r="FU40" s="183"/>
      <c r="FV40" s="183"/>
      <c r="FW40" s="183"/>
      <c r="FX40" s="183"/>
      <c r="FY40" s="183"/>
      <c r="FZ40" s="183"/>
      <c r="GA40" s="183"/>
      <c r="GB40" s="183"/>
      <c r="GC40" s="183"/>
      <c r="GD40" s="183"/>
      <c r="GE40" s="183"/>
      <c r="GF40" s="183"/>
      <c r="GG40" s="183"/>
      <c r="GH40" s="183"/>
      <c r="GI40" s="183"/>
      <c r="GJ40" s="183"/>
      <c r="GK40" s="183"/>
      <c r="GL40" s="183"/>
      <c r="GM40" s="183"/>
      <c r="GN40" s="183"/>
      <c r="GO40" s="183"/>
      <c r="GP40" s="183"/>
      <c r="GQ40" s="183"/>
      <c r="GR40" s="183"/>
      <c r="GS40" s="183"/>
      <c r="GT40" s="183"/>
      <c r="GU40" s="183"/>
      <c r="GV40" s="183"/>
      <c r="GW40" s="183"/>
      <c r="GX40" s="183"/>
      <c r="GY40" s="183"/>
      <c r="GZ40" s="183"/>
      <c r="HA40" s="183"/>
      <c r="HB40" s="183"/>
      <c r="HC40" s="183"/>
      <c r="HD40" s="183"/>
      <c r="HE40" s="183"/>
      <c r="HF40" s="183"/>
      <c r="HG40" s="183"/>
      <c r="HH40" s="183"/>
      <c r="HI40" s="183"/>
      <c r="HJ40" s="183"/>
      <c r="HK40" s="183"/>
      <c r="HL40" s="183"/>
      <c r="HM40" s="183"/>
      <c r="HN40" s="183"/>
      <c r="HO40" s="183"/>
      <c r="HP40" s="183"/>
      <c r="HQ40" s="183"/>
      <c r="HR40" s="183"/>
      <c r="HS40" s="183"/>
      <c r="HT40" s="183"/>
      <c r="HU40" s="183"/>
      <c r="HV40" s="183"/>
      <c r="HW40" s="183"/>
      <c r="HX40" s="183"/>
      <c r="HY40" s="183"/>
      <c r="HZ40" s="183"/>
      <c r="IA40" s="183"/>
      <c r="IB40" s="183"/>
      <c r="IC40" s="183"/>
      <c r="ID40" s="183"/>
      <c r="IE40" s="183"/>
      <c r="IF40" s="183"/>
      <c r="IG40" s="183"/>
      <c r="IH40" s="183"/>
      <c r="II40" s="183"/>
      <c r="IJ40" s="183"/>
      <c r="IK40" s="183"/>
      <c r="IL40" s="183"/>
      <c r="IM40" s="183"/>
      <c r="IN40" s="183"/>
      <c r="IO40" s="183"/>
      <c r="IP40" s="183"/>
      <c r="IQ40" s="183"/>
      <c r="IR40" s="183"/>
      <c r="IS40" s="183"/>
      <c r="IT40" s="183"/>
      <c r="IU40" s="183"/>
      <c r="IV40" s="183"/>
      <c r="IW40" s="183"/>
      <c r="IX40" s="183"/>
      <c r="IY40" s="183"/>
      <c r="IZ40" s="183"/>
      <c r="JA40" s="183"/>
      <c r="JB40" s="183"/>
      <c r="JC40" s="183"/>
      <c r="JD40" s="183"/>
      <c r="JE40" s="183"/>
      <c r="JF40" s="183"/>
      <c r="JG40" s="183"/>
      <c r="JH40" s="183"/>
      <c r="JI40" s="183"/>
      <c r="JJ40" s="183"/>
      <c r="JK40" s="183"/>
      <c r="JL40" s="183"/>
      <c r="JM40" s="183"/>
      <c r="JN40" s="183"/>
      <c r="JO40" s="183"/>
      <c r="JP40" s="183"/>
      <c r="JQ40" s="183"/>
      <c r="JR40" s="183"/>
      <c r="JS40" s="183"/>
      <c r="JT40" s="183"/>
      <c r="JU40" s="183"/>
      <c r="JV40" s="183"/>
      <c r="JW40" s="183"/>
      <c r="JX40" s="183"/>
      <c r="JY40" s="183"/>
      <c r="JZ40" s="183"/>
      <c r="KA40" s="183"/>
      <c r="KB40" s="183"/>
      <c r="KC40" s="183"/>
      <c r="KD40" s="183"/>
      <c r="KE40" s="183"/>
      <c r="KF40" s="183"/>
      <c r="KG40" s="183"/>
      <c r="KH40" s="183"/>
      <c r="KI40" s="183"/>
      <c r="KJ40" s="183"/>
      <c r="KK40" s="183"/>
      <c r="KL40" s="183"/>
      <c r="KM40" s="183"/>
      <c r="KN40" s="183"/>
      <c r="KO40" s="183"/>
      <c r="KP40" s="183"/>
      <c r="KQ40" s="183"/>
      <c r="KR40" s="183"/>
      <c r="KS40" s="183"/>
      <c r="KT40" s="183"/>
      <c r="KU40" s="183"/>
      <c r="KV40" s="183"/>
      <c r="KW40" s="183"/>
      <c r="KX40" s="183"/>
      <c r="KY40" s="183"/>
      <c r="KZ40" s="183"/>
      <c r="LA40" s="183"/>
      <c r="LB40" s="183"/>
      <c r="LC40" s="183"/>
      <c r="LD40" s="183"/>
      <c r="LE40" s="183"/>
      <c r="LF40" s="183"/>
      <c r="LG40" s="183"/>
      <c r="LH40" s="183"/>
      <c r="LI40" s="183"/>
      <c r="LJ40" s="183"/>
      <c r="LK40" s="183"/>
      <c r="LL40" s="183"/>
      <c r="LM40" s="183"/>
      <c r="LN40" s="183"/>
      <c r="LO40" s="183"/>
      <c r="LP40" s="183"/>
      <c r="LQ40" s="183"/>
      <c r="LR40" s="183"/>
      <c r="LS40" s="183"/>
      <c r="LT40" s="183"/>
      <c r="LU40" s="183"/>
      <c r="LV40" s="183"/>
      <c r="LW40" s="183"/>
      <c r="LX40" s="183"/>
      <c r="LY40" s="183"/>
      <c r="LZ40" s="183"/>
      <c r="MA40" s="183"/>
      <c r="MB40" s="183"/>
      <c r="MC40" s="183"/>
      <c r="MD40" s="183"/>
      <c r="ME40" s="183"/>
      <c r="MF40" s="183"/>
      <c r="MG40" s="183"/>
      <c r="MH40" s="183"/>
    </row>
    <row r="41" spans="1:349" s="220" customFormat="1" ht="17" hidden="1" outlineLevel="1">
      <c r="A41" s="139"/>
      <c r="B41" s="139"/>
      <c r="C41" s="228"/>
      <c r="D41" s="228"/>
      <c r="E41" s="99"/>
      <c r="F41" s="99"/>
      <c r="G41" s="99"/>
      <c r="H41" s="99"/>
      <c r="I41" s="99"/>
      <c r="J41" s="223"/>
      <c r="K41" s="223" t="s">
        <v>77</v>
      </c>
      <c r="L41" s="239"/>
      <c r="M41" s="114" t="s">
        <v>59</v>
      </c>
      <c r="N41" s="132">
        <f t="shared" ref="N41:T41" si="17">SUM(N38:N40)</f>
        <v>58186.70662781351</v>
      </c>
      <c r="O41" s="61">
        <f t="shared" si="17"/>
        <v>63272.2247870844</v>
      </c>
      <c r="P41" s="61">
        <f t="shared" si="17"/>
        <v>68802.217233475574</v>
      </c>
      <c r="Q41" s="61">
        <f t="shared" si="17"/>
        <v>74815.531019681337</v>
      </c>
      <c r="R41" s="61">
        <f t="shared" si="17"/>
        <v>81354.408430801486</v>
      </c>
      <c r="S41" s="61">
        <f t="shared" si="17"/>
        <v>88464.783727653528</v>
      </c>
      <c r="T41" s="62">
        <f t="shared" si="17"/>
        <v>96196.605825450446</v>
      </c>
      <c r="U41" s="183"/>
      <c r="V41" s="183"/>
      <c r="W41" s="183"/>
      <c r="X41" s="183"/>
      <c r="Y41" s="183"/>
      <c r="Z41" s="183"/>
      <c r="AA41" s="183"/>
      <c r="AB41" s="183"/>
      <c r="AC41" s="183"/>
      <c r="AD41" s="183"/>
      <c r="AE41" s="183"/>
      <c r="AF41" s="183"/>
      <c r="AG41" s="183"/>
      <c r="AH41" s="183"/>
      <c r="AI41" s="183"/>
      <c r="AJ41" s="183"/>
      <c r="AK41" s="183"/>
      <c r="AL41" s="183"/>
      <c r="AM41" s="183"/>
      <c r="AN41" s="183"/>
      <c r="AO41" s="183"/>
      <c r="AP41" s="183"/>
      <c r="AQ41" s="183"/>
      <c r="AR41" s="183"/>
      <c r="AS41" s="183"/>
      <c r="AT41" s="183"/>
      <c r="AU41" s="183"/>
      <c r="AV41" s="183"/>
      <c r="AW41" s="183"/>
      <c r="AX41" s="183"/>
      <c r="AY41" s="183"/>
      <c r="AZ41" s="183"/>
      <c r="BA41" s="183"/>
      <c r="BB41" s="183"/>
      <c r="BC41" s="183"/>
      <c r="BD41" s="183"/>
      <c r="BE41" s="183"/>
      <c r="BF41" s="183"/>
      <c r="BG41" s="183"/>
      <c r="BH41" s="183"/>
      <c r="BI41" s="183"/>
      <c r="BJ41" s="183"/>
      <c r="BK41" s="183"/>
      <c r="BL41" s="183"/>
      <c r="BM41" s="183"/>
      <c r="BN41" s="183"/>
      <c r="BO41" s="183"/>
      <c r="BP41" s="183"/>
      <c r="BQ41" s="183"/>
      <c r="BR41" s="183"/>
      <c r="BS41" s="183"/>
      <c r="BT41" s="183"/>
      <c r="BU41" s="183"/>
      <c r="BV41" s="183"/>
      <c r="BW41" s="183"/>
      <c r="BX41" s="183"/>
      <c r="BY41" s="183"/>
      <c r="BZ41" s="183"/>
      <c r="CA41" s="183"/>
      <c r="CB41" s="183"/>
      <c r="CC41" s="183"/>
      <c r="CD41" s="183"/>
      <c r="CE41" s="183"/>
      <c r="CF41" s="183"/>
      <c r="CG41" s="183"/>
      <c r="CH41" s="183"/>
      <c r="CI41" s="183"/>
      <c r="CJ41" s="183"/>
      <c r="CK41" s="183"/>
      <c r="CL41" s="183"/>
      <c r="CM41" s="183"/>
      <c r="CN41" s="183"/>
      <c r="CO41" s="183"/>
      <c r="CP41" s="183"/>
      <c r="CQ41" s="183"/>
      <c r="CR41" s="183"/>
      <c r="CS41" s="183"/>
      <c r="CT41" s="183"/>
      <c r="CU41" s="183"/>
      <c r="CV41" s="183"/>
      <c r="CW41" s="183"/>
      <c r="CX41" s="183"/>
      <c r="CY41" s="183"/>
      <c r="CZ41" s="183"/>
      <c r="DA41" s="183"/>
      <c r="DB41" s="183"/>
      <c r="DC41" s="183"/>
      <c r="DD41" s="183"/>
      <c r="DE41" s="183"/>
      <c r="DF41" s="183"/>
      <c r="DG41" s="183"/>
      <c r="DH41" s="183"/>
      <c r="DI41" s="183"/>
      <c r="DJ41" s="183"/>
      <c r="DK41" s="183"/>
      <c r="DL41" s="183"/>
      <c r="DM41" s="183"/>
      <c r="DN41" s="183"/>
      <c r="DO41" s="183"/>
      <c r="DP41" s="183"/>
      <c r="DQ41" s="183"/>
      <c r="DR41" s="183"/>
      <c r="DS41" s="183"/>
      <c r="DT41" s="183"/>
      <c r="DU41" s="183"/>
      <c r="DV41" s="183"/>
      <c r="DW41" s="183"/>
      <c r="DX41" s="183"/>
      <c r="DY41" s="183"/>
      <c r="DZ41" s="183"/>
      <c r="EA41" s="183"/>
      <c r="EB41" s="183"/>
      <c r="EC41" s="183"/>
      <c r="ED41" s="183"/>
      <c r="EE41" s="183"/>
      <c r="EF41" s="183"/>
      <c r="EG41" s="183"/>
      <c r="EH41" s="183"/>
      <c r="EI41" s="183"/>
      <c r="EJ41" s="183"/>
      <c r="EK41" s="183"/>
      <c r="EL41" s="183"/>
      <c r="EM41" s="183"/>
      <c r="EN41" s="183"/>
      <c r="EO41" s="183"/>
      <c r="EP41" s="183"/>
      <c r="EQ41" s="183"/>
      <c r="ER41" s="183"/>
      <c r="ES41" s="183"/>
      <c r="ET41" s="183"/>
      <c r="EU41" s="183"/>
      <c r="EV41" s="183"/>
      <c r="EW41" s="183"/>
      <c r="EX41" s="183"/>
      <c r="EY41" s="183"/>
      <c r="EZ41" s="183"/>
      <c r="FA41" s="183"/>
      <c r="FB41" s="183"/>
      <c r="FC41" s="183"/>
      <c r="FD41" s="183"/>
      <c r="FE41" s="183"/>
      <c r="FF41" s="183"/>
      <c r="FG41" s="183"/>
      <c r="FH41" s="183"/>
      <c r="FI41" s="183"/>
      <c r="FJ41" s="183"/>
      <c r="FK41" s="183"/>
      <c r="FL41" s="183"/>
      <c r="FM41" s="183"/>
      <c r="FN41" s="183"/>
      <c r="FO41" s="183"/>
      <c r="FP41" s="183"/>
      <c r="FQ41" s="183"/>
      <c r="FR41" s="183"/>
      <c r="FS41" s="183"/>
      <c r="FT41" s="183"/>
      <c r="FU41" s="183"/>
      <c r="FV41" s="183"/>
      <c r="FW41" s="183"/>
      <c r="FX41" s="183"/>
      <c r="FY41" s="183"/>
      <c r="FZ41" s="183"/>
      <c r="GA41" s="183"/>
      <c r="GB41" s="183"/>
      <c r="GC41" s="183"/>
      <c r="GD41" s="183"/>
      <c r="GE41" s="183"/>
      <c r="GF41" s="183"/>
      <c r="GG41" s="183"/>
      <c r="GH41" s="183"/>
      <c r="GI41" s="183"/>
      <c r="GJ41" s="183"/>
      <c r="GK41" s="183"/>
      <c r="GL41" s="183"/>
      <c r="GM41" s="183"/>
      <c r="GN41" s="183"/>
      <c r="GO41" s="183"/>
      <c r="GP41" s="183"/>
      <c r="GQ41" s="183"/>
      <c r="GR41" s="183"/>
      <c r="GS41" s="183"/>
      <c r="GT41" s="183"/>
      <c r="GU41" s="183"/>
      <c r="GV41" s="183"/>
      <c r="GW41" s="183"/>
      <c r="GX41" s="183"/>
      <c r="GY41" s="183"/>
      <c r="GZ41" s="183"/>
      <c r="HA41" s="183"/>
      <c r="HB41" s="183"/>
      <c r="HC41" s="183"/>
      <c r="HD41" s="183"/>
      <c r="HE41" s="183"/>
      <c r="HF41" s="183"/>
      <c r="HG41" s="183"/>
      <c r="HH41" s="183"/>
      <c r="HI41" s="183"/>
      <c r="HJ41" s="183"/>
      <c r="HK41" s="183"/>
      <c r="HL41" s="183"/>
      <c r="HM41" s="183"/>
      <c r="HN41" s="183"/>
      <c r="HO41" s="183"/>
      <c r="HP41" s="183"/>
      <c r="HQ41" s="183"/>
      <c r="HR41" s="183"/>
      <c r="HS41" s="183"/>
      <c r="HT41" s="183"/>
      <c r="HU41" s="183"/>
      <c r="HV41" s="183"/>
      <c r="HW41" s="183"/>
      <c r="HX41" s="183"/>
      <c r="HY41" s="183"/>
      <c r="HZ41" s="183"/>
      <c r="IA41" s="183"/>
      <c r="IB41" s="183"/>
      <c r="IC41" s="183"/>
      <c r="ID41" s="183"/>
      <c r="IE41" s="183"/>
      <c r="IF41" s="183"/>
      <c r="IG41" s="183"/>
      <c r="IH41" s="183"/>
      <c r="II41" s="183"/>
      <c r="IJ41" s="183"/>
      <c r="IK41" s="183"/>
      <c r="IL41" s="183"/>
      <c r="IM41" s="183"/>
      <c r="IN41" s="183"/>
      <c r="IO41" s="183"/>
      <c r="IP41" s="183"/>
      <c r="IQ41" s="183"/>
      <c r="IR41" s="183"/>
      <c r="IS41" s="183"/>
      <c r="IT41" s="183"/>
      <c r="IU41" s="183"/>
      <c r="IV41" s="183"/>
      <c r="IW41" s="183"/>
      <c r="IX41" s="183"/>
      <c r="IY41" s="183"/>
      <c r="IZ41" s="183"/>
      <c r="JA41" s="183"/>
      <c r="JB41" s="183"/>
      <c r="JC41" s="183"/>
      <c r="JD41" s="183"/>
      <c r="JE41" s="183"/>
      <c r="JF41" s="183"/>
      <c r="JG41" s="183"/>
      <c r="JH41" s="183"/>
      <c r="JI41" s="183"/>
      <c r="JJ41" s="183"/>
      <c r="JK41" s="183"/>
      <c r="JL41" s="183"/>
      <c r="JM41" s="183"/>
      <c r="JN41" s="183"/>
      <c r="JO41" s="183"/>
      <c r="JP41" s="183"/>
      <c r="JQ41" s="183"/>
      <c r="JR41" s="183"/>
      <c r="JS41" s="183"/>
      <c r="JT41" s="183"/>
      <c r="JU41" s="183"/>
      <c r="JV41" s="183"/>
      <c r="JW41" s="183"/>
      <c r="JX41" s="183"/>
      <c r="JY41" s="183"/>
      <c r="JZ41" s="183"/>
      <c r="KA41" s="183"/>
      <c r="KB41" s="183"/>
      <c r="KC41" s="183"/>
      <c r="KD41" s="183"/>
      <c r="KE41" s="183"/>
      <c r="KF41" s="183"/>
      <c r="KG41" s="183"/>
      <c r="KH41" s="183"/>
      <c r="KI41" s="183"/>
      <c r="KJ41" s="183"/>
      <c r="KK41" s="183"/>
      <c r="KL41" s="183"/>
      <c r="KM41" s="183"/>
      <c r="KN41" s="183"/>
      <c r="KO41" s="183"/>
      <c r="KP41" s="183"/>
      <c r="KQ41" s="183"/>
      <c r="KR41" s="183"/>
      <c r="KS41" s="183"/>
      <c r="KT41" s="183"/>
      <c r="KU41" s="183"/>
      <c r="KV41" s="183"/>
      <c r="KW41" s="183"/>
      <c r="KX41" s="183"/>
      <c r="KY41" s="183"/>
      <c r="KZ41" s="183"/>
      <c r="LA41" s="183"/>
      <c r="LB41" s="183"/>
      <c r="LC41" s="183"/>
      <c r="LD41" s="183"/>
      <c r="LE41" s="183"/>
      <c r="LF41" s="183"/>
      <c r="LG41" s="183"/>
      <c r="LH41" s="183"/>
      <c r="LI41" s="183"/>
      <c r="LJ41" s="183"/>
      <c r="LK41" s="183"/>
      <c r="LL41" s="183"/>
      <c r="LM41" s="183"/>
      <c r="LN41" s="183"/>
      <c r="LO41" s="183"/>
      <c r="LP41" s="183"/>
      <c r="LQ41" s="183"/>
      <c r="LR41" s="183"/>
      <c r="LS41" s="183"/>
      <c r="LT41" s="183"/>
      <c r="LU41" s="183"/>
      <c r="LV41" s="183"/>
      <c r="LW41" s="183"/>
      <c r="LX41" s="183"/>
      <c r="LY41" s="183"/>
      <c r="LZ41" s="183"/>
      <c r="MA41" s="183"/>
      <c r="MB41" s="183"/>
      <c r="MC41" s="183"/>
      <c r="MD41" s="183"/>
      <c r="ME41" s="183"/>
      <c r="MF41" s="183"/>
      <c r="MG41" s="183"/>
      <c r="MH41" s="183"/>
    </row>
    <row r="42" spans="1:349" s="220" customFormat="1" ht="17" hidden="1" outlineLevel="1">
      <c r="A42" s="139"/>
      <c r="B42" s="139"/>
      <c r="C42" s="227" t="s">
        <v>10</v>
      </c>
      <c r="D42" s="227"/>
      <c r="E42" s="99"/>
      <c r="F42" s="99"/>
      <c r="G42" s="99"/>
      <c r="H42" s="99"/>
      <c r="I42" s="99"/>
      <c r="J42" s="223"/>
      <c r="K42" s="223"/>
      <c r="L42" s="239"/>
      <c r="M42" s="114"/>
      <c r="N42" s="126"/>
      <c r="O42" s="126"/>
      <c r="P42" s="126"/>
      <c r="Q42" s="29"/>
      <c r="R42" s="29"/>
      <c r="S42" s="29"/>
      <c r="T42" s="29"/>
      <c r="U42" s="183"/>
      <c r="V42" s="183"/>
      <c r="W42" s="183"/>
      <c r="X42" s="183"/>
      <c r="Y42" s="183"/>
      <c r="Z42" s="183"/>
      <c r="AA42" s="183"/>
      <c r="AB42" s="183"/>
      <c r="AC42" s="183"/>
      <c r="AD42" s="183"/>
      <c r="AE42" s="183"/>
      <c r="AF42" s="183"/>
      <c r="AG42" s="183"/>
      <c r="AH42" s="183"/>
      <c r="AI42" s="183"/>
      <c r="AJ42" s="183"/>
      <c r="AK42" s="183"/>
      <c r="AL42" s="183"/>
      <c r="AM42" s="183"/>
      <c r="AN42" s="183"/>
      <c r="AO42" s="183"/>
      <c r="AP42" s="183"/>
      <c r="AQ42" s="183"/>
      <c r="AR42" s="183"/>
      <c r="AS42" s="183"/>
      <c r="AT42" s="183"/>
      <c r="AU42" s="183"/>
      <c r="AV42" s="183"/>
      <c r="AW42" s="183"/>
      <c r="AX42" s="183"/>
      <c r="AY42" s="183"/>
      <c r="AZ42" s="183"/>
      <c r="BA42" s="183"/>
      <c r="BB42" s="183"/>
      <c r="BC42" s="183"/>
      <c r="BD42" s="183"/>
      <c r="BE42" s="183"/>
      <c r="BF42" s="183"/>
      <c r="BG42" s="183"/>
      <c r="BH42" s="183"/>
      <c r="BI42" s="183"/>
      <c r="BJ42" s="183"/>
      <c r="BK42" s="183"/>
      <c r="BL42" s="183"/>
      <c r="BM42" s="183"/>
      <c r="BN42" s="183"/>
      <c r="BO42" s="183"/>
      <c r="BP42" s="183"/>
      <c r="BQ42" s="183"/>
      <c r="BR42" s="183"/>
      <c r="BS42" s="183"/>
      <c r="BT42" s="183"/>
      <c r="BU42" s="183"/>
      <c r="BV42" s="183"/>
      <c r="BW42" s="183"/>
      <c r="BX42" s="183"/>
      <c r="BY42" s="183"/>
      <c r="BZ42" s="183"/>
      <c r="CA42" s="183"/>
      <c r="CB42" s="183"/>
      <c r="CC42" s="183"/>
      <c r="CD42" s="183"/>
      <c r="CE42" s="183"/>
      <c r="CF42" s="183"/>
      <c r="CG42" s="183"/>
      <c r="CH42" s="183"/>
      <c r="CI42" s="183"/>
      <c r="CJ42" s="183"/>
      <c r="CK42" s="183"/>
      <c r="CL42" s="183"/>
      <c r="CM42" s="183"/>
      <c r="CN42" s="183"/>
      <c r="CO42" s="183"/>
      <c r="CP42" s="183"/>
      <c r="CQ42" s="183"/>
      <c r="CR42" s="183"/>
      <c r="CS42" s="183"/>
      <c r="CT42" s="183"/>
      <c r="CU42" s="183"/>
      <c r="CV42" s="183"/>
      <c r="CW42" s="183"/>
      <c r="CX42" s="183"/>
      <c r="CY42" s="183"/>
      <c r="CZ42" s="183"/>
      <c r="DA42" s="183"/>
      <c r="DB42" s="183"/>
      <c r="DC42" s="183"/>
      <c r="DD42" s="183"/>
      <c r="DE42" s="183"/>
      <c r="DF42" s="183"/>
      <c r="DG42" s="183"/>
      <c r="DH42" s="183"/>
      <c r="DI42" s="183"/>
      <c r="DJ42" s="183"/>
      <c r="DK42" s="183"/>
      <c r="DL42" s="183"/>
      <c r="DM42" s="183"/>
      <c r="DN42" s="183"/>
      <c r="DO42" s="183"/>
      <c r="DP42" s="183"/>
      <c r="DQ42" s="183"/>
      <c r="DR42" s="183"/>
      <c r="DS42" s="183"/>
      <c r="DT42" s="183"/>
      <c r="DU42" s="183"/>
      <c r="DV42" s="183"/>
      <c r="DW42" s="183"/>
      <c r="DX42" s="183"/>
      <c r="DY42" s="183"/>
      <c r="DZ42" s="183"/>
      <c r="EA42" s="183"/>
      <c r="EB42" s="183"/>
      <c r="EC42" s="183"/>
      <c r="ED42" s="183"/>
      <c r="EE42" s="183"/>
      <c r="EF42" s="183"/>
      <c r="EG42" s="183"/>
      <c r="EH42" s="183"/>
      <c r="EI42" s="183"/>
      <c r="EJ42" s="183"/>
      <c r="EK42" s="183"/>
      <c r="EL42" s="183"/>
      <c r="EM42" s="183"/>
      <c r="EN42" s="183"/>
      <c r="EO42" s="183"/>
      <c r="EP42" s="183"/>
      <c r="EQ42" s="183"/>
      <c r="ER42" s="183"/>
      <c r="ES42" s="183"/>
      <c r="ET42" s="183"/>
      <c r="EU42" s="183"/>
      <c r="EV42" s="183"/>
      <c r="EW42" s="183"/>
      <c r="EX42" s="183"/>
      <c r="EY42" s="183"/>
      <c r="EZ42" s="183"/>
      <c r="FA42" s="183"/>
      <c r="FB42" s="183"/>
      <c r="FC42" s="183"/>
      <c r="FD42" s="183"/>
      <c r="FE42" s="183"/>
      <c r="FF42" s="183"/>
      <c r="FG42" s="183"/>
      <c r="FH42" s="183"/>
      <c r="FI42" s="183"/>
      <c r="FJ42" s="183"/>
      <c r="FK42" s="183"/>
      <c r="FL42" s="183"/>
      <c r="FM42" s="183"/>
      <c r="FN42" s="183"/>
      <c r="FO42" s="183"/>
      <c r="FP42" s="183"/>
      <c r="FQ42" s="183"/>
      <c r="FR42" s="183"/>
      <c r="FS42" s="183"/>
      <c r="FT42" s="183"/>
      <c r="FU42" s="183"/>
      <c r="FV42" s="183"/>
      <c r="FW42" s="183"/>
      <c r="FX42" s="183"/>
      <c r="FY42" s="183"/>
      <c r="FZ42" s="183"/>
      <c r="GA42" s="183"/>
      <c r="GB42" s="183"/>
      <c r="GC42" s="183"/>
      <c r="GD42" s="183"/>
      <c r="GE42" s="183"/>
      <c r="GF42" s="183"/>
      <c r="GG42" s="183"/>
      <c r="GH42" s="183"/>
      <c r="GI42" s="183"/>
      <c r="GJ42" s="183"/>
      <c r="GK42" s="183"/>
      <c r="GL42" s="183"/>
      <c r="GM42" s="183"/>
      <c r="GN42" s="183"/>
      <c r="GO42" s="183"/>
      <c r="GP42" s="183"/>
      <c r="GQ42" s="183"/>
      <c r="GR42" s="183"/>
      <c r="GS42" s="183"/>
      <c r="GT42" s="183"/>
      <c r="GU42" s="183"/>
      <c r="GV42" s="183"/>
      <c r="GW42" s="183"/>
      <c r="GX42" s="183"/>
      <c r="GY42" s="183"/>
      <c r="GZ42" s="183"/>
      <c r="HA42" s="183"/>
      <c r="HB42" s="183"/>
      <c r="HC42" s="183"/>
      <c r="HD42" s="183"/>
      <c r="HE42" s="183"/>
      <c r="HF42" s="183"/>
      <c r="HG42" s="183"/>
      <c r="HH42" s="183"/>
      <c r="HI42" s="183"/>
      <c r="HJ42" s="183"/>
      <c r="HK42" s="183"/>
      <c r="HL42" s="183"/>
      <c r="HM42" s="183"/>
      <c r="HN42" s="183"/>
      <c r="HO42" s="183"/>
      <c r="HP42" s="183"/>
      <c r="HQ42" s="183"/>
      <c r="HR42" s="183"/>
      <c r="HS42" s="183"/>
      <c r="HT42" s="183"/>
      <c r="HU42" s="183"/>
      <c r="HV42" s="183"/>
      <c r="HW42" s="183"/>
      <c r="HX42" s="183"/>
      <c r="HY42" s="183"/>
      <c r="HZ42" s="183"/>
      <c r="IA42" s="183"/>
      <c r="IB42" s="183"/>
      <c r="IC42" s="183"/>
      <c r="ID42" s="183"/>
      <c r="IE42" s="183"/>
      <c r="IF42" s="183"/>
      <c r="IG42" s="183"/>
      <c r="IH42" s="183"/>
      <c r="II42" s="183"/>
      <c r="IJ42" s="183"/>
      <c r="IK42" s="183"/>
      <c r="IL42" s="183"/>
      <c r="IM42" s="183"/>
      <c r="IN42" s="183"/>
      <c r="IO42" s="183"/>
      <c r="IP42" s="183"/>
      <c r="IQ42" s="183"/>
      <c r="IR42" s="183"/>
      <c r="IS42" s="183"/>
      <c r="IT42" s="183"/>
      <c r="IU42" s="183"/>
      <c r="IV42" s="183"/>
      <c r="IW42" s="183"/>
      <c r="IX42" s="183"/>
      <c r="IY42" s="183"/>
      <c r="IZ42" s="183"/>
      <c r="JA42" s="183"/>
      <c r="JB42" s="183"/>
      <c r="JC42" s="183"/>
      <c r="JD42" s="183"/>
      <c r="JE42" s="183"/>
      <c r="JF42" s="183"/>
      <c r="JG42" s="183"/>
      <c r="JH42" s="183"/>
      <c r="JI42" s="183"/>
      <c r="JJ42" s="183"/>
      <c r="JK42" s="183"/>
      <c r="JL42" s="183"/>
      <c r="JM42" s="183"/>
      <c r="JN42" s="183"/>
      <c r="JO42" s="183"/>
      <c r="JP42" s="183"/>
      <c r="JQ42" s="183"/>
      <c r="JR42" s="183"/>
      <c r="JS42" s="183"/>
      <c r="JT42" s="183"/>
      <c r="JU42" s="183"/>
      <c r="JV42" s="183"/>
      <c r="JW42" s="183"/>
      <c r="JX42" s="183"/>
      <c r="JY42" s="183"/>
      <c r="JZ42" s="183"/>
      <c r="KA42" s="183"/>
      <c r="KB42" s="183"/>
      <c r="KC42" s="183"/>
      <c r="KD42" s="183"/>
      <c r="KE42" s="183"/>
      <c r="KF42" s="183"/>
      <c r="KG42" s="183"/>
      <c r="KH42" s="183"/>
      <c r="KI42" s="183"/>
      <c r="KJ42" s="183"/>
      <c r="KK42" s="183"/>
      <c r="KL42" s="183"/>
      <c r="KM42" s="183"/>
      <c r="KN42" s="183"/>
      <c r="KO42" s="183"/>
      <c r="KP42" s="183"/>
      <c r="KQ42" s="183"/>
      <c r="KR42" s="183"/>
      <c r="KS42" s="183"/>
      <c r="KT42" s="183"/>
      <c r="KU42" s="183"/>
      <c r="KV42" s="183"/>
      <c r="KW42" s="183"/>
      <c r="KX42" s="183"/>
      <c r="KY42" s="183"/>
      <c r="KZ42" s="183"/>
      <c r="LA42" s="183"/>
      <c r="LB42" s="183"/>
      <c r="LC42" s="183"/>
      <c r="LD42" s="183"/>
      <c r="LE42" s="183"/>
      <c r="LF42" s="183"/>
      <c r="LG42" s="183"/>
      <c r="LH42" s="183"/>
      <c r="LI42" s="183"/>
      <c r="LJ42" s="183"/>
      <c r="LK42" s="183"/>
      <c r="LL42" s="183"/>
      <c r="LM42" s="183"/>
      <c r="LN42" s="183"/>
      <c r="LO42" s="183"/>
      <c r="LP42" s="183"/>
      <c r="LQ42" s="183"/>
      <c r="LR42" s="183"/>
      <c r="LS42" s="183"/>
      <c r="LT42" s="183"/>
      <c r="LU42" s="183"/>
      <c r="LV42" s="183"/>
      <c r="LW42" s="183"/>
      <c r="LX42" s="183"/>
      <c r="LY42" s="183"/>
      <c r="LZ42" s="183"/>
      <c r="MA42" s="183"/>
      <c r="MB42" s="183"/>
      <c r="MC42" s="183"/>
      <c r="MD42" s="183"/>
      <c r="ME42" s="183"/>
      <c r="MF42" s="183"/>
      <c r="MG42" s="183"/>
      <c r="MH42" s="183"/>
    </row>
    <row r="43" spans="1:349" s="220" customFormat="1" ht="17" hidden="1" outlineLevel="1">
      <c r="A43" s="139"/>
      <c r="B43" s="139"/>
      <c r="C43" s="99"/>
      <c r="D43" s="99"/>
      <c r="E43" s="121" t="s">
        <v>5</v>
      </c>
      <c r="F43" s="99"/>
      <c r="G43" s="99"/>
      <c r="H43" s="99"/>
      <c r="I43" s="99"/>
      <c r="J43" s="223" t="s">
        <v>73</v>
      </c>
      <c r="K43" s="223" t="s">
        <v>77</v>
      </c>
      <c r="L43" s="239"/>
      <c r="M43" s="114"/>
      <c r="N43" s="102">
        <f>($N$32/'Direct costs Brazil'!I32)*'Direct costs Brazil'!I43</f>
        <v>15854.184592740539</v>
      </c>
      <c r="O43" s="16">
        <f>N43*(1+$M$33)</f>
        <v>17239.840326146063</v>
      </c>
      <c r="P43" s="16">
        <f t="shared" ref="P43:P45" si="18">O43*(1+$M$33)</f>
        <v>18746.602370651228</v>
      </c>
      <c r="Q43" s="16">
        <f t="shared" ref="Q43:Q45" si="19">P43*(1+$M$33)</f>
        <v>20385.055417846143</v>
      </c>
      <c r="R43" s="16">
        <f t="shared" ref="R43:R45" si="20">Q43*(1+$M$33)</f>
        <v>22166.709261365893</v>
      </c>
      <c r="S43" s="16">
        <f t="shared" ref="S43:S45" si="21">R43*(1+$M$33)</f>
        <v>24104.079650809272</v>
      </c>
      <c r="T43" s="17">
        <f t="shared" ref="T43:T45" si="22">S43*(1+$M$33)</f>
        <v>26210.776212289999</v>
      </c>
      <c r="U43" s="183"/>
      <c r="V43" s="183"/>
      <c r="W43" s="183"/>
      <c r="X43" s="183"/>
      <c r="Y43" s="183"/>
      <c r="Z43" s="183"/>
      <c r="AA43" s="183"/>
      <c r="AB43" s="183"/>
      <c r="AC43" s="183"/>
      <c r="AD43" s="183"/>
      <c r="AE43" s="183"/>
      <c r="AF43" s="183"/>
      <c r="AG43" s="183"/>
      <c r="AH43" s="183"/>
      <c r="AI43" s="183"/>
      <c r="AJ43" s="183"/>
      <c r="AK43" s="183"/>
      <c r="AL43" s="183"/>
      <c r="AM43" s="183"/>
      <c r="AN43" s="183"/>
      <c r="AO43" s="183"/>
      <c r="AP43" s="183"/>
      <c r="AQ43" s="183"/>
      <c r="AR43" s="183"/>
      <c r="AS43" s="183"/>
      <c r="AT43" s="183"/>
      <c r="AU43" s="183"/>
      <c r="AV43" s="183"/>
      <c r="AW43" s="183"/>
      <c r="AX43" s="183"/>
      <c r="AY43" s="183"/>
      <c r="AZ43" s="183"/>
      <c r="BA43" s="183"/>
      <c r="BB43" s="183"/>
      <c r="BC43" s="183"/>
      <c r="BD43" s="183"/>
      <c r="BE43" s="183"/>
      <c r="BF43" s="183"/>
      <c r="BG43" s="183"/>
      <c r="BH43" s="183"/>
      <c r="BI43" s="183"/>
      <c r="BJ43" s="183"/>
      <c r="BK43" s="183"/>
      <c r="BL43" s="183"/>
      <c r="BM43" s="183"/>
      <c r="BN43" s="183"/>
      <c r="BO43" s="183"/>
      <c r="BP43" s="183"/>
      <c r="BQ43" s="183"/>
      <c r="BR43" s="183"/>
      <c r="BS43" s="183"/>
      <c r="BT43" s="183"/>
      <c r="BU43" s="183"/>
      <c r="BV43" s="183"/>
      <c r="BW43" s="183"/>
      <c r="BX43" s="183"/>
      <c r="BY43" s="183"/>
      <c r="BZ43" s="183"/>
      <c r="CA43" s="183"/>
      <c r="CB43" s="183"/>
      <c r="CC43" s="183"/>
      <c r="CD43" s="183"/>
      <c r="CE43" s="183"/>
      <c r="CF43" s="183"/>
      <c r="CG43" s="183"/>
      <c r="CH43" s="183"/>
      <c r="CI43" s="183"/>
      <c r="CJ43" s="183"/>
      <c r="CK43" s="183"/>
      <c r="CL43" s="183"/>
      <c r="CM43" s="183"/>
      <c r="CN43" s="183"/>
      <c r="CO43" s="183"/>
      <c r="CP43" s="183"/>
      <c r="CQ43" s="183"/>
      <c r="CR43" s="183"/>
      <c r="CS43" s="183"/>
      <c r="CT43" s="183"/>
      <c r="CU43" s="183"/>
      <c r="CV43" s="183"/>
      <c r="CW43" s="183"/>
      <c r="CX43" s="183"/>
      <c r="CY43" s="183"/>
      <c r="CZ43" s="183"/>
      <c r="DA43" s="183"/>
      <c r="DB43" s="183"/>
      <c r="DC43" s="183"/>
      <c r="DD43" s="183"/>
      <c r="DE43" s="183"/>
      <c r="DF43" s="183"/>
      <c r="DG43" s="183"/>
      <c r="DH43" s="183"/>
      <c r="DI43" s="183"/>
      <c r="DJ43" s="183"/>
      <c r="DK43" s="183"/>
      <c r="DL43" s="183"/>
      <c r="DM43" s="183"/>
      <c r="DN43" s="183"/>
      <c r="DO43" s="183"/>
      <c r="DP43" s="183"/>
      <c r="DQ43" s="183"/>
      <c r="DR43" s="183"/>
      <c r="DS43" s="183"/>
      <c r="DT43" s="183"/>
      <c r="DU43" s="183"/>
      <c r="DV43" s="183"/>
      <c r="DW43" s="183"/>
      <c r="DX43" s="183"/>
      <c r="DY43" s="183"/>
      <c r="DZ43" s="183"/>
      <c r="EA43" s="183"/>
      <c r="EB43" s="183"/>
      <c r="EC43" s="183"/>
      <c r="ED43" s="183"/>
      <c r="EE43" s="183"/>
      <c r="EF43" s="183"/>
      <c r="EG43" s="183"/>
      <c r="EH43" s="183"/>
      <c r="EI43" s="183"/>
      <c r="EJ43" s="183"/>
      <c r="EK43" s="183"/>
      <c r="EL43" s="183"/>
      <c r="EM43" s="183"/>
      <c r="EN43" s="183"/>
      <c r="EO43" s="183"/>
      <c r="EP43" s="183"/>
      <c r="EQ43" s="183"/>
      <c r="ER43" s="183"/>
      <c r="ES43" s="183"/>
      <c r="ET43" s="183"/>
      <c r="EU43" s="183"/>
      <c r="EV43" s="183"/>
      <c r="EW43" s="183"/>
      <c r="EX43" s="183"/>
      <c r="EY43" s="183"/>
      <c r="EZ43" s="183"/>
      <c r="FA43" s="183"/>
      <c r="FB43" s="183"/>
      <c r="FC43" s="183"/>
      <c r="FD43" s="183"/>
      <c r="FE43" s="183"/>
      <c r="FF43" s="183"/>
      <c r="FG43" s="183"/>
      <c r="FH43" s="183"/>
      <c r="FI43" s="183"/>
      <c r="FJ43" s="183"/>
      <c r="FK43" s="183"/>
      <c r="FL43" s="183"/>
      <c r="FM43" s="183"/>
      <c r="FN43" s="183"/>
      <c r="FO43" s="183"/>
      <c r="FP43" s="183"/>
      <c r="FQ43" s="183"/>
      <c r="FR43" s="183"/>
      <c r="FS43" s="183"/>
      <c r="FT43" s="183"/>
      <c r="FU43" s="183"/>
      <c r="FV43" s="183"/>
      <c r="FW43" s="183"/>
      <c r="FX43" s="183"/>
      <c r="FY43" s="183"/>
      <c r="FZ43" s="183"/>
      <c r="GA43" s="183"/>
      <c r="GB43" s="183"/>
      <c r="GC43" s="183"/>
      <c r="GD43" s="183"/>
      <c r="GE43" s="183"/>
      <c r="GF43" s="183"/>
      <c r="GG43" s="183"/>
      <c r="GH43" s="183"/>
      <c r="GI43" s="183"/>
      <c r="GJ43" s="183"/>
      <c r="GK43" s="183"/>
      <c r="GL43" s="183"/>
      <c r="GM43" s="183"/>
      <c r="GN43" s="183"/>
      <c r="GO43" s="183"/>
      <c r="GP43" s="183"/>
      <c r="GQ43" s="183"/>
      <c r="GR43" s="183"/>
      <c r="GS43" s="183"/>
      <c r="GT43" s="183"/>
      <c r="GU43" s="183"/>
      <c r="GV43" s="183"/>
      <c r="GW43" s="183"/>
      <c r="GX43" s="183"/>
      <c r="GY43" s="183"/>
      <c r="GZ43" s="183"/>
      <c r="HA43" s="183"/>
      <c r="HB43" s="183"/>
      <c r="HC43" s="183"/>
      <c r="HD43" s="183"/>
      <c r="HE43" s="183"/>
      <c r="HF43" s="183"/>
      <c r="HG43" s="183"/>
      <c r="HH43" s="183"/>
      <c r="HI43" s="183"/>
      <c r="HJ43" s="183"/>
      <c r="HK43" s="183"/>
      <c r="HL43" s="183"/>
      <c r="HM43" s="183"/>
      <c r="HN43" s="183"/>
      <c r="HO43" s="183"/>
      <c r="HP43" s="183"/>
      <c r="HQ43" s="183"/>
      <c r="HR43" s="183"/>
      <c r="HS43" s="183"/>
      <c r="HT43" s="183"/>
      <c r="HU43" s="183"/>
      <c r="HV43" s="183"/>
      <c r="HW43" s="183"/>
      <c r="HX43" s="183"/>
      <c r="HY43" s="183"/>
      <c r="HZ43" s="183"/>
      <c r="IA43" s="183"/>
      <c r="IB43" s="183"/>
      <c r="IC43" s="183"/>
      <c r="ID43" s="183"/>
      <c r="IE43" s="183"/>
      <c r="IF43" s="183"/>
      <c r="IG43" s="183"/>
      <c r="IH43" s="183"/>
      <c r="II43" s="183"/>
      <c r="IJ43" s="183"/>
      <c r="IK43" s="183"/>
      <c r="IL43" s="183"/>
      <c r="IM43" s="183"/>
      <c r="IN43" s="183"/>
      <c r="IO43" s="183"/>
      <c r="IP43" s="183"/>
      <c r="IQ43" s="183"/>
      <c r="IR43" s="183"/>
      <c r="IS43" s="183"/>
      <c r="IT43" s="183"/>
      <c r="IU43" s="183"/>
      <c r="IV43" s="183"/>
      <c r="IW43" s="183"/>
      <c r="IX43" s="183"/>
      <c r="IY43" s="183"/>
      <c r="IZ43" s="183"/>
      <c r="JA43" s="183"/>
      <c r="JB43" s="183"/>
      <c r="JC43" s="183"/>
      <c r="JD43" s="183"/>
      <c r="JE43" s="183"/>
      <c r="JF43" s="183"/>
      <c r="JG43" s="183"/>
      <c r="JH43" s="183"/>
      <c r="JI43" s="183"/>
      <c r="JJ43" s="183"/>
      <c r="JK43" s="183"/>
      <c r="JL43" s="183"/>
      <c r="JM43" s="183"/>
      <c r="JN43" s="183"/>
      <c r="JO43" s="183"/>
      <c r="JP43" s="183"/>
      <c r="JQ43" s="183"/>
      <c r="JR43" s="183"/>
      <c r="JS43" s="183"/>
      <c r="JT43" s="183"/>
      <c r="JU43" s="183"/>
      <c r="JV43" s="183"/>
      <c r="JW43" s="183"/>
      <c r="JX43" s="183"/>
      <c r="JY43" s="183"/>
      <c r="JZ43" s="183"/>
      <c r="KA43" s="183"/>
      <c r="KB43" s="183"/>
      <c r="KC43" s="183"/>
      <c r="KD43" s="183"/>
      <c r="KE43" s="183"/>
      <c r="KF43" s="183"/>
      <c r="KG43" s="183"/>
      <c r="KH43" s="183"/>
      <c r="KI43" s="183"/>
      <c r="KJ43" s="183"/>
      <c r="KK43" s="183"/>
      <c r="KL43" s="183"/>
      <c r="KM43" s="183"/>
      <c r="KN43" s="183"/>
      <c r="KO43" s="183"/>
      <c r="KP43" s="183"/>
      <c r="KQ43" s="183"/>
      <c r="KR43" s="183"/>
      <c r="KS43" s="183"/>
      <c r="KT43" s="183"/>
      <c r="KU43" s="183"/>
      <c r="KV43" s="183"/>
      <c r="KW43" s="183"/>
      <c r="KX43" s="183"/>
      <c r="KY43" s="183"/>
      <c r="KZ43" s="183"/>
      <c r="LA43" s="183"/>
      <c r="LB43" s="183"/>
      <c r="LC43" s="183"/>
      <c r="LD43" s="183"/>
      <c r="LE43" s="183"/>
      <c r="LF43" s="183"/>
      <c r="LG43" s="183"/>
      <c r="LH43" s="183"/>
      <c r="LI43" s="183"/>
      <c r="LJ43" s="183"/>
      <c r="LK43" s="183"/>
      <c r="LL43" s="183"/>
      <c r="LM43" s="183"/>
      <c r="LN43" s="183"/>
      <c r="LO43" s="183"/>
      <c r="LP43" s="183"/>
      <c r="LQ43" s="183"/>
      <c r="LR43" s="183"/>
      <c r="LS43" s="183"/>
      <c r="LT43" s="183"/>
      <c r="LU43" s="183"/>
      <c r="LV43" s="183"/>
      <c r="LW43" s="183"/>
      <c r="LX43" s="183"/>
      <c r="LY43" s="183"/>
      <c r="LZ43" s="183"/>
      <c r="MA43" s="183"/>
      <c r="MB43" s="183"/>
      <c r="MC43" s="183"/>
      <c r="MD43" s="183"/>
      <c r="ME43" s="183"/>
      <c r="MF43" s="183"/>
      <c r="MG43" s="183"/>
      <c r="MH43" s="183"/>
    </row>
    <row r="44" spans="1:349" s="220" customFormat="1" ht="17" hidden="1" outlineLevel="1">
      <c r="A44" s="139"/>
      <c r="B44" s="139"/>
      <c r="C44" s="228"/>
      <c r="D44" s="99"/>
      <c r="E44" s="121" t="s">
        <v>6</v>
      </c>
      <c r="F44" s="99"/>
      <c r="G44" s="99"/>
      <c r="H44" s="99"/>
      <c r="I44" s="99"/>
      <c r="J44" s="223" t="s">
        <v>73</v>
      </c>
      <c r="K44" s="223" t="s">
        <v>77</v>
      </c>
      <c r="L44" s="239"/>
      <c r="M44" s="114"/>
      <c r="N44" s="102">
        <f>($N$32/'Direct costs Brazil'!I32)*'Direct costs Brazil'!I44</f>
        <v>188639.88232774049</v>
      </c>
      <c r="O44" s="16">
        <f>N44*(1+$M$33)</f>
        <v>205127.00804318499</v>
      </c>
      <c r="P44" s="16">
        <f t="shared" si="18"/>
        <v>223055.10854615935</v>
      </c>
      <c r="Q44" s="16">
        <f t="shared" si="19"/>
        <v>242550.12503309365</v>
      </c>
      <c r="R44" s="16">
        <f t="shared" si="20"/>
        <v>263749.00596098602</v>
      </c>
      <c r="S44" s="16">
        <f t="shared" si="21"/>
        <v>286800.66908197617</v>
      </c>
      <c r="T44" s="17">
        <f t="shared" si="22"/>
        <v>311867.04755974089</v>
      </c>
      <c r="U44" s="183"/>
      <c r="V44" s="183"/>
      <c r="W44" s="183"/>
      <c r="X44" s="183"/>
      <c r="Y44" s="183"/>
      <c r="Z44" s="183"/>
      <c r="AA44" s="183"/>
      <c r="AB44" s="183"/>
      <c r="AC44" s="183"/>
      <c r="AD44" s="183"/>
      <c r="AE44" s="183"/>
      <c r="AF44" s="183"/>
      <c r="AG44" s="183"/>
      <c r="AH44" s="183"/>
      <c r="AI44" s="183"/>
      <c r="AJ44" s="183"/>
      <c r="AK44" s="183"/>
      <c r="AL44" s="183"/>
      <c r="AM44" s="183"/>
      <c r="AN44" s="183"/>
      <c r="AO44" s="183"/>
      <c r="AP44" s="183"/>
      <c r="AQ44" s="183"/>
      <c r="AR44" s="183"/>
      <c r="AS44" s="183"/>
      <c r="AT44" s="183"/>
      <c r="AU44" s="183"/>
      <c r="AV44" s="183"/>
      <c r="AW44" s="183"/>
      <c r="AX44" s="183"/>
      <c r="AY44" s="183"/>
      <c r="AZ44" s="183"/>
      <c r="BA44" s="183"/>
      <c r="BB44" s="183"/>
      <c r="BC44" s="183"/>
      <c r="BD44" s="183"/>
      <c r="BE44" s="183"/>
      <c r="BF44" s="183"/>
      <c r="BG44" s="183"/>
      <c r="BH44" s="183"/>
      <c r="BI44" s="183"/>
      <c r="BJ44" s="183"/>
      <c r="BK44" s="183"/>
      <c r="BL44" s="183"/>
      <c r="BM44" s="183"/>
      <c r="BN44" s="183"/>
      <c r="BO44" s="183"/>
      <c r="BP44" s="183"/>
      <c r="BQ44" s="183"/>
      <c r="BR44" s="183"/>
      <c r="BS44" s="183"/>
      <c r="BT44" s="183"/>
      <c r="BU44" s="183"/>
      <c r="BV44" s="183"/>
      <c r="BW44" s="183"/>
      <c r="BX44" s="183"/>
      <c r="BY44" s="183"/>
      <c r="BZ44" s="183"/>
      <c r="CA44" s="183"/>
      <c r="CB44" s="183"/>
      <c r="CC44" s="183"/>
      <c r="CD44" s="183"/>
      <c r="CE44" s="183"/>
      <c r="CF44" s="183"/>
      <c r="CG44" s="183"/>
      <c r="CH44" s="183"/>
      <c r="CI44" s="183"/>
      <c r="CJ44" s="183"/>
      <c r="CK44" s="183"/>
      <c r="CL44" s="183"/>
      <c r="CM44" s="183"/>
      <c r="CN44" s="183"/>
      <c r="CO44" s="183"/>
      <c r="CP44" s="183"/>
      <c r="CQ44" s="183"/>
      <c r="CR44" s="183"/>
      <c r="CS44" s="183"/>
      <c r="CT44" s="183"/>
      <c r="CU44" s="183"/>
      <c r="CV44" s="183"/>
      <c r="CW44" s="183"/>
      <c r="CX44" s="183"/>
      <c r="CY44" s="183"/>
      <c r="CZ44" s="183"/>
      <c r="DA44" s="183"/>
      <c r="DB44" s="183"/>
      <c r="DC44" s="183"/>
      <c r="DD44" s="183"/>
      <c r="DE44" s="183"/>
      <c r="DF44" s="183"/>
      <c r="DG44" s="183"/>
      <c r="DH44" s="183"/>
      <c r="DI44" s="183"/>
      <c r="DJ44" s="183"/>
      <c r="DK44" s="183"/>
      <c r="DL44" s="183"/>
      <c r="DM44" s="183"/>
      <c r="DN44" s="183"/>
      <c r="DO44" s="183"/>
      <c r="DP44" s="183"/>
      <c r="DQ44" s="183"/>
      <c r="DR44" s="183"/>
      <c r="DS44" s="183"/>
      <c r="DT44" s="183"/>
      <c r="DU44" s="183"/>
      <c r="DV44" s="183"/>
      <c r="DW44" s="183"/>
      <c r="DX44" s="183"/>
      <c r="DY44" s="183"/>
      <c r="DZ44" s="183"/>
      <c r="EA44" s="183"/>
      <c r="EB44" s="183"/>
      <c r="EC44" s="183"/>
      <c r="ED44" s="183"/>
      <c r="EE44" s="183"/>
      <c r="EF44" s="183"/>
      <c r="EG44" s="183"/>
      <c r="EH44" s="183"/>
      <c r="EI44" s="183"/>
      <c r="EJ44" s="183"/>
      <c r="EK44" s="183"/>
      <c r="EL44" s="183"/>
      <c r="EM44" s="183"/>
      <c r="EN44" s="183"/>
      <c r="EO44" s="183"/>
      <c r="EP44" s="183"/>
      <c r="EQ44" s="183"/>
      <c r="ER44" s="183"/>
      <c r="ES44" s="183"/>
      <c r="ET44" s="183"/>
      <c r="EU44" s="183"/>
      <c r="EV44" s="183"/>
      <c r="EW44" s="183"/>
      <c r="EX44" s="183"/>
      <c r="EY44" s="183"/>
      <c r="EZ44" s="183"/>
      <c r="FA44" s="183"/>
      <c r="FB44" s="183"/>
      <c r="FC44" s="183"/>
      <c r="FD44" s="183"/>
      <c r="FE44" s="183"/>
      <c r="FF44" s="183"/>
      <c r="FG44" s="183"/>
      <c r="FH44" s="183"/>
      <c r="FI44" s="183"/>
      <c r="FJ44" s="183"/>
      <c r="FK44" s="183"/>
      <c r="FL44" s="183"/>
      <c r="FM44" s="183"/>
      <c r="FN44" s="183"/>
      <c r="FO44" s="183"/>
      <c r="FP44" s="183"/>
      <c r="FQ44" s="183"/>
      <c r="FR44" s="183"/>
      <c r="FS44" s="183"/>
      <c r="FT44" s="183"/>
      <c r="FU44" s="183"/>
      <c r="FV44" s="183"/>
      <c r="FW44" s="183"/>
      <c r="FX44" s="183"/>
      <c r="FY44" s="183"/>
      <c r="FZ44" s="183"/>
      <c r="GA44" s="183"/>
      <c r="GB44" s="183"/>
      <c r="GC44" s="183"/>
      <c r="GD44" s="183"/>
      <c r="GE44" s="183"/>
      <c r="GF44" s="183"/>
      <c r="GG44" s="183"/>
      <c r="GH44" s="183"/>
      <c r="GI44" s="183"/>
      <c r="GJ44" s="183"/>
      <c r="GK44" s="183"/>
      <c r="GL44" s="183"/>
      <c r="GM44" s="183"/>
      <c r="GN44" s="183"/>
      <c r="GO44" s="183"/>
      <c r="GP44" s="183"/>
      <c r="GQ44" s="183"/>
      <c r="GR44" s="183"/>
      <c r="GS44" s="183"/>
      <c r="GT44" s="183"/>
      <c r="GU44" s="183"/>
      <c r="GV44" s="183"/>
      <c r="GW44" s="183"/>
      <c r="GX44" s="183"/>
      <c r="GY44" s="183"/>
      <c r="GZ44" s="183"/>
      <c r="HA44" s="183"/>
      <c r="HB44" s="183"/>
      <c r="HC44" s="183"/>
      <c r="HD44" s="183"/>
      <c r="HE44" s="183"/>
      <c r="HF44" s="183"/>
      <c r="HG44" s="183"/>
      <c r="HH44" s="183"/>
      <c r="HI44" s="183"/>
      <c r="HJ44" s="183"/>
      <c r="HK44" s="183"/>
      <c r="HL44" s="183"/>
      <c r="HM44" s="183"/>
      <c r="HN44" s="183"/>
      <c r="HO44" s="183"/>
      <c r="HP44" s="183"/>
      <c r="HQ44" s="183"/>
      <c r="HR44" s="183"/>
      <c r="HS44" s="183"/>
      <c r="HT44" s="183"/>
      <c r="HU44" s="183"/>
      <c r="HV44" s="183"/>
      <c r="HW44" s="183"/>
      <c r="HX44" s="183"/>
      <c r="HY44" s="183"/>
      <c r="HZ44" s="183"/>
      <c r="IA44" s="183"/>
      <c r="IB44" s="183"/>
      <c r="IC44" s="183"/>
      <c r="ID44" s="183"/>
      <c r="IE44" s="183"/>
      <c r="IF44" s="183"/>
      <c r="IG44" s="183"/>
      <c r="IH44" s="183"/>
      <c r="II44" s="183"/>
      <c r="IJ44" s="183"/>
      <c r="IK44" s="183"/>
      <c r="IL44" s="183"/>
      <c r="IM44" s="183"/>
      <c r="IN44" s="183"/>
      <c r="IO44" s="183"/>
      <c r="IP44" s="183"/>
      <c r="IQ44" s="183"/>
      <c r="IR44" s="183"/>
      <c r="IS44" s="183"/>
      <c r="IT44" s="183"/>
      <c r="IU44" s="183"/>
      <c r="IV44" s="183"/>
      <c r="IW44" s="183"/>
      <c r="IX44" s="183"/>
      <c r="IY44" s="183"/>
      <c r="IZ44" s="183"/>
      <c r="JA44" s="183"/>
      <c r="JB44" s="183"/>
      <c r="JC44" s="183"/>
      <c r="JD44" s="183"/>
      <c r="JE44" s="183"/>
      <c r="JF44" s="183"/>
      <c r="JG44" s="183"/>
      <c r="JH44" s="183"/>
      <c r="JI44" s="183"/>
      <c r="JJ44" s="183"/>
      <c r="JK44" s="183"/>
      <c r="JL44" s="183"/>
      <c r="JM44" s="183"/>
      <c r="JN44" s="183"/>
      <c r="JO44" s="183"/>
      <c r="JP44" s="183"/>
      <c r="JQ44" s="183"/>
      <c r="JR44" s="183"/>
      <c r="JS44" s="183"/>
      <c r="JT44" s="183"/>
      <c r="JU44" s="183"/>
      <c r="JV44" s="183"/>
      <c r="JW44" s="183"/>
      <c r="JX44" s="183"/>
      <c r="JY44" s="183"/>
      <c r="JZ44" s="183"/>
      <c r="KA44" s="183"/>
      <c r="KB44" s="183"/>
      <c r="KC44" s="183"/>
      <c r="KD44" s="183"/>
      <c r="KE44" s="183"/>
      <c r="KF44" s="183"/>
      <c r="KG44" s="183"/>
      <c r="KH44" s="183"/>
      <c r="KI44" s="183"/>
      <c r="KJ44" s="183"/>
      <c r="KK44" s="183"/>
      <c r="KL44" s="183"/>
      <c r="KM44" s="183"/>
      <c r="KN44" s="183"/>
      <c r="KO44" s="183"/>
      <c r="KP44" s="183"/>
      <c r="KQ44" s="183"/>
      <c r="KR44" s="183"/>
      <c r="KS44" s="183"/>
      <c r="KT44" s="183"/>
      <c r="KU44" s="183"/>
      <c r="KV44" s="183"/>
      <c r="KW44" s="183"/>
      <c r="KX44" s="183"/>
      <c r="KY44" s="183"/>
      <c r="KZ44" s="183"/>
      <c r="LA44" s="183"/>
      <c r="LB44" s="183"/>
      <c r="LC44" s="183"/>
      <c r="LD44" s="183"/>
      <c r="LE44" s="183"/>
      <c r="LF44" s="183"/>
      <c r="LG44" s="183"/>
      <c r="LH44" s="183"/>
      <c r="LI44" s="183"/>
      <c r="LJ44" s="183"/>
      <c r="LK44" s="183"/>
      <c r="LL44" s="183"/>
      <c r="LM44" s="183"/>
      <c r="LN44" s="183"/>
      <c r="LO44" s="183"/>
      <c r="LP44" s="183"/>
      <c r="LQ44" s="183"/>
      <c r="LR44" s="183"/>
      <c r="LS44" s="183"/>
      <c r="LT44" s="183"/>
      <c r="LU44" s="183"/>
      <c r="LV44" s="183"/>
      <c r="LW44" s="183"/>
      <c r="LX44" s="183"/>
      <c r="LY44" s="183"/>
      <c r="LZ44" s="183"/>
      <c r="MA44" s="183"/>
      <c r="MB44" s="183"/>
      <c r="MC44" s="183"/>
      <c r="MD44" s="183"/>
      <c r="ME44" s="183"/>
      <c r="MF44" s="183"/>
      <c r="MG44" s="183"/>
      <c r="MH44" s="183"/>
    </row>
    <row r="45" spans="1:349" s="220" customFormat="1" ht="17" hidden="1" outlineLevel="1">
      <c r="A45" s="139"/>
      <c r="B45" s="139"/>
      <c r="C45" s="228"/>
      <c r="D45" s="99"/>
      <c r="E45" s="121" t="s">
        <v>7</v>
      </c>
      <c r="F45" s="99"/>
      <c r="G45" s="99"/>
      <c r="H45" s="99"/>
      <c r="I45" s="99"/>
      <c r="J45" s="223" t="s">
        <v>73</v>
      </c>
      <c r="K45" s="223" t="s">
        <v>77</v>
      </c>
      <c r="L45" s="239"/>
      <c r="M45" s="114"/>
      <c r="N45" s="102">
        <f>($N$32/'Direct costs Brazil'!I32)*'Direct costs Brazil'!I45</f>
        <v>156274.2862944162</v>
      </c>
      <c r="O45" s="16">
        <f>N45*(1+$M$33)</f>
        <v>169932.65891654816</v>
      </c>
      <c r="P45" s="16">
        <f t="shared" si="18"/>
        <v>184784.77330585444</v>
      </c>
      <c r="Q45" s="16">
        <f t="shared" si="19"/>
        <v>200934.96249278612</v>
      </c>
      <c r="R45" s="16">
        <f t="shared" si="20"/>
        <v>218496.67821465561</v>
      </c>
      <c r="S45" s="16">
        <f t="shared" si="21"/>
        <v>237593.28789061648</v>
      </c>
      <c r="T45" s="17">
        <f t="shared" si="22"/>
        <v>258358.94125225634</v>
      </c>
      <c r="U45" s="183"/>
      <c r="V45" s="183"/>
      <c r="W45" s="183"/>
      <c r="X45" s="183"/>
      <c r="Y45" s="183"/>
      <c r="Z45" s="183"/>
      <c r="AA45" s="183"/>
      <c r="AB45" s="183"/>
      <c r="AC45" s="183"/>
      <c r="AD45" s="183"/>
      <c r="AE45" s="183"/>
      <c r="AF45" s="183"/>
      <c r="AG45" s="183"/>
      <c r="AH45" s="183"/>
      <c r="AI45" s="183"/>
      <c r="AJ45" s="183"/>
      <c r="AK45" s="183"/>
      <c r="AL45" s="183"/>
      <c r="AM45" s="183"/>
      <c r="AN45" s="183"/>
      <c r="AO45" s="183"/>
      <c r="AP45" s="183"/>
      <c r="AQ45" s="183"/>
      <c r="AR45" s="183"/>
      <c r="AS45" s="183"/>
      <c r="AT45" s="183"/>
      <c r="AU45" s="183"/>
      <c r="AV45" s="183"/>
      <c r="AW45" s="183"/>
      <c r="AX45" s="183"/>
      <c r="AY45" s="183"/>
      <c r="AZ45" s="183"/>
      <c r="BA45" s="183"/>
      <c r="BB45" s="183"/>
      <c r="BC45" s="183"/>
      <c r="BD45" s="183"/>
      <c r="BE45" s="183"/>
      <c r="BF45" s="183"/>
      <c r="BG45" s="183"/>
      <c r="BH45" s="183"/>
      <c r="BI45" s="183"/>
      <c r="BJ45" s="183"/>
      <c r="BK45" s="183"/>
      <c r="BL45" s="183"/>
      <c r="BM45" s="183"/>
      <c r="BN45" s="183"/>
      <c r="BO45" s="183"/>
      <c r="BP45" s="183"/>
      <c r="BQ45" s="183"/>
      <c r="BR45" s="183"/>
      <c r="BS45" s="183"/>
      <c r="BT45" s="183"/>
      <c r="BU45" s="183"/>
      <c r="BV45" s="183"/>
      <c r="BW45" s="183"/>
      <c r="BX45" s="183"/>
      <c r="BY45" s="183"/>
      <c r="BZ45" s="183"/>
      <c r="CA45" s="183"/>
      <c r="CB45" s="183"/>
      <c r="CC45" s="183"/>
      <c r="CD45" s="183"/>
      <c r="CE45" s="183"/>
      <c r="CF45" s="183"/>
      <c r="CG45" s="183"/>
      <c r="CH45" s="183"/>
      <c r="CI45" s="183"/>
      <c r="CJ45" s="183"/>
      <c r="CK45" s="183"/>
      <c r="CL45" s="183"/>
      <c r="CM45" s="183"/>
      <c r="CN45" s="183"/>
      <c r="CO45" s="183"/>
      <c r="CP45" s="183"/>
      <c r="CQ45" s="183"/>
      <c r="CR45" s="183"/>
      <c r="CS45" s="183"/>
      <c r="CT45" s="183"/>
      <c r="CU45" s="183"/>
      <c r="CV45" s="183"/>
      <c r="CW45" s="183"/>
      <c r="CX45" s="183"/>
      <c r="CY45" s="183"/>
      <c r="CZ45" s="183"/>
      <c r="DA45" s="183"/>
      <c r="DB45" s="183"/>
      <c r="DC45" s="183"/>
      <c r="DD45" s="183"/>
      <c r="DE45" s="183"/>
      <c r="DF45" s="183"/>
      <c r="DG45" s="183"/>
      <c r="DH45" s="183"/>
      <c r="DI45" s="183"/>
      <c r="DJ45" s="183"/>
      <c r="DK45" s="183"/>
      <c r="DL45" s="183"/>
      <c r="DM45" s="183"/>
      <c r="DN45" s="183"/>
      <c r="DO45" s="183"/>
      <c r="DP45" s="183"/>
      <c r="DQ45" s="183"/>
      <c r="DR45" s="183"/>
      <c r="DS45" s="183"/>
      <c r="DT45" s="183"/>
      <c r="DU45" s="183"/>
      <c r="DV45" s="183"/>
      <c r="DW45" s="183"/>
      <c r="DX45" s="183"/>
      <c r="DY45" s="183"/>
      <c r="DZ45" s="183"/>
      <c r="EA45" s="183"/>
      <c r="EB45" s="183"/>
      <c r="EC45" s="183"/>
      <c r="ED45" s="183"/>
      <c r="EE45" s="183"/>
      <c r="EF45" s="183"/>
      <c r="EG45" s="183"/>
      <c r="EH45" s="183"/>
      <c r="EI45" s="183"/>
      <c r="EJ45" s="183"/>
      <c r="EK45" s="183"/>
      <c r="EL45" s="183"/>
      <c r="EM45" s="183"/>
      <c r="EN45" s="183"/>
      <c r="EO45" s="183"/>
      <c r="EP45" s="183"/>
      <c r="EQ45" s="183"/>
      <c r="ER45" s="183"/>
      <c r="ES45" s="183"/>
      <c r="ET45" s="183"/>
      <c r="EU45" s="183"/>
      <c r="EV45" s="183"/>
      <c r="EW45" s="183"/>
      <c r="EX45" s="183"/>
      <c r="EY45" s="183"/>
      <c r="EZ45" s="183"/>
      <c r="FA45" s="183"/>
      <c r="FB45" s="183"/>
      <c r="FC45" s="183"/>
      <c r="FD45" s="183"/>
      <c r="FE45" s="183"/>
      <c r="FF45" s="183"/>
      <c r="FG45" s="183"/>
      <c r="FH45" s="183"/>
      <c r="FI45" s="183"/>
      <c r="FJ45" s="183"/>
      <c r="FK45" s="183"/>
      <c r="FL45" s="183"/>
      <c r="FM45" s="183"/>
      <c r="FN45" s="183"/>
      <c r="FO45" s="183"/>
      <c r="FP45" s="183"/>
      <c r="FQ45" s="183"/>
      <c r="FR45" s="183"/>
      <c r="FS45" s="183"/>
      <c r="FT45" s="183"/>
      <c r="FU45" s="183"/>
      <c r="FV45" s="183"/>
      <c r="FW45" s="183"/>
      <c r="FX45" s="183"/>
      <c r="FY45" s="183"/>
      <c r="FZ45" s="183"/>
      <c r="GA45" s="183"/>
      <c r="GB45" s="183"/>
      <c r="GC45" s="183"/>
      <c r="GD45" s="183"/>
      <c r="GE45" s="183"/>
      <c r="GF45" s="183"/>
      <c r="GG45" s="183"/>
      <c r="GH45" s="183"/>
      <c r="GI45" s="183"/>
      <c r="GJ45" s="183"/>
      <c r="GK45" s="183"/>
      <c r="GL45" s="183"/>
      <c r="GM45" s="183"/>
      <c r="GN45" s="183"/>
      <c r="GO45" s="183"/>
      <c r="GP45" s="183"/>
      <c r="GQ45" s="183"/>
      <c r="GR45" s="183"/>
      <c r="GS45" s="183"/>
      <c r="GT45" s="183"/>
      <c r="GU45" s="183"/>
      <c r="GV45" s="183"/>
      <c r="GW45" s="183"/>
      <c r="GX45" s="183"/>
      <c r="GY45" s="183"/>
      <c r="GZ45" s="183"/>
      <c r="HA45" s="183"/>
      <c r="HB45" s="183"/>
      <c r="HC45" s="183"/>
      <c r="HD45" s="183"/>
      <c r="HE45" s="183"/>
      <c r="HF45" s="183"/>
      <c r="HG45" s="183"/>
      <c r="HH45" s="183"/>
      <c r="HI45" s="183"/>
      <c r="HJ45" s="183"/>
      <c r="HK45" s="183"/>
      <c r="HL45" s="183"/>
      <c r="HM45" s="183"/>
      <c r="HN45" s="183"/>
      <c r="HO45" s="183"/>
      <c r="HP45" s="183"/>
      <c r="HQ45" s="183"/>
      <c r="HR45" s="183"/>
      <c r="HS45" s="183"/>
      <c r="HT45" s="183"/>
      <c r="HU45" s="183"/>
      <c r="HV45" s="183"/>
      <c r="HW45" s="183"/>
      <c r="HX45" s="183"/>
      <c r="HY45" s="183"/>
      <c r="HZ45" s="183"/>
      <c r="IA45" s="183"/>
      <c r="IB45" s="183"/>
      <c r="IC45" s="183"/>
      <c r="ID45" s="183"/>
      <c r="IE45" s="183"/>
      <c r="IF45" s="183"/>
      <c r="IG45" s="183"/>
      <c r="IH45" s="183"/>
      <c r="II45" s="183"/>
      <c r="IJ45" s="183"/>
      <c r="IK45" s="183"/>
      <c r="IL45" s="183"/>
      <c r="IM45" s="183"/>
      <c r="IN45" s="183"/>
      <c r="IO45" s="183"/>
      <c r="IP45" s="183"/>
      <c r="IQ45" s="183"/>
      <c r="IR45" s="183"/>
      <c r="IS45" s="183"/>
      <c r="IT45" s="183"/>
      <c r="IU45" s="183"/>
      <c r="IV45" s="183"/>
      <c r="IW45" s="183"/>
      <c r="IX45" s="183"/>
      <c r="IY45" s="183"/>
      <c r="IZ45" s="183"/>
      <c r="JA45" s="183"/>
      <c r="JB45" s="183"/>
      <c r="JC45" s="183"/>
      <c r="JD45" s="183"/>
      <c r="JE45" s="183"/>
      <c r="JF45" s="183"/>
      <c r="JG45" s="183"/>
      <c r="JH45" s="183"/>
      <c r="JI45" s="183"/>
      <c r="JJ45" s="183"/>
      <c r="JK45" s="183"/>
      <c r="JL45" s="183"/>
      <c r="JM45" s="183"/>
      <c r="JN45" s="183"/>
      <c r="JO45" s="183"/>
      <c r="JP45" s="183"/>
      <c r="JQ45" s="183"/>
      <c r="JR45" s="183"/>
      <c r="JS45" s="183"/>
      <c r="JT45" s="183"/>
      <c r="JU45" s="183"/>
      <c r="JV45" s="183"/>
      <c r="JW45" s="183"/>
      <c r="JX45" s="183"/>
      <c r="JY45" s="183"/>
      <c r="JZ45" s="183"/>
      <c r="KA45" s="183"/>
      <c r="KB45" s="183"/>
      <c r="KC45" s="183"/>
      <c r="KD45" s="183"/>
      <c r="KE45" s="183"/>
      <c r="KF45" s="183"/>
      <c r="KG45" s="183"/>
      <c r="KH45" s="183"/>
      <c r="KI45" s="183"/>
      <c r="KJ45" s="183"/>
      <c r="KK45" s="183"/>
      <c r="KL45" s="183"/>
      <c r="KM45" s="183"/>
      <c r="KN45" s="183"/>
      <c r="KO45" s="183"/>
      <c r="KP45" s="183"/>
      <c r="KQ45" s="183"/>
      <c r="KR45" s="183"/>
      <c r="KS45" s="183"/>
      <c r="KT45" s="183"/>
      <c r="KU45" s="183"/>
      <c r="KV45" s="183"/>
      <c r="KW45" s="183"/>
      <c r="KX45" s="183"/>
      <c r="KY45" s="183"/>
      <c r="KZ45" s="183"/>
      <c r="LA45" s="183"/>
      <c r="LB45" s="183"/>
      <c r="LC45" s="183"/>
      <c r="LD45" s="183"/>
      <c r="LE45" s="183"/>
      <c r="LF45" s="183"/>
      <c r="LG45" s="183"/>
      <c r="LH45" s="183"/>
      <c r="LI45" s="183"/>
      <c r="LJ45" s="183"/>
      <c r="LK45" s="183"/>
      <c r="LL45" s="183"/>
      <c r="LM45" s="183"/>
      <c r="LN45" s="183"/>
      <c r="LO45" s="183"/>
      <c r="LP45" s="183"/>
      <c r="LQ45" s="183"/>
      <c r="LR45" s="183"/>
      <c r="LS45" s="183"/>
      <c r="LT45" s="183"/>
      <c r="LU45" s="183"/>
      <c r="LV45" s="183"/>
      <c r="LW45" s="183"/>
      <c r="LX45" s="183"/>
      <c r="LY45" s="183"/>
      <c r="LZ45" s="183"/>
      <c r="MA45" s="183"/>
      <c r="MB45" s="183"/>
      <c r="MC45" s="183"/>
      <c r="MD45" s="183"/>
      <c r="ME45" s="183"/>
      <c r="MF45" s="183"/>
      <c r="MG45" s="183"/>
      <c r="MH45" s="183"/>
    </row>
    <row r="46" spans="1:349" s="220" customFormat="1" ht="18" hidden="1" thickBot="1">
      <c r="A46" s="180"/>
      <c r="B46" s="180"/>
      <c r="C46" s="180"/>
      <c r="D46" s="180"/>
      <c r="E46" s="251"/>
      <c r="F46" s="180"/>
      <c r="G46" s="180"/>
      <c r="H46" s="180"/>
      <c r="I46" s="180"/>
      <c r="J46" s="223"/>
      <c r="K46" s="223"/>
      <c r="L46" s="245"/>
      <c r="M46" s="149" t="s">
        <v>59</v>
      </c>
      <c r="N46" s="150">
        <f t="shared" ref="N46:T46" si="23">SUM(N43:N45)</f>
        <v>360768.35321489722</v>
      </c>
      <c r="O46" s="63">
        <f t="shared" si="23"/>
        <v>392299.50728587923</v>
      </c>
      <c r="P46" s="63">
        <f t="shared" si="23"/>
        <v>426586.48422266502</v>
      </c>
      <c r="Q46" s="63">
        <f t="shared" si="23"/>
        <v>463870.14294372592</v>
      </c>
      <c r="R46" s="63">
        <f t="shared" si="23"/>
        <v>504412.3934370075</v>
      </c>
      <c r="S46" s="63">
        <f t="shared" si="23"/>
        <v>548498.03662340192</v>
      </c>
      <c r="T46" s="64">
        <f t="shared" si="23"/>
        <v>596436.76502428716</v>
      </c>
      <c r="U46" s="183"/>
      <c r="V46" s="183"/>
      <c r="W46" s="183"/>
      <c r="X46" s="183"/>
      <c r="Y46" s="183"/>
      <c r="Z46" s="183"/>
      <c r="AA46" s="183"/>
      <c r="AB46" s="183"/>
      <c r="AC46" s="183"/>
      <c r="AD46" s="183"/>
      <c r="AE46" s="183"/>
      <c r="AF46" s="183"/>
      <c r="AG46" s="183"/>
      <c r="AH46" s="183"/>
      <c r="AI46" s="183"/>
      <c r="AJ46" s="183"/>
      <c r="AK46" s="183"/>
      <c r="AL46" s="183"/>
      <c r="AM46" s="183"/>
      <c r="AN46" s="183"/>
      <c r="AO46" s="183"/>
      <c r="AP46" s="183"/>
      <c r="AQ46" s="183"/>
      <c r="AR46" s="183"/>
      <c r="AS46" s="183"/>
      <c r="AT46" s="183"/>
      <c r="AU46" s="183"/>
      <c r="AV46" s="183"/>
      <c r="AW46" s="183"/>
      <c r="AX46" s="183"/>
      <c r="AY46" s="183"/>
      <c r="AZ46" s="183"/>
      <c r="BA46" s="183"/>
      <c r="BB46" s="183"/>
      <c r="BC46" s="183"/>
      <c r="BD46" s="183"/>
      <c r="BE46" s="183"/>
      <c r="BF46" s="183"/>
      <c r="BG46" s="183"/>
      <c r="BH46" s="183"/>
      <c r="BI46" s="183"/>
      <c r="BJ46" s="183"/>
      <c r="BK46" s="183"/>
      <c r="BL46" s="183"/>
      <c r="BM46" s="183"/>
      <c r="BN46" s="183"/>
      <c r="BO46" s="183"/>
      <c r="BP46" s="183"/>
      <c r="BQ46" s="183"/>
      <c r="BR46" s="183"/>
      <c r="BS46" s="183"/>
      <c r="BT46" s="183"/>
      <c r="BU46" s="183"/>
      <c r="BV46" s="183"/>
      <c r="BW46" s="183"/>
      <c r="BX46" s="183"/>
      <c r="BY46" s="183"/>
      <c r="BZ46" s="183"/>
      <c r="CA46" s="183"/>
      <c r="CB46" s="183"/>
      <c r="CC46" s="183"/>
      <c r="CD46" s="183"/>
      <c r="CE46" s="183"/>
      <c r="CF46" s="183"/>
      <c r="CG46" s="183"/>
      <c r="CH46" s="183"/>
      <c r="CI46" s="183"/>
      <c r="CJ46" s="183"/>
      <c r="CK46" s="183"/>
      <c r="CL46" s="183"/>
      <c r="CM46" s="183"/>
      <c r="CN46" s="183"/>
      <c r="CO46" s="183"/>
      <c r="CP46" s="183"/>
      <c r="CQ46" s="183"/>
      <c r="CR46" s="183"/>
      <c r="CS46" s="183"/>
      <c r="CT46" s="183"/>
      <c r="CU46" s="183"/>
      <c r="CV46" s="183"/>
      <c r="CW46" s="183"/>
      <c r="CX46" s="183"/>
      <c r="CY46" s="183"/>
      <c r="CZ46" s="183"/>
      <c r="DA46" s="183"/>
      <c r="DB46" s="183"/>
      <c r="DC46" s="183"/>
      <c r="DD46" s="183"/>
      <c r="DE46" s="183"/>
      <c r="DF46" s="183"/>
      <c r="DG46" s="183"/>
      <c r="DH46" s="183"/>
      <c r="DI46" s="183"/>
      <c r="DJ46" s="183"/>
      <c r="DK46" s="183"/>
      <c r="DL46" s="183"/>
      <c r="DM46" s="183"/>
      <c r="DN46" s="183"/>
      <c r="DO46" s="183"/>
      <c r="DP46" s="183"/>
      <c r="DQ46" s="183"/>
      <c r="DR46" s="183"/>
      <c r="DS46" s="183"/>
      <c r="DT46" s="183"/>
      <c r="DU46" s="183"/>
      <c r="DV46" s="183"/>
      <c r="DW46" s="183"/>
      <c r="DX46" s="183"/>
      <c r="DY46" s="183"/>
      <c r="DZ46" s="183"/>
      <c r="EA46" s="183"/>
      <c r="EB46" s="183"/>
      <c r="EC46" s="183"/>
      <c r="ED46" s="183"/>
      <c r="EE46" s="183"/>
      <c r="EF46" s="183"/>
      <c r="EG46" s="183"/>
      <c r="EH46" s="183"/>
      <c r="EI46" s="183"/>
      <c r="EJ46" s="183"/>
      <c r="EK46" s="183"/>
      <c r="EL46" s="183"/>
      <c r="EM46" s="183"/>
      <c r="EN46" s="183"/>
      <c r="EO46" s="183"/>
      <c r="EP46" s="183"/>
      <c r="EQ46" s="183"/>
      <c r="ER46" s="183"/>
      <c r="ES46" s="183"/>
      <c r="ET46" s="183"/>
      <c r="EU46" s="183"/>
      <c r="EV46" s="183"/>
      <c r="EW46" s="183"/>
      <c r="EX46" s="183"/>
      <c r="EY46" s="183"/>
      <c r="EZ46" s="183"/>
      <c r="FA46" s="183"/>
      <c r="FB46" s="183"/>
      <c r="FC46" s="183"/>
      <c r="FD46" s="183"/>
      <c r="FE46" s="183"/>
      <c r="FF46" s="183"/>
      <c r="FG46" s="183"/>
      <c r="FH46" s="183"/>
      <c r="FI46" s="183"/>
      <c r="FJ46" s="183"/>
      <c r="FK46" s="183"/>
      <c r="FL46" s="183"/>
      <c r="FM46" s="183"/>
      <c r="FN46" s="183"/>
      <c r="FO46" s="183"/>
      <c r="FP46" s="183"/>
      <c r="FQ46" s="183"/>
      <c r="FR46" s="183"/>
      <c r="FS46" s="183"/>
      <c r="FT46" s="183"/>
      <c r="FU46" s="183"/>
      <c r="FV46" s="183"/>
      <c r="FW46" s="183"/>
      <c r="FX46" s="183"/>
      <c r="FY46" s="183"/>
      <c r="FZ46" s="183"/>
      <c r="GA46" s="183"/>
      <c r="GB46" s="183"/>
      <c r="GC46" s="183"/>
      <c r="GD46" s="183"/>
      <c r="GE46" s="183"/>
      <c r="GF46" s="183"/>
      <c r="GG46" s="183"/>
      <c r="GH46" s="183"/>
      <c r="GI46" s="183"/>
      <c r="GJ46" s="183"/>
      <c r="GK46" s="183"/>
      <c r="GL46" s="183"/>
      <c r="GM46" s="183"/>
      <c r="GN46" s="183"/>
      <c r="GO46" s="183"/>
      <c r="GP46" s="183"/>
      <c r="GQ46" s="183"/>
      <c r="GR46" s="183"/>
      <c r="GS46" s="183"/>
      <c r="GT46" s="183"/>
      <c r="GU46" s="183"/>
      <c r="GV46" s="183"/>
      <c r="GW46" s="183"/>
      <c r="GX46" s="183"/>
      <c r="GY46" s="183"/>
      <c r="GZ46" s="183"/>
      <c r="HA46" s="183"/>
      <c r="HB46" s="183"/>
      <c r="HC46" s="183"/>
      <c r="HD46" s="183"/>
      <c r="HE46" s="183"/>
      <c r="HF46" s="183"/>
      <c r="HG46" s="183"/>
      <c r="HH46" s="183"/>
      <c r="HI46" s="183"/>
      <c r="HJ46" s="183"/>
      <c r="HK46" s="183"/>
      <c r="HL46" s="183"/>
      <c r="HM46" s="183"/>
      <c r="HN46" s="183"/>
      <c r="HO46" s="183"/>
      <c r="HP46" s="183"/>
      <c r="HQ46" s="183"/>
      <c r="HR46" s="183"/>
      <c r="HS46" s="183"/>
      <c r="HT46" s="183"/>
      <c r="HU46" s="183"/>
      <c r="HV46" s="183"/>
      <c r="HW46" s="183"/>
      <c r="HX46" s="183"/>
      <c r="HY46" s="183"/>
      <c r="HZ46" s="183"/>
      <c r="IA46" s="183"/>
      <c r="IB46" s="183"/>
      <c r="IC46" s="183"/>
      <c r="ID46" s="183"/>
      <c r="IE46" s="183"/>
      <c r="IF46" s="183"/>
      <c r="IG46" s="183"/>
      <c r="IH46" s="183"/>
      <c r="II46" s="183"/>
      <c r="IJ46" s="183"/>
      <c r="IK46" s="183"/>
      <c r="IL46" s="183"/>
      <c r="IM46" s="183"/>
      <c r="IN46" s="183"/>
      <c r="IO46" s="183"/>
      <c r="IP46" s="183"/>
      <c r="IQ46" s="183"/>
      <c r="IR46" s="183"/>
      <c r="IS46" s="183"/>
      <c r="IT46" s="183"/>
      <c r="IU46" s="183"/>
      <c r="IV46" s="183"/>
      <c r="IW46" s="183"/>
      <c r="IX46" s="183"/>
      <c r="IY46" s="183"/>
      <c r="IZ46" s="183"/>
      <c r="JA46" s="183"/>
      <c r="JB46" s="183"/>
      <c r="JC46" s="183"/>
      <c r="JD46" s="183"/>
      <c r="JE46" s="183"/>
      <c r="JF46" s="183"/>
      <c r="JG46" s="183"/>
      <c r="JH46" s="183"/>
      <c r="JI46" s="183"/>
      <c r="JJ46" s="183"/>
      <c r="JK46" s="183"/>
      <c r="JL46" s="183"/>
      <c r="JM46" s="183"/>
      <c r="JN46" s="183"/>
      <c r="JO46" s="183"/>
      <c r="JP46" s="183"/>
      <c r="JQ46" s="183"/>
      <c r="JR46" s="183"/>
      <c r="JS46" s="183"/>
      <c r="JT46" s="183"/>
      <c r="JU46" s="183"/>
      <c r="JV46" s="183"/>
      <c r="JW46" s="183"/>
      <c r="JX46" s="183"/>
      <c r="JY46" s="183"/>
      <c r="JZ46" s="183"/>
      <c r="KA46" s="183"/>
      <c r="KB46" s="183"/>
      <c r="KC46" s="183"/>
      <c r="KD46" s="183"/>
      <c r="KE46" s="183"/>
      <c r="KF46" s="183"/>
      <c r="KG46" s="183"/>
      <c r="KH46" s="183"/>
      <c r="KI46" s="183"/>
      <c r="KJ46" s="183"/>
      <c r="KK46" s="183"/>
      <c r="KL46" s="183"/>
      <c r="KM46" s="183"/>
      <c r="KN46" s="183"/>
      <c r="KO46" s="183"/>
      <c r="KP46" s="183"/>
      <c r="KQ46" s="183"/>
      <c r="KR46" s="183"/>
      <c r="KS46" s="183"/>
      <c r="KT46" s="183"/>
      <c r="KU46" s="183"/>
      <c r="KV46" s="183"/>
      <c r="KW46" s="183"/>
      <c r="KX46" s="183"/>
      <c r="KY46" s="183"/>
      <c r="KZ46" s="183"/>
      <c r="LA46" s="183"/>
      <c r="LB46" s="183"/>
      <c r="LC46" s="183"/>
      <c r="LD46" s="183"/>
      <c r="LE46" s="183"/>
      <c r="LF46" s="183"/>
      <c r="LG46" s="183"/>
      <c r="LH46" s="183"/>
      <c r="LI46" s="183"/>
      <c r="LJ46" s="183"/>
      <c r="LK46" s="183"/>
      <c r="LL46" s="183"/>
      <c r="LM46" s="183"/>
      <c r="LN46" s="183"/>
      <c r="LO46" s="183"/>
      <c r="LP46" s="183"/>
      <c r="LQ46" s="183"/>
      <c r="LR46" s="183"/>
      <c r="LS46" s="183"/>
      <c r="LT46" s="183"/>
      <c r="LU46" s="183"/>
      <c r="LV46" s="183"/>
      <c r="LW46" s="183"/>
      <c r="LX46" s="183"/>
      <c r="LY46" s="183"/>
      <c r="LZ46" s="183"/>
      <c r="MA46" s="183"/>
      <c r="MB46" s="183"/>
      <c r="MC46" s="183"/>
      <c r="MD46" s="183"/>
      <c r="ME46" s="183"/>
      <c r="MF46" s="183"/>
      <c r="MG46" s="183"/>
      <c r="MH46" s="183"/>
    </row>
    <row r="47" spans="1:349" s="94" customFormat="1" ht="18" customHeight="1" thickBot="1">
      <c r="A47" s="255" t="s">
        <v>53</v>
      </c>
      <c r="B47" s="160"/>
      <c r="C47" s="160"/>
      <c r="D47" s="160"/>
      <c r="E47" s="160"/>
      <c r="F47" s="160"/>
      <c r="G47" s="160"/>
      <c r="H47" s="160"/>
      <c r="I47" s="160"/>
      <c r="J47" s="160"/>
      <c r="K47" s="144"/>
      <c r="L47" s="144"/>
      <c r="M47" s="41"/>
      <c r="N47" s="159"/>
      <c r="O47" s="159"/>
      <c r="P47" s="159"/>
      <c r="Q47" s="160"/>
      <c r="R47" s="160"/>
      <c r="S47" s="160"/>
      <c r="T47" s="161"/>
    </row>
    <row r="48" spans="1:349" s="220" customFormat="1" ht="18" customHeight="1" outlineLevel="1" thickTop="1" thickBot="1">
      <c r="A48" s="139"/>
      <c r="B48" s="139"/>
      <c r="C48" s="227" t="s">
        <v>9</v>
      </c>
      <c r="D48" s="99"/>
      <c r="E48" s="99"/>
      <c r="F48" s="99"/>
      <c r="G48" s="99"/>
      <c r="H48" s="99"/>
      <c r="I48" s="99"/>
      <c r="J48" s="223"/>
      <c r="K48" s="223"/>
      <c r="L48" s="239"/>
      <c r="M48" s="7"/>
      <c r="N48" s="162"/>
      <c r="O48" s="162"/>
      <c r="P48" s="162"/>
      <c r="Q48" s="139"/>
      <c r="R48" s="139"/>
      <c r="S48" s="139"/>
      <c r="T48" s="98"/>
      <c r="U48" s="183"/>
      <c r="V48" s="183"/>
      <c r="W48" s="183"/>
      <c r="X48" s="183"/>
      <c r="Y48" s="183"/>
      <c r="Z48" s="183"/>
      <c r="AA48" s="183"/>
      <c r="AB48" s="183"/>
      <c r="AC48" s="183"/>
      <c r="AD48" s="183"/>
      <c r="AE48" s="183"/>
      <c r="AF48" s="183"/>
      <c r="AG48" s="183"/>
      <c r="AH48" s="183"/>
      <c r="AI48" s="183"/>
      <c r="AJ48" s="183"/>
      <c r="AK48" s="183"/>
      <c r="AL48" s="183"/>
      <c r="AM48" s="183"/>
      <c r="AN48" s="183"/>
      <c r="AO48" s="183"/>
      <c r="AP48" s="183"/>
      <c r="AQ48" s="183"/>
      <c r="AR48" s="183"/>
      <c r="AS48" s="183"/>
      <c r="AT48" s="183"/>
      <c r="AU48" s="183"/>
      <c r="AV48" s="183"/>
      <c r="AW48" s="183"/>
      <c r="AX48" s="183"/>
      <c r="AY48" s="183"/>
      <c r="AZ48" s="183"/>
      <c r="BA48" s="183"/>
      <c r="BB48" s="183"/>
      <c r="BC48" s="183"/>
      <c r="BD48" s="183"/>
      <c r="BE48" s="183"/>
      <c r="BF48" s="183"/>
      <c r="BG48" s="183"/>
      <c r="BH48" s="183"/>
      <c r="BI48" s="183"/>
      <c r="BJ48" s="183"/>
      <c r="BK48" s="183"/>
      <c r="BL48" s="183"/>
      <c r="BM48" s="183"/>
      <c r="BN48" s="183"/>
      <c r="BO48" s="183"/>
      <c r="BP48" s="183"/>
      <c r="BQ48" s="183"/>
      <c r="BR48" s="183"/>
      <c r="BS48" s="183"/>
      <c r="BT48" s="183"/>
      <c r="BU48" s="183"/>
      <c r="BV48" s="183"/>
      <c r="BW48" s="183"/>
      <c r="BX48" s="183"/>
      <c r="BY48" s="183"/>
      <c r="BZ48" s="183"/>
      <c r="CA48" s="183"/>
      <c r="CB48" s="183"/>
      <c r="CC48" s="183"/>
      <c r="CD48" s="183"/>
      <c r="CE48" s="183"/>
      <c r="CF48" s="183"/>
      <c r="CG48" s="183"/>
      <c r="CH48" s="183"/>
      <c r="CI48" s="183"/>
      <c r="CJ48" s="183"/>
      <c r="CK48" s="183"/>
      <c r="CL48" s="183"/>
      <c r="CM48" s="183"/>
      <c r="CN48" s="183"/>
      <c r="CO48" s="183"/>
      <c r="CP48" s="183"/>
      <c r="CQ48" s="183"/>
      <c r="CR48" s="183"/>
      <c r="CS48" s="183"/>
      <c r="CT48" s="183"/>
      <c r="CU48" s="183"/>
      <c r="CV48" s="183"/>
      <c r="CW48" s="183"/>
      <c r="CX48" s="183"/>
      <c r="CY48" s="183"/>
      <c r="CZ48" s="183"/>
      <c r="DA48" s="183"/>
      <c r="DB48" s="183"/>
      <c r="DC48" s="183"/>
      <c r="DD48" s="183"/>
      <c r="DE48" s="183"/>
      <c r="DF48" s="183"/>
      <c r="DG48" s="183"/>
      <c r="DH48" s="183"/>
      <c r="DI48" s="183"/>
      <c r="DJ48" s="183"/>
      <c r="DK48" s="183"/>
      <c r="DL48" s="183"/>
      <c r="DM48" s="183"/>
      <c r="DN48" s="183"/>
      <c r="DO48" s="183"/>
      <c r="DP48" s="183"/>
      <c r="DQ48" s="183"/>
      <c r="DR48" s="183"/>
      <c r="DS48" s="183"/>
      <c r="DT48" s="183"/>
      <c r="DU48" s="183"/>
      <c r="DV48" s="183"/>
      <c r="DW48" s="183"/>
      <c r="DX48" s="183"/>
      <c r="DY48" s="183"/>
      <c r="DZ48" s="183"/>
      <c r="EA48" s="183"/>
      <c r="EB48" s="183"/>
      <c r="EC48" s="183"/>
      <c r="ED48" s="183"/>
      <c r="EE48" s="183"/>
      <c r="EF48" s="183"/>
      <c r="EG48" s="183"/>
      <c r="EH48" s="183"/>
      <c r="EI48" s="183"/>
      <c r="EJ48" s="183"/>
      <c r="EK48" s="183"/>
      <c r="EL48" s="183"/>
      <c r="EM48" s="183"/>
      <c r="EN48" s="183"/>
      <c r="EO48" s="183"/>
      <c r="EP48" s="183"/>
      <c r="EQ48" s="183"/>
      <c r="ER48" s="183"/>
      <c r="ES48" s="183"/>
      <c r="ET48" s="183"/>
      <c r="EU48" s="183"/>
      <c r="EV48" s="183"/>
      <c r="EW48" s="183"/>
      <c r="EX48" s="183"/>
      <c r="EY48" s="183"/>
      <c r="EZ48" s="183"/>
      <c r="FA48" s="183"/>
      <c r="FB48" s="183"/>
      <c r="FC48" s="183"/>
      <c r="FD48" s="183"/>
      <c r="FE48" s="183"/>
      <c r="FF48" s="183"/>
      <c r="FG48" s="183"/>
      <c r="FH48" s="183"/>
      <c r="FI48" s="183"/>
      <c r="FJ48" s="183"/>
      <c r="FK48" s="183"/>
      <c r="FL48" s="183"/>
      <c r="FM48" s="183"/>
      <c r="FN48" s="183"/>
      <c r="FO48" s="183"/>
      <c r="FP48" s="183"/>
      <c r="FQ48" s="183"/>
      <c r="FR48" s="183"/>
      <c r="FS48" s="183"/>
      <c r="FT48" s="183"/>
      <c r="FU48" s="183"/>
      <c r="FV48" s="183"/>
      <c r="FW48" s="183"/>
      <c r="FX48" s="183"/>
      <c r="FY48" s="183"/>
      <c r="FZ48" s="183"/>
      <c r="GA48" s="183"/>
      <c r="GB48" s="183"/>
      <c r="GC48" s="183"/>
      <c r="GD48" s="183"/>
      <c r="GE48" s="183"/>
      <c r="GF48" s="183"/>
      <c r="GG48" s="183"/>
      <c r="GH48" s="183"/>
      <c r="GI48" s="183"/>
      <c r="GJ48" s="183"/>
      <c r="GK48" s="183"/>
      <c r="GL48" s="183"/>
      <c r="GM48" s="183"/>
      <c r="GN48" s="183"/>
      <c r="GO48" s="183"/>
      <c r="GP48" s="183"/>
      <c r="GQ48" s="183"/>
      <c r="GR48" s="183"/>
      <c r="GS48" s="183"/>
      <c r="GT48" s="183"/>
      <c r="GU48" s="183"/>
      <c r="GV48" s="183"/>
      <c r="GW48" s="183"/>
      <c r="GX48" s="183"/>
      <c r="GY48" s="183"/>
      <c r="GZ48" s="183"/>
      <c r="HA48" s="183"/>
      <c r="HB48" s="183"/>
      <c r="HC48" s="183"/>
      <c r="HD48" s="183"/>
      <c r="HE48" s="183"/>
      <c r="HF48" s="183"/>
      <c r="HG48" s="183"/>
      <c r="HH48" s="183"/>
      <c r="HI48" s="183"/>
      <c r="HJ48" s="183"/>
      <c r="HK48" s="183"/>
      <c r="HL48" s="183"/>
      <c r="HM48" s="183"/>
      <c r="HN48" s="183"/>
      <c r="HO48" s="183"/>
      <c r="HP48" s="183"/>
      <c r="HQ48" s="183"/>
      <c r="HR48" s="183"/>
      <c r="HS48" s="183"/>
      <c r="HT48" s="183"/>
      <c r="HU48" s="183"/>
      <c r="HV48" s="183"/>
      <c r="HW48" s="183"/>
      <c r="HX48" s="183"/>
      <c r="HY48" s="183"/>
      <c r="HZ48" s="183"/>
      <c r="IA48" s="183"/>
      <c r="IB48" s="183"/>
      <c r="IC48" s="183"/>
      <c r="ID48" s="183"/>
      <c r="IE48" s="183"/>
      <c r="IF48" s="183"/>
      <c r="IG48" s="183"/>
      <c r="IH48" s="183"/>
      <c r="II48" s="183"/>
      <c r="IJ48" s="183"/>
      <c r="IK48" s="183"/>
      <c r="IL48" s="183"/>
      <c r="IM48" s="183"/>
      <c r="IN48" s="183"/>
      <c r="IO48" s="183"/>
      <c r="IP48" s="183"/>
      <c r="IQ48" s="183"/>
      <c r="IR48" s="183"/>
      <c r="IS48" s="183"/>
      <c r="IT48" s="183"/>
      <c r="IU48" s="183"/>
      <c r="IV48" s="183"/>
      <c r="IW48" s="183"/>
      <c r="IX48" s="183"/>
      <c r="IY48" s="183"/>
      <c r="IZ48" s="183"/>
      <c r="JA48" s="183"/>
      <c r="JB48" s="183"/>
      <c r="JC48" s="183"/>
      <c r="JD48" s="183"/>
      <c r="JE48" s="183"/>
      <c r="JF48" s="183"/>
      <c r="JG48" s="183"/>
      <c r="JH48" s="183"/>
      <c r="JI48" s="183"/>
      <c r="JJ48" s="183"/>
      <c r="JK48" s="183"/>
      <c r="JL48" s="183"/>
      <c r="JM48" s="183"/>
      <c r="JN48" s="183"/>
      <c r="JO48" s="183"/>
      <c r="JP48" s="183"/>
      <c r="JQ48" s="183"/>
      <c r="JR48" s="183"/>
      <c r="JS48" s="183"/>
      <c r="JT48" s="183"/>
      <c r="JU48" s="183"/>
      <c r="JV48" s="183"/>
      <c r="JW48" s="183"/>
      <c r="JX48" s="183"/>
      <c r="JY48" s="183"/>
      <c r="JZ48" s="183"/>
      <c r="KA48" s="183"/>
      <c r="KB48" s="183"/>
      <c r="KC48" s="183"/>
      <c r="KD48" s="183"/>
      <c r="KE48" s="183"/>
      <c r="KF48" s="183"/>
      <c r="KG48" s="183"/>
      <c r="KH48" s="183"/>
      <c r="KI48" s="183"/>
      <c r="KJ48" s="183"/>
      <c r="KK48" s="183"/>
      <c r="KL48" s="183"/>
      <c r="KM48" s="183"/>
      <c r="KN48" s="183"/>
      <c r="KO48" s="183"/>
      <c r="KP48" s="183"/>
      <c r="KQ48" s="183"/>
      <c r="KR48" s="183"/>
      <c r="KS48" s="183"/>
      <c r="KT48" s="183"/>
      <c r="KU48" s="183"/>
      <c r="KV48" s="183"/>
      <c r="KW48" s="183"/>
      <c r="KX48" s="183"/>
      <c r="KY48" s="183"/>
      <c r="KZ48" s="183"/>
      <c r="LA48" s="183"/>
      <c r="LB48" s="183"/>
      <c r="LC48" s="183"/>
      <c r="LD48" s="183"/>
      <c r="LE48" s="183"/>
      <c r="LF48" s="183"/>
      <c r="LG48" s="183"/>
      <c r="LH48" s="183"/>
      <c r="LI48" s="183"/>
      <c r="LJ48" s="183"/>
      <c r="LK48" s="183"/>
      <c r="LL48" s="183"/>
      <c r="LM48" s="183"/>
      <c r="LN48" s="183"/>
      <c r="LO48" s="183"/>
      <c r="LP48" s="183"/>
      <c r="LQ48" s="183"/>
      <c r="LR48" s="183"/>
      <c r="LS48" s="183"/>
      <c r="LT48" s="183"/>
      <c r="LU48" s="183"/>
      <c r="LV48" s="183"/>
      <c r="LW48" s="183"/>
      <c r="LX48" s="183"/>
      <c r="LY48" s="183"/>
      <c r="LZ48" s="183"/>
      <c r="MA48" s="183"/>
      <c r="MB48" s="183"/>
      <c r="MC48" s="183"/>
      <c r="MD48" s="183"/>
      <c r="ME48" s="183"/>
      <c r="MF48" s="183"/>
      <c r="MG48" s="183"/>
      <c r="MH48" s="183"/>
      <c r="MI48" s="183"/>
      <c r="MJ48" s="183"/>
      <c r="MK48" s="183"/>
    </row>
    <row r="49" spans="1:349" s="220" customFormat="1" ht="18" customHeight="1" outlineLevel="1">
      <c r="A49" s="139"/>
      <c r="B49" s="139"/>
      <c r="C49" s="99"/>
      <c r="D49" s="99"/>
      <c r="E49" s="121" t="s">
        <v>5</v>
      </c>
      <c r="F49" s="99"/>
      <c r="G49" s="99"/>
      <c r="H49" s="99"/>
      <c r="I49" s="99"/>
      <c r="J49" s="233" t="s">
        <v>73</v>
      </c>
      <c r="K49" s="223" t="s">
        <v>77</v>
      </c>
      <c r="L49" s="239"/>
      <c r="M49" s="133"/>
      <c r="N49" s="479">
        <f>(N19*N38)*$M$25</f>
        <v>1405218.3688121301</v>
      </c>
      <c r="O49" s="480">
        <f t="shared" ref="O49:T49" si="24">(O19*O38)*$M$25</f>
        <v>1587627.7979619158</v>
      </c>
      <c r="P49" s="480">
        <f t="shared" si="24"/>
        <v>1793715.5397364348</v>
      </c>
      <c r="Q49" s="480">
        <f t="shared" si="24"/>
        <v>2026555.2427478659</v>
      </c>
      <c r="R49" s="480">
        <f t="shared" si="24"/>
        <v>2289619.5416316264</v>
      </c>
      <c r="S49" s="480">
        <f t="shared" si="24"/>
        <v>2586831.8488634685</v>
      </c>
      <c r="T49" s="481">
        <f t="shared" si="24"/>
        <v>2922624.8695998467</v>
      </c>
      <c r="U49" s="183"/>
      <c r="V49" s="183"/>
      <c r="W49" s="183"/>
      <c r="X49" s="183"/>
      <c r="Y49" s="183"/>
      <c r="Z49" s="183"/>
      <c r="AA49" s="183"/>
      <c r="AB49" s="183"/>
      <c r="AC49" s="183"/>
      <c r="AD49" s="183"/>
      <c r="AE49" s="183"/>
      <c r="AF49" s="183"/>
      <c r="AG49" s="183"/>
      <c r="AH49" s="183"/>
      <c r="AI49" s="183"/>
      <c r="AJ49" s="183"/>
      <c r="AK49" s="183"/>
      <c r="AL49" s="183"/>
      <c r="AM49" s="183"/>
      <c r="AN49" s="183"/>
      <c r="AO49" s="183"/>
      <c r="AP49" s="183"/>
      <c r="AQ49" s="183"/>
      <c r="AR49" s="183"/>
      <c r="AS49" s="183"/>
      <c r="AT49" s="183"/>
      <c r="AU49" s="183"/>
      <c r="AV49" s="183"/>
      <c r="AW49" s="183"/>
      <c r="AX49" s="183"/>
      <c r="AY49" s="183"/>
      <c r="AZ49" s="183"/>
      <c r="BA49" s="183"/>
      <c r="BB49" s="183"/>
      <c r="BC49" s="183"/>
      <c r="BD49" s="183"/>
      <c r="BE49" s="183"/>
      <c r="BF49" s="183"/>
      <c r="BG49" s="183"/>
      <c r="BH49" s="183"/>
      <c r="BI49" s="183"/>
      <c r="BJ49" s="183"/>
      <c r="BK49" s="183"/>
      <c r="BL49" s="183"/>
      <c r="BM49" s="183"/>
      <c r="BN49" s="183"/>
      <c r="BO49" s="183"/>
      <c r="BP49" s="183"/>
      <c r="BQ49" s="183"/>
      <c r="BR49" s="183"/>
      <c r="BS49" s="183"/>
      <c r="BT49" s="183"/>
      <c r="BU49" s="183"/>
      <c r="BV49" s="183"/>
      <c r="BW49" s="183"/>
      <c r="BX49" s="183"/>
      <c r="BY49" s="183"/>
      <c r="BZ49" s="183"/>
      <c r="CA49" s="183"/>
      <c r="CB49" s="183"/>
      <c r="CC49" s="183"/>
      <c r="CD49" s="183"/>
      <c r="CE49" s="183"/>
      <c r="CF49" s="183"/>
      <c r="CG49" s="183"/>
      <c r="CH49" s="183"/>
      <c r="CI49" s="183"/>
      <c r="CJ49" s="183"/>
      <c r="CK49" s="183"/>
      <c r="CL49" s="183"/>
      <c r="CM49" s="183"/>
      <c r="CN49" s="183"/>
      <c r="CO49" s="183"/>
      <c r="CP49" s="183"/>
      <c r="CQ49" s="183"/>
      <c r="CR49" s="183"/>
      <c r="CS49" s="183"/>
      <c r="CT49" s="183"/>
      <c r="CU49" s="183"/>
      <c r="CV49" s="183"/>
      <c r="CW49" s="183"/>
      <c r="CX49" s="183"/>
      <c r="CY49" s="183"/>
      <c r="CZ49" s="183"/>
      <c r="DA49" s="183"/>
      <c r="DB49" s="183"/>
      <c r="DC49" s="183"/>
      <c r="DD49" s="183"/>
      <c r="DE49" s="183"/>
      <c r="DF49" s="183"/>
      <c r="DG49" s="183"/>
      <c r="DH49" s="183"/>
      <c r="DI49" s="183"/>
      <c r="DJ49" s="183"/>
      <c r="DK49" s="183"/>
      <c r="DL49" s="183"/>
      <c r="DM49" s="183"/>
      <c r="DN49" s="183"/>
      <c r="DO49" s="183"/>
      <c r="DP49" s="183"/>
      <c r="DQ49" s="183"/>
      <c r="DR49" s="183"/>
      <c r="DS49" s="183"/>
      <c r="DT49" s="183"/>
      <c r="DU49" s="183"/>
      <c r="DV49" s="183"/>
      <c r="DW49" s="183"/>
      <c r="DX49" s="183"/>
      <c r="DY49" s="183"/>
      <c r="DZ49" s="183"/>
      <c r="EA49" s="183"/>
      <c r="EB49" s="183"/>
      <c r="EC49" s="183"/>
      <c r="ED49" s="183"/>
      <c r="EE49" s="183"/>
      <c r="EF49" s="183"/>
      <c r="EG49" s="183"/>
      <c r="EH49" s="183"/>
      <c r="EI49" s="183"/>
      <c r="EJ49" s="183"/>
      <c r="EK49" s="183"/>
      <c r="EL49" s="183"/>
      <c r="EM49" s="183"/>
      <c r="EN49" s="183"/>
      <c r="EO49" s="183"/>
      <c r="EP49" s="183"/>
      <c r="EQ49" s="183"/>
      <c r="ER49" s="183"/>
      <c r="ES49" s="183"/>
      <c r="ET49" s="183"/>
      <c r="EU49" s="183"/>
      <c r="EV49" s="183"/>
      <c r="EW49" s="183"/>
      <c r="EX49" s="183"/>
      <c r="EY49" s="183"/>
      <c r="EZ49" s="183"/>
      <c r="FA49" s="183"/>
      <c r="FB49" s="183"/>
      <c r="FC49" s="183"/>
      <c r="FD49" s="183"/>
      <c r="FE49" s="183"/>
      <c r="FF49" s="183"/>
      <c r="FG49" s="183"/>
      <c r="FH49" s="183"/>
      <c r="FI49" s="183"/>
      <c r="FJ49" s="183"/>
      <c r="FK49" s="183"/>
      <c r="FL49" s="183"/>
      <c r="FM49" s="183"/>
      <c r="FN49" s="183"/>
      <c r="FO49" s="183"/>
      <c r="FP49" s="183"/>
      <c r="FQ49" s="183"/>
      <c r="FR49" s="183"/>
      <c r="FS49" s="183"/>
      <c r="FT49" s="183"/>
      <c r="FU49" s="183"/>
      <c r="FV49" s="183"/>
      <c r="FW49" s="183"/>
      <c r="FX49" s="183"/>
      <c r="FY49" s="183"/>
      <c r="FZ49" s="183"/>
      <c r="GA49" s="183"/>
      <c r="GB49" s="183"/>
      <c r="GC49" s="183"/>
      <c r="GD49" s="183"/>
      <c r="GE49" s="183"/>
      <c r="GF49" s="183"/>
      <c r="GG49" s="183"/>
      <c r="GH49" s="183"/>
      <c r="GI49" s="183"/>
      <c r="GJ49" s="183"/>
      <c r="GK49" s="183"/>
      <c r="GL49" s="183"/>
      <c r="GM49" s="183"/>
      <c r="GN49" s="183"/>
      <c r="GO49" s="183"/>
      <c r="GP49" s="183"/>
      <c r="GQ49" s="183"/>
      <c r="GR49" s="183"/>
      <c r="GS49" s="183"/>
      <c r="GT49" s="183"/>
      <c r="GU49" s="183"/>
      <c r="GV49" s="183"/>
      <c r="GW49" s="183"/>
      <c r="GX49" s="183"/>
      <c r="GY49" s="183"/>
      <c r="GZ49" s="183"/>
      <c r="HA49" s="183"/>
      <c r="HB49" s="183"/>
      <c r="HC49" s="183"/>
      <c r="HD49" s="183"/>
      <c r="HE49" s="183"/>
      <c r="HF49" s="183"/>
      <c r="HG49" s="183"/>
      <c r="HH49" s="183"/>
      <c r="HI49" s="183"/>
      <c r="HJ49" s="183"/>
      <c r="HK49" s="183"/>
      <c r="HL49" s="183"/>
      <c r="HM49" s="183"/>
      <c r="HN49" s="183"/>
      <c r="HO49" s="183"/>
      <c r="HP49" s="183"/>
      <c r="HQ49" s="183"/>
      <c r="HR49" s="183"/>
      <c r="HS49" s="183"/>
      <c r="HT49" s="183"/>
      <c r="HU49" s="183"/>
      <c r="HV49" s="183"/>
      <c r="HW49" s="183"/>
      <c r="HX49" s="183"/>
      <c r="HY49" s="183"/>
      <c r="HZ49" s="183"/>
      <c r="IA49" s="183"/>
      <c r="IB49" s="183"/>
      <c r="IC49" s="183"/>
      <c r="ID49" s="183"/>
      <c r="IE49" s="183"/>
      <c r="IF49" s="183"/>
      <c r="IG49" s="183"/>
      <c r="IH49" s="183"/>
      <c r="II49" s="183"/>
      <c r="IJ49" s="183"/>
      <c r="IK49" s="183"/>
      <c r="IL49" s="183"/>
      <c r="IM49" s="183"/>
      <c r="IN49" s="183"/>
      <c r="IO49" s="183"/>
      <c r="IP49" s="183"/>
      <c r="IQ49" s="183"/>
      <c r="IR49" s="183"/>
      <c r="IS49" s="183"/>
      <c r="IT49" s="183"/>
      <c r="IU49" s="183"/>
      <c r="IV49" s="183"/>
      <c r="IW49" s="183"/>
      <c r="IX49" s="183"/>
      <c r="IY49" s="183"/>
      <c r="IZ49" s="183"/>
      <c r="JA49" s="183"/>
      <c r="JB49" s="183"/>
      <c r="JC49" s="183"/>
      <c r="JD49" s="183"/>
      <c r="JE49" s="183"/>
      <c r="JF49" s="183"/>
      <c r="JG49" s="183"/>
      <c r="JH49" s="183"/>
      <c r="JI49" s="183"/>
      <c r="JJ49" s="183"/>
      <c r="JK49" s="183"/>
      <c r="JL49" s="183"/>
      <c r="JM49" s="183"/>
      <c r="JN49" s="183"/>
      <c r="JO49" s="183"/>
      <c r="JP49" s="183"/>
      <c r="JQ49" s="183"/>
      <c r="JR49" s="183"/>
      <c r="JS49" s="183"/>
      <c r="JT49" s="183"/>
      <c r="JU49" s="183"/>
      <c r="JV49" s="183"/>
      <c r="JW49" s="183"/>
      <c r="JX49" s="183"/>
      <c r="JY49" s="183"/>
      <c r="JZ49" s="183"/>
      <c r="KA49" s="183"/>
      <c r="KB49" s="183"/>
      <c r="KC49" s="183"/>
      <c r="KD49" s="183"/>
      <c r="KE49" s="183"/>
      <c r="KF49" s="183"/>
      <c r="KG49" s="183"/>
      <c r="KH49" s="183"/>
      <c r="KI49" s="183"/>
      <c r="KJ49" s="183"/>
      <c r="KK49" s="183"/>
      <c r="KL49" s="183"/>
      <c r="KM49" s="183"/>
      <c r="KN49" s="183"/>
      <c r="KO49" s="183"/>
      <c r="KP49" s="183"/>
      <c r="KQ49" s="183"/>
      <c r="KR49" s="183"/>
      <c r="KS49" s="183"/>
      <c r="KT49" s="183"/>
      <c r="KU49" s="183"/>
      <c r="KV49" s="183"/>
      <c r="KW49" s="183"/>
      <c r="KX49" s="183"/>
      <c r="KY49" s="183"/>
      <c r="KZ49" s="183"/>
      <c r="LA49" s="183"/>
      <c r="LB49" s="183"/>
      <c r="LC49" s="183"/>
      <c r="LD49" s="183"/>
      <c r="LE49" s="183"/>
      <c r="LF49" s="183"/>
      <c r="LG49" s="183"/>
      <c r="LH49" s="183"/>
      <c r="LI49" s="183"/>
      <c r="LJ49" s="183"/>
      <c r="LK49" s="183"/>
      <c r="LL49" s="183"/>
      <c r="LM49" s="183"/>
      <c r="LN49" s="183"/>
      <c r="LO49" s="183"/>
      <c r="LP49" s="183"/>
      <c r="LQ49" s="183"/>
      <c r="LR49" s="183"/>
      <c r="LS49" s="183"/>
      <c r="LT49" s="183"/>
      <c r="LU49" s="183"/>
      <c r="LV49" s="183"/>
      <c r="LW49" s="183"/>
      <c r="LX49" s="183"/>
      <c r="LY49" s="183"/>
      <c r="LZ49" s="183"/>
      <c r="MA49" s="183"/>
      <c r="MB49" s="183"/>
      <c r="MC49" s="183"/>
      <c r="MD49" s="183"/>
      <c r="ME49" s="183"/>
      <c r="MF49" s="183"/>
      <c r="MG49" s="183"/>
      <c r="MH49" s="183"/>
      <c r="MI49" s="183"/>
      <c r="MJ49" s="183"/>
      <c r="MK49" s="183"/>
    </row>
    <row r="50" spans="1:349" s="220" customFormat="1" ht="18" customHeight="1" outlineLevel="1">
      <c r="A50" s="139"/>
      <c r="B50" s="139"/>
      <c r="C50" s="228"/>
      <c r="D50" s="99"/>
      <c r="E50" s="121" t="s">
        <v>6</v>
      </c>
      <c r="F50" s="99"/>
      <c r="G50" s="99"/>
      <c r="H50" s="99"/>
      <c r="I50" s="99"/>
      <c r="J50" s="223" t="s">
        <v>73</v>
      </c>
      <c r="K50" s="223" t="s">
        <v>77</v>
      </c>
      <c r="L50" s="239"/>
      <c r="M50" s="133"/>
      <c r="N50" s="482">
        <f t="shared" ref="N50:T51" si="25">(N20*N39)*$M$25</f>
        <v>6294756.8192957146</v>
      </c>
      <c r="O50" s="475">
        <f t="shared" si="25"/>
        <v>7111870.3893489419</v>
      </c>
      <c r="P50" s="475">
        <f t="shared" si="25"/>
        <v>8035052.3279717835</v>
      </c>
      <c r="Q50" s="475">
        <f t="shared" si="25"/>
        <v>9078071.2215925399</v>
      </c>
      <c r="R50" s="475">
        <f t="shared" si="25"/>
        <v>10256482.937567757</v>
      </c>
      <c r="S50" s="475">
        <f t="shared" si="25"/>
        <v>11587862.628617315</v>
      </c>
      <c r="T50" s="476">
        <f t="shared" si="25"/>
        <v>13092066.853430443</v>
      </c>
      <c r="U50" s="183"/>
      <c r="V50" s="183"/>
      <c r="W50" s="183"/>
      <c r="X50" s="183"/>
      <c r="Y50" s="183"/>
      <c r="Z50" s="183"/>
      <c r="AA50" s="183"/>
      <c r="AB50" s="183"/>
      <c r="AC50" s="183"/>
      <c r="AD50" s="183"/>
      <c r="AE50" s="183"/>
      <c r="AF50" s="183"/>
      <c r="AG50" s="183"/>
      <c r="AH50" s="183"/>
      <c r="AI50" s="183"/>
      <c r="AJ50" s="183"/>
      <c r="AK50" s="183"/>
      <c r="AL50" s="183"/>
      <c r="AM50" s="183"/>
      <c r="AN50" s="183"/>
      <c r="AO50" s="183"/>
      <c r="AP50" s="183"/>
      <c r="AQ50" s="183"/>
      <c r="AR50" s="183"/>
      <c r="AS50" s="183"/>
      <c r="AT50" s="183"/>
      <c r="AU50" s="183"/>
      <c r="AV50" s="183"/>
      <c r="AW50" s="183"/>
      <c r="AX50" s="183"/>
      <c r="AY50" s="183"/>
      <c r="AZ50" s="183"/>
      <c r="BA50" s="183"/>
      <c r="BB50" s="183"/>
      <c r="BC50" s="183"/>
      <c r="BD50" s="183"/>
      <c r="BE50" s="183"/>
      <c r="BF50" s="183"/>
      <c r="BG50" s="183"/>
      <c r="BH50" s="183"/>
      <c r="BI50" s="183"/>
      <c r="BJ50" s="183"/>
      <c r="BK50" s="183"/>
      <c r="BL50" s="183"/>
      <c r="BM50" s="183"/>
      <c r="BN50" s="183"/>
      <c r="BO50" s="183"/>
      <c r="BP50" s="183"/>
      <c r="BQ50" s="183"/>
      <c r="BR50" s="183"/>
      <c r="BS50" s="183"/>
      <c r="BT50" s="183"/>
      <c r="BU50" s="183"/>
      <c r="BV50" s="183"/>
      <c r="BW50" s="183"/>
      <c r="BX50" s="183"/>
      <c r="BY50" s="183"/>
      <c r="BZ50" s="183"/>
      <c r="CA50" s="183"/>
      <c r="CB50" s="183"/>
      <c r="CC50" s="183"/>
      <c r="CD50" s="183"/>
      <c r="CE50" s="183"/>
      <c r="CF50" s="183"/>
      <c r="CG50" s="183"/>
      <c r="CH50" s="183"/>
      <c r="CI50" s="183"/>
      <c r="CJ50" s="183"/>
      <c r="CK50" s="183"/>
      <c r="CL50" s="183"/>
      <c r="CM50" s="183"/>
      <c r="CN50" s="183"/>
      <c r="CO50" s="183"/>
      <c r="CP50" s="183"/>
      <c r="CQ50" s="183"/>
      <c r="CR50" s="183"/>
      <c r="CS50" s="183"/>
      <c r="CT50" s="183"/>
      <c r="CU50" s="183"/>
      <c r="CV50" s="183"/>
      <c r="CW50" s="183"/>
      <c r="CX50" s="183"/>
      <c r="CY50" s="183"/>
      <c r="CZ50" s="183"/>
      <c r="DA50" s="183"/>
      <c r="DB50" s="183"/>
      <c r="DC50" s="183"/>
      <c r="DD50" s="183"/>
      <c r="DE50" s="183"/>
      <c r="DF50" s="183"/>
      <c r="DG50" s="183"/>
      <c r="DH50" s="183"/>
      <c r="DI50" s="183"/>
      <c r="DJ50" s="183"/>
      <c r="DK50" s="183"/>
      <c r="DL50" s="183"/>
      <c r="DM50" s="183"/>
      <c r="DN50" s="183"/>
      <c r="DO50" s="183"/>
      <c r="DP50" s="183"/>
      <c r="DQ50" s="183"/>
      <c r="DR50" s="183"/>
      <c r="DS50" s="183"/>
      <c r="DT50" s="183"/>
      <c r="DU50" s="183"/>
      <c r="DV50" s="183"/>
      <c r="DW50" s="183"/>
      <c r="DX50" s="183"/>
      <c r="DY50" s="183"/>
      <c r="DZ50" s="183"/>
      <c r="EA50" s="183"/>
      <c r="EB50" s="183"/>
      <c r="EC50" s="183"/>
      <c r="ED50" s="183"/>
      <c r="EE50" s="183"/>
      <c r="EF50" s="183"/>
      <c r="EG50" s="183"/>
      <c r="EH50" s="183"/>
      <c r="EI50" s="183"/>
      <c r="EJ50" s="183"/>
      <c r="EK50" s="183"/>
      <c r="EL50" s="183"/>
      <c r="EM50" s="183"/>
      <c r="EN50" s="183"/>
      <c r="EO50" s="183"/>
      <c r="EP50" s="183"/>
      <c r="EQ50" s="183"/>
      <c r="ER50" s="183"/>
      <c r="ES50" s="183"/>
      <c r="ET50" s="183"/>
      <c r="EU50" s="183"/>
      <c r="EV50" s="183"/>
      <c r="EW50" s="183"/>
      <c r="EX50" s="183"/>
      <c r="EY50" s="183"/>
      <c r="EZ50" s="183"/>
      <c r="FA50" s="183"/>
      <c r="FB50" s="183"/>
      <c r="FC50" s="183"/>
      <c r="FD50" s="183"/>
      <c r="FE50" s="183"/>
      <c r="FF50" s="183"/>
      <c r="FG50" s="183"/>
      <c r="FH50" s="183"/>
      <c r="FI50" s="183"/>
      <c r="FJ50" s="183"/>
      <c r="FK50" s="183"/>
      <c r="FL50" s="183"/>
      <c r="FM50" s="183"/>
      <c r="FN50" s="183"/>
      <c r="FO50" s="183"/>
      <c r="FP50" s="183"/>
      <c r="FQ50" s="183"/>
      <c r="FR50" s="183"/>
      <c r="FS50" s="183"/>
      <c r="FT50" s="183"/>
      <c r="FU50" s="183"/>
      <c r="FV50" s="183"/>
      <c r="FW50" s="183"/>
      <c r="FX50" s="183"/>
      <c r="FY50" s="183"/>
      <c r="FZ50" s="183"/>
      <c r="GA50" s="183"/>
      <c r="GB50" s="183"/>
      <c r="GC50" s="183"/>
      <c r="GD50" s="183"/>
      <c r="GE50" s="183"/>
      <c r="GF50" s="183"/>
      <c r="GG50" s="183"/>
      <c r="GH50" s="183"/>
      <c r="GI50" s="183"/>
      <c r="GJ50" s="183"/>
      <c r="GK50" s="183"/>
      <c r="GL50" s="183"/>
      <c r="GM50" s="183"/>
      <c r="GN50" s="183"/>
      <c r="GO50" s="183"/>
      <c r="GP50" s="183"/>
      <c r="GQ50" s="183"/>
      <c r="GR50" s="183"/>
      <c r="GS50" s="183"/>
      <c r="GT50" s="183"/>
      <c r="GU50" s="183"/>
      <c r="GV50" s="183"/>
      <c r="GW50" s="183"/>
      <c r="GX50" s="183"/>
      <c r="GY50" s="183"/>
      <c r="GZ50" s="183"/>
      <c r="HA50" s="183"/>
      <c r="HB50" s="183"/>
      <c r="HC50" s="183"/>
      <c r="HD50" s="183"/>
      <c r="HE50" s="183"/>
      <c r="HF50" s="183"/>
      <c r="HG50" s="183"/>
      <c r="HH50" s="183"/>
      <c r="HI50" s="183"/>
      <c r="HJ50" s="183"/>
      <c r="HK50" s="183"/>
      <c r="HL50" s="183"/>
      <c r="HM50" s="183"/>
      <c r="HN50" s="183"/>
      <c r="HO50" s="183"/>
      <c r="HP50" s="183"/>
      <c r="HQ50" s="183"/>
      <c r="HR50" s="183"/>
      <c r="HS50" s="183"/>
      <c r="HT50" s="183"/>
      <c r="HU50" s="183"/>
      <c r="HV50" s="183"/>
      <c r="HW50" s="183"/>
      <c r="HX50" s="183"/>
      <c r="HY50" s="183"/>
      <c r="HZ50" s="183"/>
      <c r="IA50" s="183"/>
      <c r="IB50" s="183"/>
      <c r="IC50" s="183"/>
      <c r="ID50" s="183"/>
      <c r="IE50" s="183"/>
      <c r="IF50" s="183"/>
      <c r="IG50" s="183"/>
      <c r="IH50" s="183"/>
      <c r="II50" s="183"/>
      <c r="IJ50" s="183"/>
      <c r="IK50" s="183"/>
      <c r="IL50" s="183"/>
      <c r="IM50" s="183"/>
      <c r="IN50" s="183"/>
      <c r="IO50" s="183"/>
      <c r="IP50" s="183"/>
      <c r="IQ50" s="183"/>
      <c r="IR50" s="183"/>
      <c r="IS50" s="183"/>
      <c r="IT50" s="183"/>
      <c r="IU50" s="183"/>
      <c r="IV50" s="183"/>
      <c r="IW50" s="183"/>
      <c r="IX50" s="183"/>
      <c r="IY50" s="183"/>
      <c r="IZ50" s="183"/>
      <c r="JA50" s="183"/>
      <c r="JB50" s="183"/>
      <c r="JC50" s="183"/>
      <c r="JD50" s="183"/>
      <c r="JE50" s="183"/>
      <c r="JF50" s="183"/>
      <c r="JG50" s="183"/>
      <c r="JH50" s="183"/>
      <c r="JI50" s="183"/>
      <c r="JJ50" s="183"/>
      <c r="JK50" s="183"/>
      <c r="JL50" s="183"/>
      <c r="JM50" s="183"/>
      <c r="JN50" s="183"/>
      <c r="JO50" s="183"/>
      <c r="JP50" s="183"/>
      <c r="JQ50" s="183"/>
      <c r="JR50" s="183"/>
      <c r="JS50" s="183"/>
      <c r="JT50" s="183"/>
      <c r="JU50" s="183"/>
      <c r="JV50" s="183"/>
      <c r="JW50" s="183"/>
      <c r="JX50" s="183"/>
      <c r="JY50" s="183"/>
      <c r="JZ50" s="183"/>
      <c r="KA50" s="183"/>
      <c r="KB50" s="183"/>
      <c r="KC50" s="183"/>
      <c r="KD50" s="183"/>
      <c r="KE50" s="183"/>
      <c r="KF50" s="183"/>
      <c r="KG50" s="183"/>
      <c r="KH50" s="183"/>
      <c r="KI50" s="183"/>
      <c r="KJ50" s="183"/>
      <c r="KK50" s="183"/>
      <c r="KL50" s="183"/>
      <c r="KM50" s="183"/>
      <c r="KN50" s="183"/>
      <c r="KO50" s="183"/>
      <c r="KP50" s="183"/>
      <c r="KQ50" s="183"/>
      <c r="KR50" s="183"/>
      <c r="KS50" s="183"/>
      <c r="KT50" s="183"/>
      <c r="KU50" s="183"/>
      <c r="KV50" s="183"/>
      <c r="KW50" s="183"/>
      <c r="KX50" s="183"/>
      <c r="KY50" s="183"/>
      <c r="KZ50" s="183"/>
      <c r="LA50" s="183"/>
      <c r="LB50" s="183"/>
      <c r="LC50" s="183"/>
      <c r="LD50" s="183"/>
      <c r="LE50" s="183"/>
      <c r="LF50" s="183"/>
      <c r="LG50" s="183"/>
      <c r="LH50" s="183"/>
      <c r="LI50" s="183"/>
      <c r="LJ50" s="183"/>
      <c r="LK50" s="183"/>
      <c r="LL50" s="183"/>
      <c r="LM50" s="183"/>
      <c r="LN50" s="183"/>
      <c r="LO50" s="183"/>
      <c r="LP50" s="183"/>
      <c r="LQ50" s="183"/>
      <c r="LR50" s="183"/>
      <c r="LS50" s="183"/>
      <c r="LT50" s="183"/>
      <c r="LU50" s="183"/>
      <c r="LV50" s="183"/>
      <c r="LW50" s="183"/>
      <c r="LX50" s="183"/>
      <c r="LY50" s="183"/>
      <c r="LZ50" s="183"/>
      <c r="MA50" s="183"/>
      <c r="MB50" s="183"/>
      <c r="MC50" s="183"/>
      <c r="MD50" s="183"/>
      <c r="ME50" s="183"/>
      <c r="MF50" s="183"/>
      <c r="MG50" s="183"/>
      <c r="MH50" s="183"/>
      <c r="MI50" s="183"/>
      <c r="MJ50" s="183"/>
      <c r="MK50" s="183"/>
    </row>
    <row r="51" spans="1:349" s="220" customFormat="1" ht="18" customHeight="1" outlineLevel="1">
      <c r="A51" s="139"/>
      <c r="B51" s="139"/>
      <c r="C51" s="228"/>
      <c r="D51" s="99"/>
      <c r="E51" s="121" t="s">
        <v>7</v>
      </c>
      <c r="F51" s="99"/>
      <c r="G51" s="99"/>
      <c r="H51" s="99"/>
      <c r="I51" s="99"/>
      <c r="J51" s="223" t="s">
        <v>73</v>
      </c>
      <c r="K51" s="223" t="s">
        <v>77</v>
      </c>
      <c r="L51" s="239"/>
      <c r="M51" s="133"/>
      <c r="N51" s="482">
        <f t="shared" si="25"/>
        <v>8841533.7978054062</v>
      </c>
      <c r="O51" s="475">
        <f t="shared" si="25"/>
        <v>9989240.9219512064</v>
      </c>
      <c r="P51" s="475">
        <f t="shared" si="25"/>
        <v>11285930.301092399</v>
      </c>
      <c r="Q51" s="475">
        <f t="shared" si="25"/>
        <v>12750941.113174781</v>
      </c>
      <c r="R51" s="475">
        <f t="shared" si="25"/>
        <v>14406122.927758439</v>
      </c>
      <c r="S51" s="475">
        <f t="shared" si="25"/>
        <v>16276161.576438662</v>
      </c>
      <c r="T51" s="476">
        <f t="shared" si="25"/>
        <v>18388947.324049953</v>
      </c>
      <c r="U51" s="183"/>
      <c r="V51" s="183"/>
      <c r="W51" s="183"/>
      <c r="X51" s="183"/>
      <c r="Y51" s="183"/>
      <c r="Z51" s="183"/>
      <c r="AA51" s="183"/>
      <c r="AB51" s="183"/>
      <c r="AC51" s="183"/>
      <c r="AD51" s="183"/>
      <c r="AE51" s="183"/>
      <c r="AF51" s="183"/>
      <c r="AG51" s="183"/>
      <c r="AH51" s="183"/>
      <c r="AI51" s="183"/>
      <c r="AJ51" s="183"/>
      <c r="AK51" s="183"/>
      <c r="AL51" s="183"/>
      <c r="AM51" s="183"/>
      <c r="AN51" s="183"/>
      <c r="AO51" s="183"/>
      <c r="AP51" s="183"/>
      <c r="AQ51" s="183"/>
      <c r="AR51" s="183"/>
      <c r="AS51" s="183"/>
      <c r="AT51" s="183"/>
      <c r="AU51" s="183"/>
      <c r="AV51" s="183"/>
      <c r="AW51" s="183"/>
      <c r="AX51" s="183"/>
      <c r="AY51" s="183"/>
      <c r="AZ51" s="183"/>
      <c r="BA51" s="183"/>
      <c r="BB51" s="183"/>
      <c r="BC51" s="183"/>
      <c r="BD51" s="183"/>
      <c r="BE51" s="183"/>
      <c r="BF51" s="183"/>
      <c r="BG51" s="183"/>
      <c r="BH51" s="183"/>
      <c r="BI51" s="183"/>
      <c r="BJ51" s="183"/>
      <c r="BK51" s="183"/>
      <c r="BL51" s="183"/>
      <c r="BM51" s="183"/>
      <c r="BN51" s="183"/>
      <c r="BO51" s="183"/>
      <c r="BP51" s="183"/>
      <c r="BQ51" s="183"/>
      <c r="BR51" s="183"/>
      <c r="BS51" s="183"/>
      <c r="BT51" s="183"/>
      <c r="BU51" s="183"/>
      <c r="BV51" s="183"/>
      <c r="BW51" s="183"/>
      <c r="BX51" s="183"/>
      <c r="BY51" s="183"/>
      <c r="BZ51" s="183"/>
      <c r="CA51" s="183"/>
      <c r="CB51" s="183"/>
      <c r="CC51" s="183"/>
      <c r="CD51" s="183"/>
      <c r="CE51" s="183"/>
      <c r="CF51" s="183"/>
      <c r="CG51" s="183"/>
      <c r="CH51" s="183"/>
      <c r="CI51" s="183"/>
      <c r="CJ51" s="183"/>
      <c r="CK51" s="183"/>
      <c r="CL51" s="183"/>
      <c r="CM51" s="183"/>
      <c r="CN51" s="183"/>
      <c r="CO51" s="183"/>
      <c r="CP51" s="183"/>
      <c r="CQ51" s="183"/>
      <c r="CR51" s="183"/>
      <c r="CS51" s="183"/>
      <c r="CT51" s="183"/>
      <c r="CU51" s="183"/>
      <c r="CV51" s="183"/>
      <c r="CW51" s="183"/>
      <c r="CX51" s="183"/>
      <c r="CY51" s="183"/>
      <c r="CZ51" s="183"/>
      <c r="DA51" s="183"/>
      <c r="DB51" s="183"/>
      <c r="DC51" s="183"/>
      <c r="DD51" s="183"/>
      <c r="DE51" s="183"/>
      <c r="DF51" s="183"/>
      <c r="DG51" s="183"/>
      <c r="DH51" s="183"/>
      <c r="DI51" s="183"/>
      <c r="DJ51" s="183"/>
      <c r="DK51" s="183"/>
      <c r="DL51" s="183"/>
      <c r="DM51" s="183"/>
      <c r="DN51" s="183"/>
      <c r="DO51" s="183"/>
      <c r="DP51" s="183"/>
      <c r="DQ51" s="183"/>
      <c r="DR51" s="183"/>
      <c r="DS51" s="183"/>
      <c r="DT51" s="183"/>
      <c r="DU51" s="183"/>
      <c r="DV51" s="183"/>
      <c r="DW51" s="183"/>
      <c r="DX51" s="183"/>
      <c r="DY51" s="183"/>
      <c r="DZ51" s="183"/>
      <c r="EA51" s="183"/>
      <c r="EB51" s="183"/>
      <c r="EC51" s="183"/>
      <c r="ED51" s="183"/>
      <c r="EE51" s="183"/>
      <c r="EF51" s="183"/>
      <c r="EG51" s="183"/>
      <c r="EH51" s="183"/>
      <c r="EI51" s="183"/>
      <c r="EJ51" s="183"/>
      <c r="EK51" s="183"/>
      <c r="EL51" s="183"/>
      <c r="EM51" s="183"/>
      <c r="EN51" s="183"/>
      <c r="EO51" s="183"/>
      <c r="EP51" s="183"/>
      <c r="EQ51" s="183"/>
      <c r="ER51" s="183"/>
      <c r="ES51" s="183"/>
      <c r="ET51" s="183"/>
      <c r="EU51" s="183"/>
      <c r="EV51" s="183"/>
      <c r="EW51" s="183"/>
      <c r="EX51" s="183"/>
      <c r="EY51" s="183"/>
      <c r="EZ51" s="183"/>
      <c r="FA51" s="183"/>
      <c r="FB51" s="183"/>
      <c r="FC51" s="183"/>
      <c r="FD51" s="183"/>
      <c r="FE51" s="183"/>
      <c r="FF51" s="183"/>
      <c r="FG51" s="183"/>
      <c r="FH51" s="183"/>
      <c r="FI51" s="183"/>
      <c r="FJ51" s="183"/>
      <c r="FK51" s="183"/>
      <c r="FL51" s="183"/>
      <c r="FM51" s="183"/>
      <c r="FN51" s="183"/>
      <c r="FO51" s="183"/>
      <c r="FP51" s="183"/>
      <c r="FQ51" s="183"/>
      <c r="FR51" s="183"/>
      <c r="FS51" s="183"/>
      <c r="FT51" s="183"/>
      <c r="FU51" s="183"/>
      <c r="FV51" s="183"/>
      <c r="FW51" s="183"/>
      <c r="FX51" s="183"/>
      <c r="FY51" s="183"/>
      <c r="FZ51" s="183"/>
      <c r="GA51" s="183"/>
      <c r="GB51" s="183"/>
      <c r="GC51" s="183"/>
      <c r="GD51" s="183"/>
      <c r="GE51" s="183"/>
      <c r="GF51" s="183"/>
      <c r="GG51" s="183"/>
      <c r="GH51" s="183"/>
      <c r="GI51" s="183"/>
      <c r="GJ51" s="183"/>
      <c r="GK51" s="183"/>
      <c r="GL51" s="183"/>
      <c r="GM51" s="183"/>
      <c r="GN51" s="183"/>
      <c r="GO51" s="183"/>
      <c r="GP51" s="183"/>
      <c r="GQ51" s="183"/>
      <c r="GR51" s="183"/>
      <c r="GS51" s="183"/>
      <c r="GT51" s="183"/>
      <c r="GU51" s="183"/>
      <c r="GV51" s="183"/>
      <c r="GW51" s="183"/>
      <c r="GX51" s="183"/>
      <c r="GY51" s="183"/>
      <c r="GZ51" s="183"/>
      <c r="HA51" s="183"/>
      <c r="HB51" s="183"/>
      <c r="HC51" s="183"/>
      <c r="HD51" s="183"/>
      <c r="HE51" s="183"/>
      <c r="HF51" s="183"/>
      <c r="HG51" s="183"/>
      <c r="HH51" s="183"/>
      <c r="HI51" s="183"/>
      <c r="HJ51" s="183"/>
      <c r="HK51" s="183"/>
      <c r="HL51" s="183"/>
      <c r="HM51" s="183"/>
      <c r="HN51" s="183"/>
      <c r="HO51" s="183"/>
      <c r="HP51" s="183"/>
      <c r="HQ51" s="183"/>
      <c r="HR51" s="183"/>
      <c r="HS51" s="183"/>
      <c r="HT51" s="183"/>
      <c r="HU51" s="183"/>
      <c r="HV51" s="183"/>
      <c r="HW51" s="183"/>
      <c r="HX51" s="183"/>
      <c r="HY51" s="183"/>
      <c r="HZ51" s="183"/>
      <c r="IA51" s="183"/>
      <c r="IB51" s="183"/>
      <c r="IC51" s="183"/>
      <c r="ID51" s="183"/>
      <c r="IE51" s="183"/>
      <c r="IF51" s="183"/>
      <c r="IG51" s="183"/>
      <c r="IH51" s="183"/>
      <c r="II51" s="183"/>
      <c r="IJ51" s="183"/>
      <c r="IK51" s="183"/>
      <c r="IL51" s="183"/>
      <c r="IM51" s="183"/>
      <c r="IN51" s="183"/>
      <c r="IO51" s="183"/>
      <c r="IP51" s="183"/>
      <c r="IQ51" s="183"/>
      <c r="IR51" s="183"/>
      <c r="IS51" s="183"/>
      <c r="IT51" s="183"/>
      <c r="IU51" s="183"/>
      <c r="IV51" s="183"/>
      <c r="IW51" s="183"/>
      <c r="IX51" s="183"/>
      <c r="IY51" s="183"/>
      <c r="IZ51" s="183"/>
      <c r="JA51" s="183"/>
      <c r="JB51" s="183"/>
      <c r="JC51" s="183"/>
      <c r="JD51" s="183"/>
      <c r="JE51" s="183"/>
      <c r="JF51" s="183"/>
      <c r="JG51" s="183"/>
      <c r="JH51" s="183"/>
      <c r="JI51" s="183"/>
      <c r="JJ51" s="183"/>
      <c r="JK51" s="183"/>
      <c r="JL51" s="183"/>
      <c r="JM51" s="183"/>
      <c r="JN51" s="183"/>
      <c r="JO51" s="183"/>
      <c r="JP51" s="183"/>
      <c r="JQ51" s="183"/>
      <c r="JR51" s="183"/>
      <c r="JS51" s="183"/>
      <c r="JT51" s="183"/>
      <c r="JU51" s="183"/>
      <c r="JV51" s="183"/>
      <c r="JW51" s="183"/>
      <c r="JX51" s="183"/>
      <c r="JY51" s="183"/>
      <c r="JZ51" s="183"/>
      <c r="KA51" s="183"/>
      <c r="KB51" s="183"/>
      <c r="KC51" s="183"/>
      <c r="KD51" s="183"/>
      <c r="KE51" s="183"/>
      <c r="KF51" s="183"/>
      <c r="KG51" s="183"/>
      <c r="KH51" s="183"/>
      <c r="KI51" s="183"/>
      <c r="KJ51" s="183"/>
      <c r="KK51" s="183"/>
      <c r="KL51" s="183"/>
      <c r="KM51" s="183"/>
      <c r="KN51" s="183"/>
      <c r="KO51" s="183"/>
      <c r="KP51" s="183"/>
      <c r="KQ51" s="183"/>
      <c r="KR51" s="183"/>
      <c r="KS51" s="183"/>
      <c r="KT51" s="183"/>
      <c r="KU51" s="183"/>
      <c r="KV51" s="183"/>
      <c r="KW51" s="183"/>
      <c r="KX51" s="183"/>
      <c r="KY51" s="183"/>
      <c r="KZ51" s="183"/>
      <c r="LA51" s="183"/>
      <c r="LB51" s="183"/>
      <c r="LC51" s="183"/>
      <c r="LD51" s="183"/>
      <c r="LE51" s="183"/>
      <c r="LF51" s="183"/>
      <c r="LG51" s="183"/>
      <c r="LH51" s="183"/>
      <c r="LI51" s="183"/>
      <c r="LJ51" s="183"/>
      <c r="LK51" s="183"/>
      <c r="LL51" s="183"/>
      <c r="LM51" s="183"/>
      <c r="LN51" s="183"/>
      <c r="LO51" s="183"/>
      <c r="LP51" s="183"/>
      <c r="LQ51" s="183"/>
      <c r="LR51" s="183"/>
      <c r="LS51" s="183"/>
      <c r="LT51" s="183"/>
      <c r="LU51" s="183"/>
      <c r="LV51" s="183"/>
      <c r="LW51" s="183"/>
      <c r="LX51" s="183"/>
      <c r="LY51" s="183"/>
      <c r="LZ51" s="183"/>
      <c r="MA51" s="183"/>
      <c r="MB51" s="183"/>
      <c r="MC51" s="183"/>
      <c r="MD51" s="183"/>
      <c r="ME51" s="183"/>
      <c r="MF51" s="183"/>
      <c r="MG51" s="183"/>
      <c r="MH51" s="183"/>
      <c r="MI51" s="183"/>
      <c r="MJ51" s="183"/>
      <c r="MK51" s="183"/>
    </row>
    <row r="52" spans="1:349" s="220" customFormat="1" ht="18" customHeight="1" outlineLevel="1" thickBot="1">
      <c r="A52" s="139"/>
      <c r="B52" s="139"/>
      <c r="C52" s="228"/>
      <c r="D52" s="228"/>
      <c r="E52" s="99"/>
      <c r="F52" s="99"/>
      <c r="G52" s="99"/>
      <c r="H52" s="99"/>
      <c r="I52" s="99"/>
      <c r="J52" s="223" t="s">
        <v>73</v>
      </c>
      <c r="K52" s="223" t="s">
        <v>77</v>
      </c>
      <c r="L52" s="239"/>
      <c r="M52" s="134" t="s">
        <v>59</v>
      </c>
      <c r="N52" s="484">
        <f>SUM(N49:N51)</f>
        <v>16541508.985913251</v>
      </c>
      <c r="O52" s="485">
        <f t="shared" ref="O52:T52" si="26">SUM(O49:O51)</f>
        <v>18688739.109262064</v>
      </c>
      <c r="P52" s="485">
        <f t="shared" si="26"/>
        <v>21114698.168800615</v>
      </c>
      <c r="Q52" s="485">
        <f t="shared" si="26"/>
        <v>23855567.577515185</v>
      </c>
      <c r="R52" s="485">
        <f t="shared" si="26"/>
        <v>26952225.40695782</v>
      </c>
      <c r="S52" s="485">
        <f t="shared" si="26"/>
        <v>30450856.053919446</v>
      </c>
      <c r="T52" s="486">
        <f t="shared" si="26"/>
        <v>34403639.047080241</v>
      </c>
      <c r="U52" s="183"/>
      <c r="V52" s="183"/>
      <c r="W52" s="183"/>
      <c r="X52" s="183"/>
      <c r="Y52" s="183"/>
      <c r="Z52" s="183"/>
      <c r="AA52" s="183"/>
      <c r="AB52" s="183"/>
      <c r="AC52" s="183"/>
      <c r="AD52" s="183"/>
      <c r="AE52" s="183"/>
      <c r="AF52" s="183"/>
      <c r="AG52" s="183"/>
      <c r="AH52" s="183"/>
      <c r="AI52" s="183"/>
      <c r="AJ52" s="183"/>
      <c r="AK52" s="183"/>
      <c r="AL52" s="183"/>
      <c r="AM52" s="183"/>
      <c r="AN52" s="183"/>
      <c r="AO52" s="183"/>
      <c r="AP52" s="183"/>
      <c r="AQ52" s="183"/>
      <c r="AR52" s="183"/>
      <c r="AS52" s="183"/>
      <c r="AT52" s="183"/>
      <c r="AU52" s="183"/>
      <c r="AV52" s="183"/>
      <c r="AW52" s="183"/>
      <c r="AX52" s="183"/>
      <c r="AY52" s="183"/>
      <c r="AZ52" s="183"/>
      <c r="BA52" s="183"/>
      <c r="BB52" s="183"/>
      <c r="BC52" s="183"/>
      <c r="BD52" s="183"/>
      <c r="BE52" s="183"/>
      <c r="BF52" s="183"/>
      <c r="BG52" s="183"/>
      <c r="BH52" s="183"/>
      <c r="BI52" s="183"/>
      <c r="BJ52" s="183"/>
      <c r="BK52" s="183"/>
      <c r="BL52" s="183"/>
      <c r="BM52" s="183"/>
      <c r="BN52" s="183"/>
      <c r="BO52" s="183"/>
      <c r="BP52" s="183"/>
      <c r="BQ52" s="183"/>
      <c r="BR52" s="183"/>
      <c r="BS52" s="183"/>
      <c r="BT52" s="183"/>
      <c r="BU52" s="183"/>
      <c r="BV52" s="183"/>
      <c r="BW52" s="183"/>
      <c r="BX52" s="183"/>
      <c r="BY52" s="183"/>
      <c r="BZ52" s="183"/>
      <c r="CA52" s="183"/>
      <c r="CB52" s="183"/>
      <c r="CC52" s="183"/>
      <c r="CD52" s="183"/>
      <c r="CE52" s="183"/>
      <c r="CF52" s="183"/>
      <c r="CG52" s="183"/>
      <c r="CH52" s="183"/>
      <c r="CI52" s="183"/>
      <c r="CJ52" s="183"/>
      <c r="CK52" s="183"/>
      <c r="CL52" s="183"/>
      <c r="CM52" s="183"/>
      <c r="CN52" s="183"/>
      <c r="CO52" s="183"/>
      <c r="CP52" s="183"/>
      <c r="CQ52" s="183"/>
      <c r="CR52" s="183"/>
      <c r="CS52" s="183"/>
      <c r="CT52" s="183"/>
      <c r="CU52" s="183"/>
      <c r="CV52" s="183"/>
      <c r="CW52" s="183"/>
      <c r="CX52" s="183"/>
      <c r="CY52" s="183"/>
      <c r="CZ52" s="183"/>
      <c r="DA52" s="183"/>
      <c r="DB52" s="183"/>
      <c r="DC52" s="183"/>
      <c r="DD52" s="183"/>
      <c r="DE52" s="183"/>
      <c r="DF52" s="183"/>
      <c r="DG52" s="183"/>
      <c r="DH52" s="183"/>
      <c r="DI52" s="183"/>
      <c r="DJ52" s="183"/>
      <c r="DK52" s="183"/>
      <c r="DL52" s="183"/>
      <c r="DM52" s="183"/>
      <c r="DN52" s="183"/>
      <c r="DO52" s="183"/>
      <c r="DP52" s="183"/>
      <c r="DQ52" s="183"/>
      <c r="DR52" s="183"/>
      <c r="DS52" s="183"/>
      <c r="DT52" s="183"/>
      <c r="DU52" s="183"/>
      <c r="DV52" s="183"/>
      <c r="DW52" s="183"/>
      <c r="DX52" s="183"/>
      <c r="DY52" s="183"/>
      <c r="DZ52" s="183"/>
      <c r="EA52" s="183"/>
      <c r="EB52" s="183"/>
      <c r="EC52" s="183"/>
      <c r="ED52" s="183"/>
      <c r="EE52" s="183"/>
      <c r="EF52" s="183"/>
      <c r="EG52" s="183"/>
      <c r="EH52" s="183"/>
      <c r="EI52" s="183"/>
      <c r="EJ52" s="183"/>
      <c r="EK52" s="183"/>
      <c r="EL52" s="183"/>
      <c r="EM52" s="183"/>
      <c r="EN52" s="183"/>
      <c r="EO52" s="183"/>
      <c r="EP52" s="183"/>
      <c r="EQ52" s="183"/>
      <c r="ER52" s="183"/>
      <c r="ES52" s="183"/>
      <c r="ET52" s="183"/>
      <c r="EU52" s="183"/>
      <c r="EV52" s="183"/>
      <c r="EW52" s="183"/>
      <c r="EX52" s="183"/>
      <c r="EY52" s="183"/>
      <c r="EZ52" s="183"/>
      <c r="FA52" s="183"/>
      <c r="FB52" s="183"/>
      <c r="FC52" s="183"/>
      <c r="FD52" s="183"/>
      <c r="FE52" s="183"/>
      <c r="FF52" s="183"/>
      <c r="FG52" s="183"/>
      <c r="FH52" s="183"/>
      <c r="FI52" s="183"/>
      <c r="FJ52" s="183"/>
      <c r="FK52" s="183"/>
      <c r="FL52" s="183"/>
      <c r="FM52" s="183"/>
      <c r="FN52" s="183"/>
      <c r="FO52" s="183"/>
      <c r="FP52" s="183"/>
      <c r="FQ52" s="183"/>
      <c r="FR52" s="183"/>
      <c r="FS52" s="183"/>
      <c r="FT52" s="183"/>
      <c r="FU52" s="183"/>
      <c r="FV52" s="183"/>
      <c r="FW52" s="183"/>
      <c r="FX52" s="183"/>
      <c r="FY52" s="183"/>
      <c r="FZ52" s="183"/>
      <c r="GA52" s="183"/>
      <c r="GB52" s="183"/>
      <c r="GC52" s="183"/>
      <c r="GD52" s="183"/>
      <c r="GE52" s="183"/>
      <c r="GF52" s="183"/>
      <c r="GG52" s="183"/>
      <c r="GH52" s="183"/>
      <c r="GI52" s="183"/>
      <c r="GJ52" s="183"/>
      <c r="GK52" s="183"/>
      <c r="GL52" s="183"/>
      <c r="GM52" s="183"/>
      <c r="GN52" s="183"/>
      <c r="GO52" s="183"/>
      <c r="GP52" s="183"/>
      <c r="GQ52" s="183"/>
      <c r="GR52" s="183"/>
      <c r="GS52" s="183"/>
      <c r="GT52" s="183"/>
      <c r="GU52" s="183"/>
      <c r="GV52" s="183"/>
      <c r="GW52" s="183"/>
      <c r="GX52" s="183"/>
      <c r="GY52" s="183"/>
      <c r="GZ52" s="183"/>
      <c r="HA52" s="183"/>
      <c r="HB52" s="183"/>
      <c r="HC52" s="183"/>
      <c r="HD52" s="183"/>
      <c r="HE52" s="183"/>
      <c r="HF52" s="183"/>
      <c r="HG52" s="183"/>
      <c r="HH52" s="183"/>
      <c r="HI52" s="183"/>
      <c r="HJ52" s="183"/>
      <c r="HK52" s="183"/>
      <c r="HL52" s="183"/>
      <c r="HM52" s="183"/>
      <c r="HN52" s="183"/>
      <c r="HO52" s="183"/>
      <c r="HP52" s="183"/>
      <c r="HQ52" s="183"/>
      <c r="HR52" s="183"/>
      <c r="HS52" s="183"/>
      <c r="HT52" s="183"/>
      <c r="HU52" s="183"/>
      <c r="HV52" s="183"/>
      <c r="HW52" s="183"/>
      <c r="HX52" s="183"/>
      <c r="HY52" s="183"/>
      <c r="HZ52" s="183"/>
      <c r="IA52" s="183"/>
      <c r="IB52" s="183"/>
      <c r="IC52" s="183"/>
      <c r="ID52" s="183"/>
      <c r="IE52" s="183"/>
      <c r="IF52" s="183"/>
      <c r="IG52" s="183"/>
      <c r="IH52" s="183"/>
      <c r="II52" s="183"/>
      <c r="IJ52" s="183"/>
      <c r="IK52" s="183"/>
      <c r="IL52" s="183"/>
      <c r="IM52" s="183"/>
      <c r="IN52" s="183"/>
      <c r="IO52" s="183"/>
      <c r="IP52" s="183"/>
      <c r="IQ52" s="183"/>
      <c r="IR52" s="183"/>
      <c r="IS52" s="183"/>
      <c r="IT52" s="183"/>
      <c r="IU52" s="183"/>
      <c r="IV52" s="183"/>
      <c r="IW52" s="183"/>
      <c r="IX52" s="183"/>
      <c r="IY52" s="183"/>
      <c r="IZ52" s="183"/>
      <c r="JA52" s="183"/>
      <c r="JB52" s="183"/>
      <c r="JC52" s="183"/>
      <c r="JD52" s="183"/>
      <c r="JE52" s="183"/>
      <c r="JF52" s="183"/>
      <c r="JG52" s="183"/>
      <c r="JH52" s="183"/>
      <c r="JI52" s="183"/>
      <c r="JJ52" s="183"/>
      <c r="JK52" s="183"/>
      <c r="JL52" s="183"/>
      <c r="JM52" s="183"/>
      <c r="JN52" s="183"/>
      <c r="JO52" s="183"/>
      <c r="JP52" s="183"/>
      <c r="JQ52" s="183"/>
      <c r="JR52" s="183"/>
      <c r="JS52" s="183"/>
      <c r="JT52" s="183"/>
      <c r="JU52" s="183"/>
      <c r="JV52" s="183"/>
      <c r="JW52" s="183"/>
      <c r="JX52" s="183"/>
      <c r="JY52" s="183"/>
      <c r="JZ52" s="183"/>
      <c r="KA52" s="183"/>
      <c r="KB52" s="183"/>
      <c r="KC52" s="183"/>
      <c r="KD52" s="183"/>
      <c r="KE52" s="183"/>
      <c r="KF52" s="183"/>
      <c r="KG52" s="183"/>
      <c r="KH52" s="183"/>
      <c r="KI52" s="183"/>
      <c r="KJ52" s="183"/>
      <c r="KK52" s="183"/>
      <c r="KL52" s="183"/>
      <c r="KM52" s="183"/>
      <c r="KN52" s="183"/>
      <c r="KO52" s="183"/>
      <c r="KP52" s="183"/>
      <c r="KQ52" s="183"/>
      <c r="KR52" s="183"/>
      <c r="KS52" s="183"/>
      <c r="KT52" s="183"/>
      <c r="KU52" s="183"/>
      <c r="KV52" s="183"/>
      <c r="KW52" s="183"/>
      <c r="KX52" s="183"/>
      <c r="KY52" s="183"/>
      <c r="KZ52" s="183"/>
      <c r="LA52" s="183"/>
      <c r="LB52" s="183"/>
      <c r="LC52" s="183"/>
      <c r="LD52" s="183"/>
      <c r="LE52" s="183"/>
      <c r="LF52" s="183"/>
      <c r="LG52" s="183"/>
      <c r="LH52" s="183"/>
      <c r="LI52" s="183"/>
      <c r="LJ52" s="183"/>
      <c r="LK52" s="183"/>
      <c r="LL52" s="183"/>
      <c r="LM52" s="183"/>
      <c r="LN52" s="183"/>
      <c r="LO52" s="183"/>
      <c r="LP52" s="183"/>
      <c r="LQ52" s="183"/>
      <c r="LR52" s="183"/>
      <c r="LS52" s="183"/>
      <c r="LT52" s="183"/>
      <c r="LU52" s="183"/>
      <c r="LV52" s="183"/>
      <c r="LW52" s="183"/>
      <c r="LX52" s="183"/>
      <c r="LY52" s="183"/>
      <c r="LZ52" s="183"/>
      <c r="MA52" s="183"/>
      <c r="MB52" s="183"/>
      <c r="MC52" s="183"/>
      <c r="MD52" s="183"/>
      <c r="ME52" s="183"/>
      <c r="MF52" s="183"/>
      <c r="MG52" s="183"/>
      <c r="MH52" s="183"/>
      <c r="MI52" s="183"/>
      <c r="MJ52" s="183"/>
      <c r="MK52" s="183"/>
    </row>
    <row r="53" spans="1:349" s="220" customFormat="1" ht="18" customHeight="1" outlineLevel="1" thickBot="1">
      <c r="A53" s="139"/>
      <c r="B53" s="139"/>
      <c r="C53" s="227" t="s">
        <v>10</v>
      </c>
      <c r="D53" s="227"/>
      <c r="E53" s="99"/>
      <c r="F53" s="99"/>
      <c r="G53" s="99"/>
      <c r="H53" s="99"/>
      <c r="I53" s="99"/>
      <c r="J53" s="223"/>
      <c r="K53" s="223"/>
      <c r="L53" s="239"/>
      <c r="M53" s="134"/>
      <c r="N53" s="188"/>
      <c r="O53" s="188"/>
      <c r="P53" s="188"/>
      <c r="Q53" s="99"/>
      <c r="R53" s="97"/>
      <c r="S53" s="97"/>
      <c r="T53" s="97"/>
      <c r="U53" s="183"/>
      <c r="V53" s="183"/>
      <c r="W53" s="183"/>
      <c r="X53" s="183"/>
      <c r="Y53" s="183"/>
      <c r="Z53" s="183"/>
      <c r="AA53" s="183"/>
      <c r="AB53" s="183"/>
      <c r="AC53" s="183"/>
      <c r="AD53" s="183"/>
      <c r="AE53" s="183"/>
      <c r="AF53" s="183"/>
      <c r="AG53" s="183"/>
      <c r="AH53" s="183"/>
      <c r="AI53" s="183"/>
      <c r="AJ53" s="183"/>
      <c r="AK53" s="183"/>
      <c r="AL53" s="183"/>
      <c r="AM53" s="183"/>
      <c r="AN53" s="183"/>
      <c r="AO53" s="183"/>
      <c r="AP53" s="183"/>
      <c r="AQ53" s="183"/>
      <c r="AR53" s="183"/>
      <c r="AS53" s="183"/>
      <c r="AT53" s="183"/>
      <c r="AU53" s="183"/>
      <c r="AV53" s="183"/>
      <c r="AW53" s="183"/>
      <c r="AX53" s="183"/>
      <c r="AY53" s="183"/>
      <c r="AZ53" s="183"/>
      <c r="BA53" s="183"/>
      <c r="BB53" s="183"/>
      <c r="BC53" s="183"/>
      <c r="BD53" s="183"/>
      <c r="BE53" s="183"/>
      <c r="BF53" s="183"/>
      <c r="BG53" s="183"/>
      <c r="BH53" s="183"/>
      <c r="BI53" s="183"/>
      <c r="BJ53" s="183"/>
      <c r="BK53" s="183"/>
      <c r="BL53" s="183"/>
      <c r="BM53" s="183"/>
      <c r="BN53" s="183"/>
      <c r="BO53" s="183"/>
      <c r="BP53" s="183"/>
      <c r="BQ53" s="183"/>
      <c r="BR53" s="183"/>
      <c r="BS53" s="183"/>
      <c r="BT53" s="183"/>
      <c r="BU53" s="183"/>
      <c r="BV53" s="183"/>
      <c r="BW53" s="183"/>
      <c r="BX53" s="183"/>
      <c r="BY53" s="183"/>
      <c r="BZ53" s="183"/>
      <c r="CA53" s="183"/>
      <c r="CB53" s="183"/>
      <c r="CC53" s="183"/>
      <c r="CD53" s="183"/>
      <c r="CE53" s="183"/>
      <c r="CF53" s="183"/>
      <c r="CG53" s="183"/>
      <c r="CH53" s="183"/>
      <c r="CI53" s="183"/>
      <c r="CJ53" s="183"/>
      <c r="CK53" s="183"/>
      <c r="CL53" s="183"/>
      <c r="CM53" s="183"/>
      <c r="CN53" s="183"/>
      <c r="CO53" s="183"/>
      <c r="CP53" s="183"/>
      <c r="CQ53" s="183"/>
      <c r="CR53" s="183"/>
      <c r="CS53" s="183"/>
      <c r="CT53" s="183"/>
      <c r="CU53" s="183"/>
      <c r="CV53" s="183"/>
      <c r="CW53" s="183"/>
      <c r="CX53" s="183"/>
      <c r="CY53" s="183"/>
      <c r="CZ53" s="183"/>
      <c r="DA53" s="183"/>
      <c r="DB53" s="183"/>
      <c r="DC53" s="183"/>
      <c r="DD53" s="183"/>
      <c r="DE53" s="183"/>
      <c r="DF53" s="183"/>
      <c r="DG53" s="183"/>
      <c r="DH53" s="183"/>
      <c r="DI53" s="183"/>
      <c r="DJ53" s="183"/>
      <c r="DK53" s="183"/>
      <c r="DL53" s="183"/>
      <c r="DM53" s="183"/>
      <c r="DN53" s="183"/>
      <c r="DO53" s="183"/>
      <c r="DP53" s="183"/>
      <c r="DQ53" s="183"/>
      <c r="DR53" s="183"/>
      <c r="DS53" s="183"/>
      <c r="DT53" s="183"/>
      <c r="DU53" s="183"/>
      <c r="DV53" s="183"/>
      <c r="DW53" s="183"/>
      <c r="DX53" s="183"/>
      <c r="DY53" s="183"/>
      <c r="DZ53" s="183"/>
      <c r="EA53" s="183"/>
      <c r="EB53" s="183"/>
      <c r="EC53" s="183"/>
      <c r="ED53" s="183"/>
      <c r="EE53" s="183"/>
      <c r="EF53" s="183"/>
      <c r="EG53" s="183"/>
      <c r="EH53" s="183"/>
      <c r="EI53" s="183"/>
      <c r="EJ53" s="183"/>
      <c r="EK53" s="183"/>
      <c r="EL53" s="183"/>
      <c r="EM53" s="183"/>
      <c r="EN53" s="183"/>
      <c r="EO53" s="183"/>
      <c r="EP53" s="183"/>
      <c r="EQ53" s="183"/>
      <c r="ER53" s="183"/>
      <c r="ES53" s="183"/>
      <c r="ET53" s="183"/>
      <c r="EU53" s="183"/>
      <c r="EV53" s="183"/>
      <c r="EW53" s="183"/>
      <c r="EX53" s="183"/>
      <c r="EY53" s="183"/>
      <c r="EZ53" s="183"/>
      <c r="FA53" s="183"/>
      <c r="FB53" s="183"/>
      <c r="FC53" s="183"/>
      <c r="FD53" s="183"/>
      <c r="FE53" s="183"/>
      <c r="FF53" s="183"/>
      <c r="FG53" s="183"/>
      <c r="FH53" s="183"/>
      <c r="FI53" s="183"/>
      <c r="FJ53" s="183"/>
      <c r="FK53" s="183"/>
      <c r="FL53" s="183"/>
      <c r="FM53" s="183"/>
      <c r="FN53" s="183"/>
      <c r="FO53" s="183"/>
      <c r="FP53" s="183"/>
      <c r="FQ53" s="183"/>
      <c r="FR53" s="183"/>
      <c r="FS53" s="183"/>
      <c r="FT53" s="183"/>
      <c r="FU53" s="183"/>
      <c r="FV53" s="183"/>
      <c r="FW53" s="183"/>
      <c r="FX53" s="183"/>
      <c r="FY53" s="183"/>
      <c r="FZ53" s="183"/>
      <c r="GA53" s="183"/>
      <c r="GB53" s="183"/>
      <c r="GC53" s="183"/>
      <c r="GD53" s="183"/>
      <c r="GE53" s="183"/>
      <c r="GF53" s="183"/>
      <c r="GG53" s="183"/>
      <c r="GH53" s="183"/>
      <c r="GI53" s="183"/>
      <c r="GJ53" s="183"/>
      <c r="GK53" s="183"/>
      <c r="GL53" s="183"/>
      <c r="GM53" s="183"/>
      <c r="GN53" s="183"/>
      <c r="GO53" s="183"/>
      <c r="GP53" s="183"/>
      <c r="GQ53" s="183"/>
      <c r="GR53" s="183"/>
      <c r="GS53" s="183"/>
      <c r="GT53" s="183"/>
      <c r="GU53" s="183"/>
      <c r="GV53" s="183"/>
      <c r="GW53" s="183"/>
      <c r="GX53" s="183"/>
      <c r="GY53" s="183"/>
      <c r="GZ53" s="183"/>
      <c r="HA53" s="183"/>
      <c r="HB53" s="183"/>
      <c r="HC53" s="183"/>
      <c r="HD53" s="183"/>
      <c r="HE53" s="183"/>
      <c r="HF53" s="183"/>
      <c r="HG53" s="183"/>
      <c r="HH53" s="183"/>
      <c r="HI53" s="183"/>
      <c r="HJ53" s="183"/>
      <c r="HK53" s="183"/>
      <c r="HL53" s="183"/>
      <c r="HM53" s="183"/>
      <c r="HN53" s="183"/>
      <c r="HO53" s="183"/>
      <c r="HP53" s="183"/>
      <c r="HQ53" s="183"/>
      <c r="HR53" s="183"/>
      <c r="HS53" s="183"/>
      <c r="HT53" s="183"/>
      <c r="HU53" s="183"/>
      <c r="HV53" s="183"/>
      <c r="HW53" s="183"/>
      <c r="HX53" s="183"/>
      <c r="HY53" s="183"/>
      <c r="HZ53" s="183"/>
      <c r="IA53" s="183"/>
      <c r="IB53" s="183"/>
      <c r="IC53" s="183"/>
      <c r="ID53" s="183"/>
      <c r="IE53" s="183"/>
      <c r="IF53" s="183"/>
      <c r="IG53" s="183"/>
      <c r="IH53" s="183"/>
      <c r="II53" s="183"/>
      <c r="IJ53" s="183"/>
      <c r="IK53" s="183"/>
      <c r="IL53" s="183"/>
      <c r="IM53" s="183"/>
      <c r="IN53" s="183"/>
      <c r="IO53" s="183"/>
      <c r="IP53" s="183"/>
      <c r="IQ53" s="183"/>
      <c r="IR53" s="183"/>
      <c r="IS53" s="183"/>
      <c r="IT53" s="183"/>
      <c r="IU53" s="183"/>
      <c r="IV53" s="183"/>
      <c r="IW53" s="183"/>
      <c r="IX53" s="183"/>
      <c r="IY53" s="183"/>
      <c r="IZ53" s="183"/>
      <c r="JA53" s="183"/>
      <c r="JB53" s="183"/>
      <c r="JC53" s="183"/>
      <c r="JD53" s="183"/>
      <c r="JE53" s="183"/>
      <c r="JF53" s="183"/>
      <c r="JG53" s="183"/>
      <c r="JH53" s="183"/>
      <c r="JI53" s="183"/>
      <c r="JJ53" s="183"/>
      <c r="JK53" s="183"/>
      <c r="JL53" s="183"/>
      <c r="JM53" s="183"/>
      <c r="JN53" s="183"/>
      <c r="JO53" s="183"/>
      <c r="JP53" s="183"/>
      <c r="JQ53" s="183"/>
      <c r="JR53" s="183"/>
      <c r="JS53" s="183"/>
      <c r="JT53" s="183"/>
      <c r="JU53" s="183"/>
      <c r="JV53" s="183"/>
      <c r="JW53" s="183"/>
      <c r="JX53" s="183"/>
      <c r="JY53" s="183"/>
      <c r="JZ53" s="183"/>
      <c r="KA53" s="183"/>
      <c r="KB53" s="183"/>
      <c r="KC53" s="183"/>
      <c r="KD53" s="183"/>
      <c r="KE53" s="183"/>
      <c r="KF53" s="183"/>
      <c r="KG53" s="183"/>
      <c r="KH53" s="183"/>
      <c r="KI53" s="183"/>
      <c r="KJ53" s="183"/>
      <c r="KK53" s="183"/>
      <c r="KL53" s="183"/>
      <c r="KM53" s="183"/>
      <c r="KN53" s="183"/>
      <c r="KO53" s="183"/>
      <c r="KP53" s="183"/>
      <c r="KQ53" s="183"/>
      <c r="KR53" s="183"/>
      <c r="KS53" s="183"/>
      <c r="KT53" s="183"/>
      <c r="KU53" s="183"/>
      <c r="KV53" s="183"/>
      <c r="KW53" s="183"/>
      <c r="KX53" s="183"/>
      <c r="KY53" s="183"/>
      <c r="KZ53" s="183"/>
      <c r="LA53" s="183"/>
      <c r="LB53" s="183"/>
      <c r="LC53" s="183"/>
      <c r="LD53" s="183"/>
      <c r="LE53" s="183"/>
      <c r="LF53" s="183"/>
      <c r="LG53" s="183"/>
      <c r="LH53" s="183"/>
      <c r="LI53" s="183"/>
      <c r="LJ53" s="183"/>
      <c r="LK53" s="183"/>
      <c r="LL53" s="183"/>
      <c r="LM53" s="183"/>
      <c r="LN53" s="183"/>
      <c r="LO53" s="183"/>
      <c r="LP53" s="183"/>
      <c r="LQ53" s="183"/>
      <c r="LR53" s="183"/>
      <c r="LS53" s="183"/>
      <c r="LT53" s="183"/>
      <c r="LU53" s="183"/>
      <c r="LV53" s="183"/>
      <c r="LW53" s="183"/>
      <c r="LX53" s="183"/>
      <c r="LY53" s="183"/>
      <c r="LZ53" s="183"/>
      <c r="MA53" s="183"/>
      <c r="MB53" s="183"/>
      <c r="MC53" s="183"/>
      <c r="MD53" s="183"/>
      <c r="ME53" s="183"/>
      <c r="MF53" s="183"/>
      <c r="MG53" s="183"/>
      <c r="MH53" s="183"/>
      <c r="MI53" s="183"/>
      <c r="MJ53" s="183"/>
      <c r="MK53" s="183"/>
    </row>
    <row r="54" spans="1:349" s="220" customFormat="1" ht="18" customHeight="1" outlineLevel="1">
      <c r="A54" s="139"/>
      <c r="B54" s="139"/>
      <c r="C54" s="99"/>
      <c r="D54" s="99"/>
      <c r="E54" s="121" t="s">
        <v>5</v>
      </c>
      <c r="F54" s="99"/>
      <c r="G54" s="99"/>
      <c r="H54" s="99"/>
      <c r="I54" s="99"/>
      <c r="J54" s="223" t="s">
        <v>73</v>
      </c>
      <c r="K54" s="223" t="s">
        <v>77</v>
      </c>
      <c r="L54" s="239"/>
      <c r="M54" s="134"/>
      <c r="N54" s="479">
        <f>(N19*N43)*$M$27</f>
        <v>137599.89495700848</v>
      </c>
      <c r="O54" s="480">
        <f t="shared" ref="O54:T54" si="27">(O19*O43)*$M$27</f>
        <v>155461.54468152483</v>
      </c>
      <c r="P54" s="480">
        <f t="shared" si="27"/>
        <v>175641.79015047097</v>
      </c>
      <c r="Q54" s="480">
        <f t="shared" si="27"/>
        <v>198441.60503139737</v>
      </c>
      <c r="R54" s="480">
        <f t="shared" si="27"/>
        <v>224201.031962276</v>
      </c>
      <c r="S54" s="480">
        <f t="shared" si="27"/>
        <v>253304.25403985425</v>
      </c>
      <c r="T54" s="481">
        <f t="shared" si="27"/>
        <v>286185.32463081204</v>
      </c>
      <c r="U54" s="183"/>
      <c r="V54" s="183"/>
      <c r="W54" s="183"/>
      <c r="X54" s="183"/>
      <c r="Y54" s="183"/>
      <c r="Z54" s="183"/>
      <c r="AA54" s="183"/>
      <c r="AB54" s="183"/>
      <c r="AC54" s="183"/>
      <c r="AD54" s="183"/>
      <c r="AE54" s="183"/>
      <c r="AF54" s="183"/>
      <c r="AG54" s="183"/>
      <c r="AH54" s="183"/>
      <c r="AI54" s="183"/>
      <c r="AJ54" s="183"/>
      <c r="AK54" s="183"/>
      <c r="AL54" s="183"/>
      <c r="AM54" s="183"/>
      <c r="AN54" s="183"/>
      <c r="AO54" s="183"/>
      <c r="AP54" s="183"/>
      <c r="AQ54" s="183"/>
      <c r="AR54" s="183"/>
      <c r="AS54" s="183"/>
      <c r="AT54" s="183"/>
      <c r="AU54" s="183"/>
      <c r="AV54" s="183"/>
      <c r="AW54" s="183"/>
      <c r="AX54" s="183"/>
      <c r="AY54" s="183"/>
      <c r="AZ54" s="183"/>
      <c r="BA54" s="183"/>
      <c r="BB54" s="183"/>
      <c r="BC54" s="183"/>
      <c r="BD54" s="183"/>
      <c r="BE54" s="183"/>
      <c r="BF54" s="183"/>
      <c r="BG54" s="183"/>
      <c r="BH54" s="183"/>
      <c r="BI54" s="183"/>
      <c r="BJ54" s="183"/>
      <c r="BK54" s="183"/>
      <c r="BL54" s="183"/>
      <c r="BM54" s="183"/>
      <c r="BN54" s="183"/>
      <c r="BO54" s="183"/>
      <c r="BP54" s="183"/>
      <c r="BQ54" s="183"/>
      <c r="BR54" s="183"/>
      <c r="BS54" s="183"/>
      <c r="BT54" s="183"/>
      <c r="BU54" s="183"/>
      <c r="BV54" s="183"/>
      <c r="BW54" s="183"/>
      <c r="BX54" s="183"/>
      <c r="BY54" s="183"/>
      <c r="BZ54" s="183"/>
      <c r="CA54" s="183"/>
      <c r="CB54" s="183"/>
      <c r="CC54" s="183"/>
      <c r="CD54" s="183"/>
      <c r="CE54" s="183"/>
      <c r="CF54" s="183"/>
      <c r="CG54" s="183"/>
      <c r="CH54" s="183"/>
      <c r="CI54" s="183"/>
      <c r="CJ54" s="183"/>
      <c r="CK54" s="183"/>
      <c r="CL54" s="183"/>
      <c r="CM54" s="183"/>
      <c r="CN54" s="183"/>
      <c r="CO54" s="183"/>
      <c r="CP54" s="183"/>
      <c r="CQ54" s="183"/>
      <c r="CR54" s="183"/>
      <c r="CS54" s="183"/>
      <c r="CT54" s="183"/>
      <c r="CU54" s="183"/>
      <c r="CV54" s="183"/>
      <c r="CW54" s="183"/>
      <c r="CX54" s="183"/>
      <c r="CY54" s="183"/>
      <c r="CZ54" s="183"/>
      <c r="DA54" s="183"/>
      <c r="DB54" s="183"/>
      <c r="DC54" s="183"/>
      <c r="DD54" s="183"/>
      <c r="DE54" s="183"/>
      <c r="DF54" s="183"/>
      <c r="DG54" s="183"/>
      <c r="DH54" s="183"/>
      <c r="DI54" s="183"/>
      <c r="DJ54" s="183"/>
      <c r="DK54" s="183"/>
      <c r="DL54" s="183"/>
      <c r="DM54" s="183"/>
      <c r="DN54" s="183"/>
      <c r="DO54" s="183"/>
      <c r="DP54" s="183"/>
      <c r="DQ54" s="183"/>
      <c r="DR54" s="183"/>
      <c r="DS54" s="183"/>
      <c r="DT54" s="183"/>
      <c r="DU54" s="183"/>
      <c r="DV54" s="183"/>
      <c r="DW54" s="183"/>
      <c r="DX54" s="183"/>
      <c r="DY54" s="183"/>
      <c r="DZ54" s="183"/>
      <c r="EA54" s="183"/>
      <c r="EB54" s="183"/>
      <c r="EC54" s="183"/>
      <c r="ED54" s="183"/>
      <c r="EE54" s="183"/>
      <c r="EF54" s="183"/>
      <c r="EG54" s="183"/>
      <c r="EH54" s="183"/>
      <c r="EI54" s="183"/>
      <c r="EJ54" s="183"/>
      <c r="EK54" s="183"/>
      <c r="EL54" s="183"/>
      <c r="EM54" s="183"/>
      <c r="EN54" s="183"/>
      <c r="EO54" s="183"/>
      <c r="EP54" s="183"/>
      <c r="EQ54" s="183"/>
      <c r="ER54" s="183"/>
      <c r="ES54" s="183"/>
      <c r="ET54" s="183"/>
      <c r="EU54" s="183"/>
      <c r="EV54" s="183"/>
      <c r="EW54" s="183"/>
      <c r="EX54" s="183"/>
      <c r="EY54" s="183"/>
      <c r="EZ54" s="183"/>
      <c r="FA54" s="183"/>
      <c r="FB54" s="183"/>
      <c r="FC54" s="183"/>
      <c r="FD54" s="183"/>
      <c r="FE54" s="183"/>
      <c r="FF54" s="183"/>
      <c r="FG54" s="183"/>
      <c r="FH54" s="183"/>
      <c r="FI54" s="183"/>
      <c r="FJ54" s="183"/>
      <c r="FK54" s="183"/>
      <c r="FL54" s="183"/>
      <c r="FM54" s="183"/>
      <c r="FN54" s="183"/>
      <c r="FO54" s="183"/>
      <c r="FP54" s="183"/>
      <c r="FQ54" s="183"/>
      <c r="FR54" s="183"/>
      <c r="FS54" s="183"/>
      <c r="FT54" s="183"/>
      <c r="FU54" s="183"/>
      <c r="FV54" s="183"/>
      <c r="FW54" s="183"/>
      <c r="FX54" s="183"/>
      <c r="FY54" s="183"/>
      <c r="FZ54" s="183"/>
      <c r="GA54" s="183"/>
      <c r="GB54" s="183"/>
      <c r="GC54" s="183"/>
      <c r="GD54" s="183"/>
      <c r="GE54" s="183"/>
      <c r="GF54" s="183"/>
      <c r="GG54" s="183"/>
      <c r="GH54" s="183"/>
      <c r="GI54" s="183"/>
      <c r="GJ54" s="183"/>
      <c r="GK54" s="183"/>
      <c r="GL54" s="183"/>
      <c r="GM54" s="183"/>
      <c r="GN54" s="183"/>
      <c r="GO54" s="183"/>
      <c r="GP54" s="183"/>
      <c r="GQ54" s="183"/>
      <c r="GR54" s="183"/>
      <c r="GS54" s="183"/>
      <c r="GT54" s="183"/>
      <c r="GU54" s="183"/>
      <c r="GV54" s="183"/>
      <c r="GW54" s="183"/>
      <c r="GX54" s="183"/>
      <c r="GY54" s="183"/>
      <c r="GZ54" s="183"/>
      <c r="HA54" s="183"/>
      <c r="HB54" s="183"/>
      <c r="HC54" s="183"/>
      <c r="HD54" s="183"/>
      <c r="HE54" s="183"/>
      <c r="HF54" s="183"/>
      <c r="HG54" s="183"/>
      <c r="HH54" s="183"/>
      <c r="HI54" s="183"/>
      <c r="HJ54" s="183"/>
      <c r="HK54" s="183"/>
      <c r="HL54" s="183"/>
      <c r="HM54" s="183"/>
      <c r="HN54" s="183"/>
      <c r="HO54" s="183"/>
      <c r="HP54" s="183"/>
      <c r="HQ54" s="183"/>
      <c r="HR54" s="183"/>
      <c r="HS54" s="183"/>
      <c r="HT54" s="183"/>
      <c r="HU54" s="183"/>
      <c r="HV54" s="183"/>
      <c r="HW54" s="183"/>
      <c r="HX54" s="183"/>
      <c r="HY54" s="183"/>
      <c r="HZ54" s="183"/>
      <c r="IA54" s="183"/>
      <c r="IB54" s="183"/>
      <c r="IC54" s="183"/>
      <c r="ID54" s="183"/>
      <c r="IE54" s="183"/>
      <c r="IF54" s="183"/>
      <c r="IG54" s="183"/>
      <c r="IH54" s="183"/>
      <c r="II54" s="183"/>
      <c r="IJ54" s="183"/>
      <c r="IK54" s="183"/>
      <c r="IL54" s="183"/>
      <c r="IM54" s="183"/>
      <c r="IN54" s="183"/>
      <c r="IO54" s="183"/>
      <c r="IP54" s="183"/>
      <c r="IQ54" s="183"/>
      <c r="IR54" s="183"/>
      <c r="IS54" s="183"/>
      <c r="IT54" s="183"/>
      <c r="IU54" s="183"/>
      <c r="IV54" s="183"/>
      <c r="IW54" s="183"/>
      <c r="IX54" s="183"/>
      <c r="IY54" s="183"/>
      <c r="IZ54" s="183"/>
      <c r="JA54" s="183"/>
      <c r="JB54" s="183"/>
      <c r="JC54" s="183"/>
      <c r="JD54" s="183"/>
      <c r="JE54" s="183"/>
      <c r="JF54" s="183"/>
      <c r="JG54" s="183"/>
      <c r="JH54" s="183"/>
      <c r="JI54" s="183"/>
      <c r="JJ54" s="183"/>
      <c r="JK54" s="183"/>
      <c r="JL54" s="183"/>
      <c r="JM54" s="183"/>
      <c r="JN54" s="183"/>
      <c r="JO54" s="183"/>
      <c r="JP54" s="183"/>
      <c r="JQ54" s="183"/>
      <c r="JR54" s="183"/>
      <c r="JS54" s="183"/>
      <c r="JT54" s="183"/>
      <c r="JU54" s="183"/>
      <c r="JV54" s="183"/>
      <c r="JW54" s="183"/>
      <c r="JX54" s="183"/>
      <c r="JY54" s="183"/>
      <c r="JZ54" s="183"/>
      <c r="KA54" s="183"/>
      <c r="KB54" s="183"/>
      <c r="KC54" s="183"/>
      <c r="KD54" s="183"/>
      <c r="KE54" s="183"/>
      <c r="KF54" s="183"/>
      <c r="KG54" s="183"/>
      <c r="KH54" s="183"/>
      <c r="KI54" s="183"/>
      <c r="KJ54" s="183"/>
      <c r="KK54" s="183"/>
      <c r="KL54" s="183"/>
      <c r="KM54" s="183"/>
      <c r="KN54" s="183"/>
      <c r="KO54" s="183"/>
      <c r="KP54" s="183"/>
      <c r="KQ54" s="183"/>
      <c r="KR54" s="183"/>
      <c r="KS54" s="183"/>
      <c r="KT54" s="183"/>
      <c r="KU54" s="183"/>
      <c r="KV54" s="183"/>
      <c r="KW54" s="183"/>
      <c r="KX54" s="183"/>
      <c r="KY54" s="183"/>
      <c r="KZ54" s="183"/>
      <c r="LA54" s="183"/>
      <c r="LB54" s="183"/>
      <c r="LC54" s="183"/>
      <c r="LD54" s="183"/>
      <c r="LE54" s="183"/>
      <c r="LF54" s="183"/>
      <c r="LG54" s="183"/>
      <c r="LH54" s="183"/>
      <c r="LI54" s="183"/>
      <c r="LJ54" s="183"/>
      <c r="LK54" s="183"/>
      <c r="LL54" s="183"/>
      <c r="LM54" s="183"/>
      <c r="LN54" s="183"/>
      <c r="LO54" s="183"/>
      <c r="LP54" s="183"/>
      <c r="LQ54" s="183"/>
      <c r="LR54" s="183"/>
      <c r="LS54" s="183"/>
      <c r="LT54" s="183"/>
      <c r="LU54" s="183"/>
      <c r="LV54" s="183"/>
      <c r="LW54" s="183"/>
      <c r="LX54" s="183"/>
      <c r="LY54" s="183"/>
      <c r="LZ54" s="183"/>
      <c r="MA54" s="183"/>
      <c r="MB54" s="183"/>
      <c r="MC54" s="183"/>
      <c r="MD54" s="183"/>
      <c r="ME54" s="183"/>
      <c r="MF54" s="183"/>
      <c r="MG54" s="183"/>
      <c r="MH54" s="183"/>
      <c r="MI54" s="183"/>
      <c r="MJ54" s="183"/>
      <c r="MK54" s="183"/>
    </row>
    <row r="55" spans="1:349" s="220" customFormat="1" ht="18" customHeight="1" outlineLevel="1">
      <c r="A55" s="139"/>
      <c r="B55" s="139"/>
      <c r="C55" s="228"/>
      <c r="D55" s="99"/>
      <c r="E55" s="121" t="s">
        <v>6</v>
      </c>
      <c r="F55" s="99"/>
      <c r="G55" s="99"/>
      <c r="H55" s="99"/>
      <c r="I55" s="99"/>
      <c r="J55" s="223" t="s">
        <v>73</v>
      </c>
      <c r="K55" s="223" t="s">
        <v>77</v>
      </c>
      <c r="L55" s="239"/>
      <c r="M55" s="134"/>
      <c r="N55" s="482">
        <f t="shared" ref="N55:T56" si="28">(N20*N44)*$M$27</f>
        <v>4256778.5424108608</v>
      </c>
      <c r="O55" s="475">
        <f t="shared" si="28"/>
        <v>4809345.0055112541</v>
      </c>
      <c r="P55" s="475">
        <f t="shared" si="28"/>
        <v>5433639.3475936623</v>
      </c>
      <c r="Q55" s="475">
        <f t="shared" si="28"/>
        <v>6138972.4642097075</v>
      </c>
      <c r="R55" s="475">
        <f t="shared" si="28"/>
        <v>6935863.8852273189</v>
      </c>
      <c r="S55" s="475">
        <f t="shared" si="28"/>
        <v>7836198.6659592362</v>
      </c>
      <c r="T55" s="476">
        <f t="shared" si="28"/>
        <v>8853404.6441092715</v>
      </c>
      <c r="U55" s="183"/>
      <c r="V55" s="183"/>
      <c r="W55" s="183"/>
      <c r="X55" s="183"/>
      <c r="Y55" s="183"/>
      <c r="Z55" s="183"/>
      <c r="AA55" s="183"/>
      <c r="AB55" s="183"/>
      <c r="AC55" s="183"/>
      <c r="AD55" s="183"/>
      <c r="AE55" s="183"/>
      <c r="AF55" s="183"/>
      <c r="AG55" s="183"/>
      <c r="AH55" s="183"/>
      <c r="AI55" s="183"/>
      <c r="AJ55" s="183"/>
      <c r="AK55" s="183"/>
      <c r="AL55" s="183"/>
      <c r="AM55" s="183"/>
      <c r="AN55" s="183"/>
      <c r="AO55" s="183"/>
      <c r="AP55" s="183"/>
      <c r="AQ55" s="183"/>
      <c r="AR55" s="183"/>
      <c r="AS55" s="183"/>
      <c r="AT55" s="183"/>
      <c r="AU55" s="183"/>
      <c r="AV55" s="183"/>
      <c r="AW55" s="183"/>
      <c r="AX55" s="183"/>
      <c r="AY55" s="183"/>
      <c r="AZ55" s="183"/>
      <c r="BA55" s="183"/>
      <c r="BB55" s="183"/>
      <c r="BC55" s="183"/>
      <c r="BD55" s="183"/>
      <c r="BE55" s="183"/>
      <c r="BF55" s="183"/>
      <c r="BG55" s="183"/>
      <c r="BH55" s="183"/>
      <c r="BI55" s="183"/>
      <c r="BJ55" s="183"/>
      <c r="BK55" s="183"/>
      <c r="BL55" s="183"/>
      <c r="BM55" s="183"/>
      <c r="BN55" s="183"/>
      <c r="BO55" s="183"/>
      <c r="BP55" s="183"/>
      <c r="BQ55" s="183"/>
      <c r="BR55" s="183"/>
      <c r="BS55" s="183"/>
      <c r="BT55" s="183"/>
      <c r="BU55" s="183"/>
      <c r="BV55" s="183"/>
      <c r="BW55" s="183"/>
      <c r="BX55" s="183"/>
      <c r="BY55" s="183"/>
      <c r="BZ55" s="183"/>
      <c r="CA55" s="183"/>
      <c r="CB55" s="183"/>
      <c r="CC55" s="183"/>
      <c r="CD55" s="183"/>
      <c r="CE55" s="183"/>
      <c r="CF55" s="183"/>
      <c r="CG55" s="183"/>
      <c r="CH55" s="183"/>
      <c r="CI55" s="183"/>
      <c r="CJ55" s="183"/>
      <c r="CK55" s="183"/>
      <c r="CL55" s="183"/>
      <c r="CM55" s="183"/>
      <c r="CN55" s="183"/>
      <c r="CO55" s="183"/>
      <c r="CP55" s="183"/>
      <c r="CQ55" s="183"/>
      <c r="CR55" s="183"/>
      <c r="CS55" s="183"/>
      <c r="CT55" s="183"/>
      <c r="CU55" s="183"/>
      <c r="CV55" s="183"/>
      <c r="CW55" s="183"/>
      <c r="CX55" s="183"/>
      <c r="CY55" s="183"/>
      <c r="CZ55" s="183"/>
      <c r="DA55" s="183"/>
      <c r="DB55" s="183"/>
      <c r="DC55" s="183"/>
      <c r="DD55" s="183"/>
      <c r="DE55" s="183"/>
      <c r="DF55" s="183"/>
      <c r="DG55" s="183"/>
      <c r="DH55" s="183"/>
      <c r="DI55" s="183"/>
      <c r="DJ55" s="183"/>
      <c r="DK55" s="183"/>
      <c r="DL55" s="183"/>
      <c r="DM55" s="183"/>
      <c r="DN55" s="183"/>
      <c r="DO55" s="183"/>
      <c r="DP55" s="183"/>
      <c r="DQ55" s="183"/>
      <c r="DR55" s="183"/>
      <c r="DS55" s="183"/>
      <c r="DT55" s="183"/>
      <c r="DU55" s="183"/>
      <c r="DV55" s="183"/>
      <c r="DW55" s="183"/>
      <c r="DX55" s="183"/>
      <c r="DY55" s="183"/>
      <c r="DZ55" s="183"/>
      <c r="EA55" s="183"/>
      <c r="EB55" s="183"/>
      <c r="EC55" s="183"/>
      <c r="ED55" s="183"/>
      <c r="EE55" s="183"/>
      <c r="EF55" s="183"/>
      <c r="EG55" s="183"/>
      <c r="EH55" s="183"/>
      <c r="EI55" s="183"/>
      <c r="EJ55" s="183"/>
      <c r="EK55" s="183"/>
      <c r="EL55" s="183"/>
      <c r="EM55" s="183"/>
      <c r="EN55" s="183"/>
      <c r="EO55" s="183"/>
      <c r="EP55" s="183"/>
      <c r="EQ55" s="183"/>
      <c r="ER55" s="183"/>
      <c r="ES55" s="183"/>
      <c r="ET55" s="183"/>
      <c r="EU55" s="183"/>
      <c r="EV55" s="183"/>
      <c r="EW55" s="183"/>
      <c r="EX55" s="183"/>
      <c r="EY55" s="183"/>
      <c r="EZ55" s="183"/>
      <c r="FA55" s="183"/>
      <c r="FB55" s="183"/>
      <c r="FC55" s="183"/>
      <c r="FD55" s="183"/>
      <c r="FE55" s="183"/>
      <c r="FF55" s="183"/>
      <c r="FG55" s="183"/>
      <c r="FH55" s="183"/>
      <c r="FI55" s="183"/>
      <c r="FJ55" s="183"/>
      <c r="FK55" s="183"/>
      <c r="FL55" s="183"/>
      <c r="FM55" s="183"/>
      <c r="FN55" s="183"/>
      <c r="FO55" s="183"/>
      <c r="FP55" s="183"/>
      <c r="FQ55" s="183"/>
      <c r="FR55" s="183"/>
      <c r="FS55" s="183"/>
      <c r="FT55" s="183"/>
      <c r="FU55" s="183"/>
      <c r="FV55" s="183"/>
      <c r="FW55" s="183"/>
      <c r="FX55" s="183"/>
      <c r="FY55" s="183"/>
      <c r="FZ55" s="183"/>
      <c r="GA55" s="183"/>
      <c r="GB55" s="183"/>
      <c r="GC55" s="183"/>
      <c r="GD55" s="183"/>
      <c r="GE55" s="183"/>
      <c r="GF55" s="183"/>
      <c r="GG55" s="183"/>
      <c r="GH55" s="183"/>
      <c r="GI55" s="183"/>
      <c r="GJ55" s="183"/>
      <c r="GK55" s="183"/>
      <c r="GL55" s="183"/>
      <c r="GM55" s="183"/>
      <c r="GN55" s="183"/>
      <c r="GO55" s="183"/>
      <c r="GP55" s="183"/>
      <c r="GQ55" s="183"/>
      <c r="GR55" s="183"/>
      <c r="GS55" s="183"/>
      <c r="GT55" s="183"/>
      <c r="GU55" s="183"/>
      <c r="GV55" s="183"/>
      <c r="GW55" s="183"/>
      <c r="GX55" s="183"/>
      <c r="GY55" s="183"/>
      <c r="GZ55" s="183"/>
      <c r="HA55" s="183"/>
      <c r="HB55" s="183"/>
      <c r="HC55" s="183"/>
      <c r="HD55" s="183"/>
      <c r="HE55" s="183"/>
      <c r="HF55" s="183"/>
      <c r="HG55" s="183"/>
      <c r="HH55" s="183"/>
      <c r="HI55" s="183"/>
      <c r="HJ55" s="183"/>
      <c r="HK55" s="183"/>
      <c r="HL55" s="183"/>
      <c r="HM55" s="183"/>
      <c r="HN55" s="183"/>
      <c r="HO55" s="183"/>
      <c r="HP55" s="183"/>
      <c r="HQ55" s="183"/>
      <c r="HR55" s="183"/>
      <c r="HS55" s="183"/>
      <c r="HT55" s="183"/>
      <c r="HU55" s="183"/>
      <c r="HV55" s="183"/>
      <c r="HW55" s="183"/>
      <c r="HX55" s="183"/>
      <c r="HY55" s="183"/>
      <c r="HZ55" s="183"/>
      <c r="IA55" s="183"/>
      <c r="IB55" s="183"/>
      <c r="IC55" s="183"/>
      <c r="ID55" s="183"/>
      <c r="IE55" s="183"/>
      <c r="IF55" s="183"/>
      <c r="IG55" s="183"/>
      <c r="IH55" s="183"/>
      <c r="II55" s="183"/>
      <c r="IJ55" s="183"/>
      <c r="IK55" s="183"/>
      <c r="IL55" s="183"/>
      <c r="IM55" s="183"/>
      <c r="IN55" s="183"/>
      <c r="IO55" s="183"/>
      <c r="IP55" s="183"/>
      <c r="IQ55" s="183"/>
      <c r="IR55" s="183"/>
      <c r="IS55" s="183"/>
      <c r="IT55" s="183"/>
      <c r="IU55" s="183"/>
      <c r="IV55" s="183"/>
      <c r="IW55" s="183"/>
      <c r="IX55" s="183"/>
      <c r="IY55" s="183"/>
      <c r="IZ55" s="183"/>
      <c r="JA55" s="183"/>
      <c r="JB55" s="183"/>
      <c r="JC55" s="183"/>
      <c r="JD55" s="183"/>
      <c r="JE55" s="183"/>
      <c r="JF55" s="183"/>
      <c r="JG55" s="183"/>
      <c r="JH55" s="183"/>
      <c r="JI55" s="183"/>
      <c r="JJ55" s="183"/>
      <c r="JK55" s="183"/>
      <c r="JL55" s="183"/>
      <c r="JM55" s="183"/>
      <c r="JN55" s="183"/>
      <c r="JO55" s="183"/>
      <c r="JP55" s="183"/>
      <c r="JQ55" s="183"/>
      <c r="JR55" s="183"/>
      <c r="JS55" s="183"/>
      <c r="JT55" s="183"/>
      <c r="JU55" s="183"/>
      <c r="JV55" s="183"/>
      <c r="JW55" s="183"/>
      <c r="JX55" s="183"/>
      <c r="JY55" s="183"/>
      <c r="JZ55" s="183"/>
      <c r="KA55" s="183"/>
      <c r="KB55" s="183"/>
      <c r="KC55" s="183"/>
      <c r="KD55" s="183"/>
      <c r="KE55" s="183"/>
      <c r="KF55" s="183"/>
      <c r="KG55" s="183"/>
      <c r="KH55" s="183"/>
      <c r="KI55" s="183"/>
      <c r="KJ55" s="183"/>
      <c r="KK55" s="183"/>
      <c r="KL55" s="183"/>
      <c r="KM55" s="183"/>
      <c r="KN55" s="183"/>
      <c r="KO55" s="183"/>
      <c r="KP55" s="183"/>
      <c r="KQ55" s="183"/>
      <c r="KR55" s="183"/>
      <c r="KS55" s="183"/>
      <c r="KT55" s="183"/>
      <c r="KU55" s="183"/>
      <c r="KV55" s="183"/>
      <c r="KW55" s="183"/>
      <c r="KX55" s="183"/>
      <c r="KY55" s="183"/>
      <c r="KZ55" s="183"/>
      <c r="LA55" s="183"/>
      <c r="LB55" s="183"/>
      <c r="LC55" s="183"/>
      <c r="LD55" s="183"/>
      <c r="LE55" s="183"/>
      <c r="LF55" s="183"/>
      <c r="LG55" s="183"/>
      <c r="LH55" s="183"/>
      <c r="LI55" s="183"/>
      <c r="LJ55" s="183"/>
      <c r="LK55" s="183"/>
      <c r="LL55" s="183"/>
      <c r="LM55" s="183"/>
      <c r="LN55" s="183"/>
      <c r="LO55" s="183"/>
      <c r="LP55" s="183"/>
      <c r="LQ55" s="183"/>
      <c r="LR55" s="183"/>
      <c r="LS55" s="183"/>
      <c r="LT55" s="183"/>
      <c r="LU55" s="183"/>
      <c r="LV55" s="183"/>
      <c r="LW55" s="183"/>
      <c r="LX55" s="183"/>
      <c r="LY55" s="183"/>
      <c r="LZ55" s="183"/>
      <c r="MA55" s="183"/>
      <c r="MB55" s="183"/>
      <c r="MC55" s="183"/>
      <c r="MD55" s="183"/>
      <c r="ME55" s="183"/>
      <c r="MF55" s="183"/>
      <c r="MG55" s="183"/>
      <c r="MH55" s="183"/>
      <c r="MI55" s="183"/>
      <c r="MJ55" s="183"/>
      <c r="MK55" s="183"/>
    </row>
    <row r="56" spans="1:349" s="220" customFormat="1" ht="18" customHeight="1" outlineLevel="1">
      <c r="A56" s="139"/>
      <c r="B56" s="139"/>
      <c r="C56" s="228"/>
      <c r="D56" s="99"/>
      <c r="E56" s="121" t="s">
        <v>7</v>
      </c>
      <c r="F56" s="99"/>
      <c r="G56" s="99"/>
      <c r="H56" s="99"/>
      <c r="I56" s="99"/>
      <c r="J56" s="223" t="s">
        <v>73</v>
      </c>
      <c r="K56" s="223" t="s">
        <v>77</v>
      </c>
      <c r="L56" s="239"/>
      <c r="M56" s="134"/>
      <c r="N56" s="482">
        <f>(N21*N45)*$M$27</f>
        <v>4159377.0260006818</v>
      </c>
      <c r="O56" s="475">
        <f t="shared" si="28"/>
        <v>4699299.9346179925</v>
      </c>
      <c r="P56" s="475">
        <f t="shared" si="28"/>
        <v>5309309.4801108455</v>
      </c>
      <c r="Q56" s="475">
        <f t="shared" si="28"/>
        <v>5998503.5106907608</v>
      </c>
      <c r="R56" s="475">
        <f t="shared" si="28"/>
        <v>6777160.8535086131</v>
      </c>
      <c r="S56" s="475">
        <f t="shared" si="28"/>
        <v>7656894.6158773694</v>
      </c>
      <c r="T56" s="476">
        <f t="shared" si="28"/>
        <v>8650825.3863119464</v>
      </c>
      <c r="U56" s="183"/>
      <c r="V56" s="183"/>
      <c r="W56" s="183"/>
      <c r="X56" s="183"/>
      <c r="Y56" s="183"/>
      <c r="Z56" s="183"/>
      <c r="AA56" s="183"/>
      <c r="AB56" s="183"/>
      <c r="AC56" s="183"/>
      <c r="AD56" s="183"/>
      <c r="AE56" s="183"/>
      <c r="AF56" s="183"/>
      <c r="AG56" s="183"/>
      <c r="AH56" s="183"/>
      <c r="AI56" s="183"/>
      <c r="AJ56" s="183"/>
      <c r="AK56" s="183"/>
      <c r="AL56" s="183"/>
      <c r="AM56" s="183"/>
      <c r="AN56" s="183"/>
      <c r="AO56" s="183"/>
      <c r="AP56" s="183"/>
      <c r="AQ56" s="183"/>
      <c r="AR56" s="183"/>
      <c r="AS56" s="183"/>
      <c r="AT56" s="183"/>
      <c r="AU56" s="183"/>
      <c r="AV56" s="183"/>
      <c r="AW56" s="183"/>
      <c r="AX56" s="183"/>
      <c r="AY56" s="183"/>
      <c r="AZ56" s="183"/>
      <c r="BA56" s="183"/>
      <c r="BB56" s="183"/>
      <c r="BC56" s="183"/>
      <c r="BD56" s="183"/>
      <c r="BE56" s="183"/>
      <c r="BF56" s="183"/>
      <c r="BG56" s="183"/>
      <c r="BH56" s="183"/>
      <c r="BI56" s="183"/>
      <c r="BJ56" s="183"/>
      <c r="BK56" s="183"/>
      <c r="BL56" s="183"/>
      <c r="BM56" s="183"/>
      <c r="BN56" s="183"/>
      <c r="BO56" s="183"/>
      <c r="BP56" s="183"/>
      <c r="BQ56" s="183"/>
      <c r="BR56" s="183"/>
      <c r="BS56" s="183"/>
      <c r="BT56" s="183"/>
      <c r="BU56" s="183"/>
      <c r="BV56" s="183"/>
      <c r="BW56" s="183"/>
      <c r="BX56" s="183"/>
      <c r="BY56" s="183"/>
      <c r="BZ56" s="183"/>
      <c r="CA56" s="183"/>
      <c r="CB56" s="183"/>
      <c r="CC56" s="183"/>
      <c r="CD56" s="183"/>
      <c r="CE56" s="183"/>
      <c r="CF56" s="183"/>
      <c r="CG56" s="183"/>
      <c r="CH56" s="183"/>
      <c r="CI56" s="183"/>
      <c r="CJ56" s="183"/>
      <c r="CK56" s="183"/>
      <c r="CL56" s="183"/>
      <c r="CM56" s="183"/>
      <c r="CN56" s="183"/>
      <c r="CO56" s="183"/>
      <c r="CP56" s="183"/>
      <c r="CQ56" s="183"/>
      <c r="CR56" s="183"/>
      <c r="CS56" s="183"/>
      <c r="CT56" s="183"/>
      <c r="CU56" s="183"/>
      <c r="CV56" s="183"/>
      <c r="CW56" s="183"/>
      <c r="CX56" s="183"/>
      <c r="CY56" s="183"/>
      <c r="CZ56" s="183"/>
      <c r="DA56" s="183"/>
      <c r="DB56" s="183"/>
      <c r="DC56" s="183"/>
      <c r="DD56" s="183"/>
      <c r="DE56" s="183"/>
      <c r="DF56" s="183"/>
      <c r="DG56" s="183"/>
      <c r="DH56" s="183"/>
      <c r="DI56" s="183"/>
      <c r="DJ56" s="183"/>
      <c r="DK56" s="183"/>
      <c r="DL56" s="183"/>
      <c r="DM56" s="183"/>
      <c r="DN56" s="183"/>
      <c r="DO56" s="183"/>
      <c r="DP56" s="183"/>
      <c r="DQ56" s="183"/>
      <c r="DR56" s="183"/>
      <c r="DS56" s="183"/>
      <c r="DT56" s="183"/>
      <c r="DU56" s="183"/>
      <c r="DV56" s="183"/>
      <c r="DW56" s="183"/>
      <c r="DX56" s="183"/>
      <c r="DY56" s="183"/>
      <c r="DZ56" s="183"/>
      <c r="EA56" s="183"/>
      <c r="EB56" s="183"/>
      <c r="EC56" s="183"/>
      <c r="ED56" s="183"/>
      <c r="EE56" s="183"/>
      <c r="EF56" s="183"/>
      <c r="EG56" s="183"/>
      <c r="EH56" s="183"/>
      <c r="EI56" s="183"/>
      <c r="EJ56" s="183"/>
      <c r="EK56" s="183"/>
      <c r="EL56" s="183"/>
      <c r="EM56" s="183"/>
      <c r="EN56" s="183"/>
      <c r="EO56" s="183"/>
      <c r="EP56" s="183"/>
      <c r="EQ56" s="183"/>
      <c r="ER56" s="183"/>
      <c r="ES56" s="183"/>
      <c r="ET56" s="183"/>
      <c r="EU56" s="183"/>
      <c r="EV56" s="183"/>
      <c r="EW56" s="183"/>
      <c r="EX56" s="183"/>
      <c r="EY56" s="183"/>
      <c r="EZ56" s="183"/>
      <c r="FA56" s="183"/>
      <c r="FB56" s="183"/>
      <c r="FC56" s="183"/>
      <c r="FD56" s="183"/>
      <c r="FE56" s="183"/>
      <c r="FF56" s="183"/>
      <c r="FG56" s="183"/>
      <c r="FH56" s="183"/>
      <c r="FI56" s="183"/>
      <c r="FJ56" s="183"/>
      <c r="FK56" s="183"/>
      <c r="FL56" s="183"/>
      <c r="FM56" s="183"/>
      <c r="FN56" s="183"/>
      <c r="FO56" s="183"/>
      <c r="FP56" s="183"/>
      <c r="FQ56" s="183"/>
      <c r="FR56" s="183"/>
      <c r="FS56" s="183"/>
      <c r="FT56" s="183"/>
      <c r="FU56" s="183"/>
      <c r="FV56" s="183"/>
      <c r="FW56" s="183"/>
      <c r="FX56" s="183"/>
      <c r="FY56" s="183"/>
      <c r="FZ56" s="183"/>
      <c r="GA56" s="183"/>
      <c r="GB56" s="183"/>
      <c r="GC56" s="183"/>
      <c r="GD56" s="183"/>
      <c r="GE56" s="183"/>
      <c r="GF56" s="183"/>
      <c r="GG56" s="183"/>
      <c r="GH56" s="183"/>
      <c r="GI56" s="183"/>
      <c r="GJ56" s="183"/>
      <c r="GK56" s="183"/>
      <c r="GL56" s="183"/>
      <c r="GM56" s="183"/>
      <c r="GN56" s="183"/>
      <c r="GO56" s="183"/>
      <c r="GP56" s="183"/>
      <c r="GQ56" s="183"/>
      <c r="GR56" s="183"/>
      <c r="GS56" s="183"/>
      <c r="GT56" s="183"/>
      <c r="GU56" s="183"/>
      <c r="GV56" s="183"/>
      <c r="GW56" s="183"/>
      <c r="GX56" s="183"/>
      <c r="GY56" s="183"/>
      <c r="GZ56" s="183"/>
      <c r="HA56" s="183"/>
      <c r="HB56" s="183"/>
      <c r="HC56" s="183"/>
      <c r="HD56" s="183"/>
      <c r="HE56" s="183"/>
      <c r="HF56" s="183"/>
      <c r="HG56" s="183"/>
      <c r="HH56" s="183"/>
      <c r="HI56" s="183"/>
      <c r="HJ56" s="183"/>
      <c r="HK56" s="183"/>
      <c r="HL56" s="183"/>
      <c r="HM56" s="183"/>
      <c r="HN56" s="183"/>
      <c r="HO56" s="183"/>
      <c r="HP56" s="183"/>
      <c r="HQ56" s="183"/>
      <c r="HR56" s="183"/>
      <c r="HS56" s="183"/>
      <c r="HT56" s="183"/>
      <c r="HU56" s="183"/>
      <c r="HV56" s="183"/>
      <c r="HW56" s="183"/>
      <c r="HX56" s="183"/>
      <c r="HY56" s="183"/>
      <c r="HZ56" s="183"/>
      <c r="IA56" s="183"/>
      <c r="IB56" s="183"/>
      <c r="IC56" s="183"/>
      <c r="ID56" s="183"/>
      <c r="IE56" s="183"/>
      <c r="IF56" s="183"/>
      <c r="IG56" s="183"/>
      <c r="IH56" s="183"/>
      <c r="II56" s="183"/>
      <c r="IJ56" s="183"/>
      <c r="IK56" s="183"/>
      <c r="IL56" s="183"/>
      <c r="IM56" s="183"/>
      <c r="IN56" s="183"/>
      <c r="IO56" s="183"/>
      <c r="IP56" s="183"/>
      <c r="IQ56" s="183"/>
      <c r="IR56" s="183"/>
      <c r="IS56" s="183"/>
      <c r="IT56" s="183"/>
      <c r="IU56" s="183"/>
      <c r="IV56" s="183"/>
      <c r="IW56" s="183"/>
      <c r="IX56" s="183"/>
      <c r="IY56" s="183"/>
      <c r="IZ56" s="183"/>
      <c r="JA56" s="183"/>
      <c r="JB56" s="183"/>
      <c r="JC56" s="183"/>
      <c r="JD56" s="183"/>
      <c r="JE56" s="183"/>
      <c r="JF56" s="183"/>
      <c r="JG56" s="183"/>
      <c r="JH56" s="183"/>
      <c r="JI56" s="183"/>
      <c r="JJ56" s="183"/>
      <c r="JK56" s="183"/>
      <c r="JL56" s="183"/>
      <c r="JM56" s="183"/>
      <c r="JN56" s="183"/>
      <c r="JO56" s="183"/>
      <c r="JP56" s="183"/>
      <c r="JQ56" s="183"/>
      <c r="JR56" s="183"/>
      <c r="JS56" s="183"/>
      <c r="JT56" s="183"/>
      <c r="JU56" s="183"/>
      <c r="JV56" s="183"/>
      <c r="JW56" s="183"/>
      <c r="JX56" s="183"/>
      <c r="JY56" s="183"/>
      <c r="JZ56" s="183"/>
      <c r="KA56" s="183"/>
      <c r="KB56" s="183"/>
      <c r="KC56" s="183"/>
      <c r="KD56" s="183"/>
      <c r="KE56" s="183"/>
      <c r="KF56" s="183"/>
      <c r="KG56" s="183"/>
      <c r="KH56" s="183"/>
      <c r="KI56" s="183"/>
      <c r="KJ56" s="183"/>
      <c r="KK56" s="183"/>
      <c r="KL56" s="183"/>
      <c r="KM56" s="183"/>
      <c r="KN56" s="183"/>
      <c r="KO56" s="183"/>
      <c r="KP56" s="183"/>
      <c r="KQ56" s="183"/>
      <c r="KR56" s="183"/>
      <c r="KS56" s="183"/>
      <c r="KT56" s="183"/>
      <c r="KU56" s="183"/>
      <c r="KV56" s="183"/>
      <c r="KW56" s="183"/>
      <c r="KX56" s="183"/>
      <c r="KY56" s="183"/>
      <c r="KZ56" s="183"/>
      <c r="LA56" s="183"/>
      <c r="LB56" s="183"/>
      <c r="LC56" s="183"/>
      <c r="LD56" s="183"/>
      <c r="LE56" s="183"/>
      <c r="LF56" s="183"/>
      <c r="LG56" s="183"/>
      <c r="LH56" s="183"/>
      <c r="LI56" s="183"/>
      <c r="LJ56" s="183"/>
      <c r="LK56" s="183"/>
      <c r="LL56" s="183"/>
      <c r="LM56" s="183"/>
      <c r="LN56" s="183"/>
      <c r="LO56" s="183"/>
      <c r="LP56" s="183"/>
      <c r="LQ56" s="183"/>
      <c r="LR56" s="183"/>
      <c r="LS56" s="183"/>
      <c r="LT56" s="183"/>
      <c r="LU56" s="183"/>
      <c r="LV56" s="183"/>
      <c r="LW56" s="183"/>
      <c r="LX56" s="183"/>
      <c r="LY56" s="183"/>
      <c r="LZ56" s="183"/>
      <c r="MA56" s="183"/>
      <c r="MB56" s="183"/>
      <c r="MC56" s="183"/>
      <c r="MD56" s="183"/>
      <c r="ME56" s="183"/>
      <c r="MF56" s="183"/>
      <c r="MG56" s="183"/>
      <c r="MH56" s="183"/>
      <c r="MI56" s="183"/>
      <c r="MJ56" s="183"/>
      <c r="MK56" s="183"/>
    </row>
    <row r="57" spans="1:349" ht="18" customHeight="1">
      <c r="A57" s="136"/>
      <c r="B57" s="136"/>
      <c r="C57" s="136"/>
      <c r="D57" s="136"/>
      <c r="E57" s="136"/>
      <c r="F57" s="136"/>
      <c r="G57" s="136"/>
      <c r="H57" s="136"/>
      <c r="I57" s="136"/>
      <c r="J57" s="223" t="s">
        <v>73</v>
      </c>
      <c r="K57" s="223" t="s">
        <v>77</v>
      </c>
      <c r="L57" s="239"/>
      <c r="M57" s="143" t="s">
        <v>59</v>
      </c>
      <c r="N57" s="483">
        <f>SUM(N54:N56)</f>
        <v>8553755.4633685518</v>
      </c>
      <c r="O57" s="477">
        <f t="shared" ref="O57:T57" si="29">SUM(O54:O56)</f>
        <v>9664106.4848107714</v>
      </c>
      <c r="P57" s="477">
        <f t="shared" si="29"/>
        <v>10918590.617854979</v>
      </c>
      <c r="Q57" s="477">
        <f t="shared" si="29"/>
        <v>12335917.579931866</v>
      </c>
      <c r="R57" s="477">
        <f t="shared" si="29"/>
        <v>13937225.770698208</v>
      </c>
      <c r="S57" s="477">
        <f t="shared" si="29"/>
        <v>15746397.53587646</v>
      </c>
      <c r="T57" s="478">
        <f t="shared" si="29"/>
        <v>17790415.355052032</v>
      </c>
      <c r="V57" s="145"/>
      <c r="W57" s="145"/>
      <c r="X57" s="145"/>
      <c r="Y57" s="145"/>
    </row>
    <row r="58" spans="1:349" ht="18" customHeight="1">
      <c r="A58" s="136"/>
      <c r="B58" s="136"/>
      <c r="C58" s="136"/>
      <c r="D58" s="136"/>
      <c r="E58" s="136"/>
      <c r="F58" s="136"/>
      <c r="G58" s="136"/>
      <c r="H58" s="136"/>
      <c r="I58" s="136"/>
      <c r="J58" s="223" t="s">
        <v>73</v>
      </c>
      <c r="K58" s="223" t="s">
        <v>77</v>
      </c>
      <c r="L58" s="239"/>
      <c r="M58" s="143" t="s">
        <v>81</v>
      </c>
      <c r="N58" s="483">
        <f>N52+N57</f>
        <v>25095264.449281804</v>
      </c>
      <c r="O58" s="477">
        <f t="shared" ref="O58:T58" si="30">O52+O57</f>
        <v>28352845.594072834</v>
      </c>
      <c r="P58" s="477">
        <f t="shared" si="30"/>
        <v>32033288.786655594</v>
      </c>
      <c r="Q58" s="477">
        <f t="shared" si="30"/>
        <v>36191485.157447055</v>
      </c>
      <c r="R58" s="477">
        <f t="shared" si="30"/>
        <v>40889451.177656025</v>
      </c>
      <c r="S58" s="477">
        <f t="shared" si="30"/>
        <v>46197253.589795902</v>
      </c>
      <c r="T58" s="478">
        <f t="shared" si="30"/>
        <v>52194054.402132273</v>
      </c>
      <c r="V58" s="145"/>
      <c r="W58" s="145"/>
      <c r="X58" s="145"/>
      <c r="Y58" s="145"/>
    </row>
    <row r="59" spans="1:349" ht="18" customHeight="1" thickBot="1">
      <c r="A59" s="136"/>
      <c r="B59" s="136"/>
      <c r="C59" s="136"/>
      <c r="D59" s="136"/>
      <c r="E59" s="136"/>
      <c r="F59" s="136"/>
      <c r="G59" s="136"/>
      <c r="H59" s="136"/>
      <c r="I59" s="136"/>
      <c r="J59" s="223" t="s">
        <v>74</v>
      </c>
      <c r="K59" s="223" t="s">
        <v>77</v>
      </c>
      <c r="L59" s="239"/>
      <c r="M59" s="143" t="s">
        <v>81</v>
      </c>
      <c r="N59" s="484">
        <f>N58/N61</f>
        <v>7190620.1860406315</v>
      </c>
      <c r="O59" s="485">
        <f>O58/O61</f>
        <v>8805231.5509542953</v>
      </c>
      <c r="P59" s="485">
        <f>P58/P61</f>
        <v>9477304.3747501764</v>
      </c>
      <c r="Q59" s="485">
        <f t="shared" ref="Q59:T59" si="31">Q58/Q61</f>
        <v>10310964.4323211</v>
      </c>
      <c r="R59" s="485">
        <f t="shared" si="31"/>
        <v>11264311.619188989</v>
      </c>
      <c r="S59" s="485">
        <f t="shared" si="31"/>
        <v>12286503.614307422</v>
      </c>
      <c r="T59" s="486">
        <f t="shared" si="31"/>
        <v>13699226.877200071</v>
      </c>
      <c r="V59" s="145"/>
      <c r="W59" s="145"/>
      <c r="X59" s="145"/>
      <c r="Y59" s="145"/>
    </row>
    <row r="60" spans="1:349" ht="18" customHeight="1">
      <c r="A60" s="136"/>
      <c r="B60" s="136"/>
      <c r="C60" s="136"/>
      <c r="D60" s="136"/>
      <c r="E60" s="136"/>
      <c r="F60" s="136"/>
      <c r="G60" s="136"/>
      <c r="H60" s="136"/>
      <c r="I60" s="136"/>
      <c r="J60" s="239"/>
      <c r="K60" s="239"/>
      <c r="L60" s="239"/>
      <c r="M60" s="142"/>
      <c r="N60" s="136"/>
      <c r="O60" s="136"/>
      <c r="P60" s="136"/>
      <c r="Q60" s="136"/>
      <c r="R60" s="136"/>
      <c r="S60" s="136"/>
      <c r="T60" s="100"/>
      <c r="V60" s="145"/>
      <c r="W60" s="145"/>
      <c r="X60" s="145"/>
      <c r="Y60" s="145"/>
    </row>
    <row r="61" spans="1:349">
      <c r="A61" s="136"/>
      <c r="B61" s="136"/>
      <c r="C61" s="136"/>
      <c r="D61" s="136"/>
      <c r="E61" s="136"/>
      <c r="F61" s="136"/>
      <c r="G61" s="136"/>
      <c r="H61" s="136"/>
      <c r="I61" s="136"/>
      <c r="J61" s="239"/>
      <c r="K61" s="239"/>
      <c r="L61" s="239" t="s">
        <v>20</v>
      </c>
      <c r="M61" s="163" t="s">
        <v>68</v>
      </c>
      <c r="N61" s="526">
        <v>3.49</v>
      </c>
      <c r="O61" s="527">
        <v>3.22</v>
      </c>
      <c r="P61" s="528">
        <v>3.38</v>
      </c>
      <c r="Q61" s="529">
        <v>3.51</v>
      </c>
      <c r="R61" s="529">
        <v>3.63</v>
      </c>
      <c r="S61" s="529">
        <v>3.76</v>
      </c>
      <c r="T61" s="530">
        <v>3.81</v>
      </c>
      <c r="V61" s="145"/>
      <c r="W61" s="145"/>
      <c r="X61" s="145"/>
      <c r="Y61" s="145"/>
    </row>
    <row r="62" spans="1:349" ht="18" customHeight="1" thickBot="1">
      <c r="A62" s="123"/>
      <c r="B62" s="123"/>
      <c r="C62" s="123"/>
      <c r="D62" s="123"/>
      <c r="E62" s="123"/>
      <c r="F62" s="123"/>
      <c r="G62" s="123"/>
      <c r="H62" s="123"/>
      <c r="I62" s="123"/>
      <c r="J62" s="245"/>
      <c r="K62" s="245"/>
      <c r="L62" s="245"/>
      <c r="M62" s="123"/>
      <c r="N62" s="123"/>
      <c r="O62" s="123"/>
      <c r="P62" s="123"/>
      <c r="Q62" s="123"/>
      <c r="R62" s="123"/>
      <c r="S62" s="123"/>
      <c r="T62" s="164"/>
      <c r="V62" s="145"/>
      <c r="W62" s="145"/>
      <c r="X62" s="145"/>
      <c r="Y62" s="145"/>
    </row>
    <row r="63" spans="1:349" ht="33" customHeight="1"/>
    <row r="64" spans="1:349"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sheetData>
  <sheetProtection password="C66E" sheet="1" objects="1" scenarios="1"/>
  <conditionalFormatting sqref="M3:P3">
    <cfRule type="expression" dxfId="70" priority="15" stopIfTrue="1">
      <formula>M2="H"</formula>
    </cfRule>
    <cfRule type="expression" dxfId="69" priority="16" stopIfTrue="1">
      <formula>M2="F"</formula>
    </cfRule>
    <cfRule type="expression" dxfId="68" priority="17" stopIfTrue="1">
      <formula>M2="O"</formula>
    </cfRule>
  </conditionalFormatting>
  <conditionalFormatting sqref="M20">
    <cfRule type="containsBlanks" dxfId="67" priority="9">
      <formula>LEN(TRIM(M20))=0</formula>
    </cfRule>
  </conditionalFormatting>
  <conditionalFormatting sqref="M21">
    <cfRule type="containsBlanks" dxfId="66" priority="8">
      <formula>LEN(TRIM(M21))=0</formula>
    </cfRule>
  </conditionalFormatting>
  <conditionalFormatting sqref="M19">
    <cfRule type="containsBlanks" dxfId="65" priority="10">
      <formula>LEN(TRIM(M19))=0</formula>
    </cfRule>
  </conditionalFormatting>
  <conditionalFormatting sqref="M27">
    <cfRule type="containsBlanks" dxfId="64" priority="6">
      <formula>LEN(TRIM(M27))=0</formula>
    </cfRule>
  </conditionalFormatting>
  <conditionalFormatting sqref="M25">
    <cfRule type="containsBlanks" dxfId="63" priority="7">
      <formula>LEN(TRIM(M25))=0</formula>
    </cfRule>
  </conditionalFormatting>
  <conditionalFormatting sqref="M33">
    <cfRule type="containsBlanks" dxfId="62" priority="4">
      <formula>LEN(TRIM(M33))=0</formula>
    </cfRule>
  </conditionalFormatting>
  <conditionalFormatting sqref="Q3:T3">
    <cfRule type="expression" dxfId="61" priority="1" stopIfTrue="1">
      <formula>Q2="H"</formula>
    </cfRule>
    <cfRule type="expression" dxfId="60" priority="2" stopIfTrue="1">
      <formula>Q2="F"</formula>
    </cfRule>
    <cfRule type="expression" dxfId="59" priority="3" stopIfTrue="1">
      <formula>Q2="O"</formula>
    </cfRule>
  </conditionalFormatting>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76"/>
  <sheetViews>
    <sheetView workbookViewId="0">
      <selection activeCell="C57" sqref="C57"/>
    </sheetView>
  </sheetViews>
  <sheetFormatPr baseColWidth="10" defaultColWidth="8.83203125" defaultRowHeight="12" x14ac:dyDescent="0"/>
  <cols>
    <col min="1" max="1" width="8.83203125" style="127"/>
    <col min="2" max="2" width="32.83203125" style="127" customWidth="1"/>
    <col min="3" max="3" width="23.5" style="259" customWidth="1"/>
    <col min="4" max="4" width="29.6640625" style="260" bestFit="1" customWidth="1"/>
    <col min="5" max="5" width="49.83203125" style="127" bestFit="1" customWidth="1"/>
    <col min="6" max="6" width="21.33203125" style="259" customWidth="1"/>
    <col min="7" max="7" width="23.5" style="259" bestFit="1" customWidth="1"/>
    <col min="8" max="8" width="33.5" style="259" bestFit="1" customWidth="1"/>
    <col min="9" max="9" width="24.1640625" style="259" bestFit="1" customWidth="1"/>
    <col min="10" max="10" width="40.5" style="259" bestFit="1" customWidth="1"/>
    <col min="11" max="11" width="22.6640625" style="259" bestFit="1" customWidth="1"/>
    <col min="12" max="12" width="8.83203125" style="127"/>
    <col min="13" max="13" width="18.5" style="127" bestFit="1" customWidth="1"/>
    <col min="14" max="16384" width="8.83203125" style="127"/>
  </cols>
  <sheetData>
    <row r="1" spans="2:11" ht="13" thickBot="1"/>
    <row r="2" spans="2:11" ht="13" thickBot="1">
      <c r="B2" s="347" t="s">
        <v>83</v>
      </c>
      <c r="C2" s="347" t="s">
        <v>84</v>
      </c>
      <c r="E2" s="346"/>
      <c r="F2" s="263"/>
    </row>
    <row r="3" spans="2:11" ht="31.5" customHeight="1" thickBot="1">
      <c r="B3" s="441" t="s">
        <v>85</v>
      </c>
      <c r="C3" s="431">
        <v>8312.0674089677996</v>
      </c>
      <c r="E3" s="262"/>
      <c r="F3" s="266"/>
      <c r="H3" s="263"/>
      <c r="I3" s="267"/>
    </row>
    <row r="4" spans="2:11" ht="31.5" customHeight="1" thickBot="1">
      <c r="B4" s="442" t="s">
        <v>132</v>
      </c>
      <c r="C4" s="431">
        <v>14</v>
      </c>
      <c r="E4" s="262"/>
      <c r="F4" s="267"/>
    </row>
    <row r="5" spans="2:11" ht="31.5" customHeight="1" thickBot="1">
      <c r="B5" s="443" t="s">
        <v>87</v>
      </c>
      <c r="C5" s="431">
        <v>223.20000000000002</v>
      </c>
      <c r="E5" s="271"/>
      <c r="F5" s="267"/>
    </row>
    <row r="6" spans="2:11" ht="31.5" customHeight="1" thickBot="1">
      <c r="B6" s="444" t="s">
        <v>88</v>
      </c>
      <c r="C6" s="431">
        <v>248</v>
      </c>
      <c r="E6" s="274"/>
      <c r="F6" s="267"/>
    </row>
    <row r="7" spans="2:11" ht="31.5" customHeight="1" thickBot="1">
      <c r="B7" s="445" t="s">
        <v>89</v>
      </c>
      <c r="C7" s="431">
        <v>33.516400842612093</v>
      </c>
      <c r="E7" s="276"/>
      <c r="F7" s="267"/>
    </row>
    <row r="8" spans="2:11" ht="13" thickBot="1">
      <c r="B8" s="263"/>
      <c r="C8" s="267"/>
      <c r="D8" s="259"/>
      <c r="E8" s="276"/>
    </row>
    <row r="9" spans="2:11" s="414" customFormat="1" ht="20.25" customHeight="1" thickBot="1">
      <c r="B9" s="438" t="s">
        <v>90</v>
      </c>
      <c r="C9" s="439" t="s">
        <v>91</v>
      </c>
      <c r="D9" s="398"/>
      <c r="E9" s="440"/>
      <c r="F9" s="398"/>
      <c r="G9" s="398"/>
      <c r="H9" s="398"/>
      <c r="I9" s="398"/>
      <c r="J9" s="398"/>
      <c r="K9" s="398"/>
    </row>
    <row r="10" spans="2:11" s="414" customFormat="1" ht="20.25" customHeight="1">
      <c r="B10" s="435" t="s">
        <v>5</v>
      </c>
      <c r="C10" s="600">
        <f>'Direct costs Paraguay'!M19</f>
        <v>0.15</v>
      </c>
      <c r="F10" s="398"/>
      <c r="G10" s="398"/>
      <c r="H10" s="398"/>
      <c r="I10" s="398"/>
      <c r="J10" s="398"/>
      <c r="K10" s="398"/>
    </row>
    <row r="11" spans="2:11" s="414" customFormat="1" ht="20.25" customHeight="1">
      <c r="B11" s="436" t="s">
        <v>6</v>
      </c>
      <c r="C11" s="601">
        <f>'Direct costs Paraguay'!M20</f>
        <v>0.39</v>
      </c>
      <c r="F11" s="398"/>
      <c r="G11" s="398"/>
      <c r="H11" s="398"/>
      <c r="I11" s="398"/>
      <c r="J11" s="398"/>
      <c r="K11" s="398"/>
    </row>
    <row r="12" spans="2:11" s="414" customFormat="1" ht="20.25" customHeight="1" thickBot="1">
      <c r="B12" s="437" t="s">
        <v>7</v>
      </c>
      <c r="C12" s="602">
        <f>'Direct costs Paraguay'!M21</f>
        <v>0.46</v>
      </c>
      <c r="F12" s="398"/>
      <c r="G12" s="398"/>
      <c r="H12" s="398"/>
      <c r="I12" s="398"/>
      <c r="J12" s="398"/>
      <c r="K12" s="398"/>
    </row>
    <row r="13" spans="2:11" s="260" customFormat="1">
      <c r="B13" s="267"/>
      <c r="C13" s="282"/>
      <c r="D13" s="267"/>
      <c r="F13" s="267"/>
      <c r="G13" s="267"/>
      <c r="H13" s="267"/>
      <c r="I13" s="267"/>
      <c r="J13" s="267"/>
      <c r="K13" s="267"/>
    </row>
    <row r="14" spans="2:11" hidden="1">
      <c r="B14" s="283" t="s">
        <v>45</v>
      </c>
      <c r="C14" s="124"/>
      <c r="D14" s="284"/>
      <c r="E14" s="285"/>
      <c r="F14" s="284"/>
      <c r="G14" s="284"/>
      <c r="H14" s="284"/>
      <c r="I14" s="284"/>
      <c r="J14" s="284"/>
      <c r="K14" s="284"/>
    </row>
    <row r="15" spans="2:11" s="286" customFormat="1" hidden="1">
      <c r="B15" s="287" t="s">
        <v>92</v>
      </c>
      <c r="C15" s="288"/>
      <c r="D15" s="289"/>
      <c r="E15" s="288"/>
      <c r="F15" s="287" t="s">
        <v>93</v>
      </c>
      <c r="G15" s="287" t="s">
        <v>94</v>
      </c>
      <c r="H15" s="287" t="s">
        <v>95</v>
      </c>
      <c r="I15" s="287"/>
      <c r="J15" s="287"/>
      <c r="K15" s="287"/>
    </row>
    <row r="16" spans="2:11" hidden="1">
      <c r="B16" s="291" t="s">
        <v>96</v>
      </c>
      <c r="C16" s="291" t="s">
        <v>97</v>
      </c>
      <c r="D16" s="291" t="s">
        <v>98</v>
      </c>
      <c r="E16" s="291" t="s">
        <v>99</v>
      </c>
      <c r="F16" s="291" t="s">
        <v>100</v>
      </c>
      <c r="G16" s="291" t="s">
        <v>6</v>
      </c>
      <c r="H16" s="291" t="s">
        <v>7</v>
      </c>
      <c r="I16" s="291" t="s">
        <v>101</v>
      </c>
      <c r="J16" s="291" t="s">
        <v>102</v>
      </c>
      <c r="K16" s="291" t="s">
        <v>103</v>
      </c>
    </row>
    <row r="17" spans="2:13" hidden="1">
      <c r="B17" s="292" t="s">
        <v>104</v>
      </c>
      <c r="C17" s="267">
        <v>0.38</v>
      </c>
      <c r="D17" s="348">
        <v>0.32799999999999996</v>
      </c>
      <c r="E17" s="277">
        <f>C17*D17</f>
        <v>0.12463999999999999</v>
      </c>
      <c r="F17" s="259">
        <f>$C$10*E17</f>
        <v>1.8695999999999997E-2</v>
      </c>
      <c r="G17" s="259">
        <f>$C$11*E17</f>
        <v>4.8609599999999996E-2</v>
      </c>
      <c r="H17" s="259">
        <f>$C$12*E17</f>
        <v>5.7334399999999994E-2</v>
      </c>
      <c r="I17" s="259">
        <f>($C$7*$C$4)*F17</f>
        <v>8.7727168221486593</v>
      </c>
      <c r="J17" s="259">
        <f>($C$7*$C$5)*G17</f>
        <v>363.64164473066501</v>
      </c>
      <c r="K17" s="259">
        <f>$C$3*H17</f>
        <v>476.56739765272334</v>
      </c>
    </row>
    <row r="18" spans="2:13" hidden="1">
      <c r="B18" s="292" t="s">
        <v>105</v>
      </c>
      <c r="C18" s="267">
        <v>0.84</v>
      </c>
      <c r="D18" s="313">
        <v>0.58499999999999996</v>
      </c>
      <c r="E18" s="277">
        <f t="shared" ref="E18:E25" si="0">C18*D18</f>
        <v>0.49139999999999995</v>
      </c>
      <c r="F18" s="259">
        <f t="shared" ref="F18:F25" si="1">$C$10*E18</f>
        <v>7.3709999999999984E-2</v>
      </c>
      <c r="G18" s="259">
        <f t="shared" ref="G18:G25" si="2">$C$11*E18</f>
        <v>0.19164599999999998</v>
      </c>
      <c r="H18" s="259">
        <f t="shared" ref="H18:H25" si="3">$C$12*E18</f>
        <v>0.22604399999999999</v>
      </c>
      <c r="I18" s="259">
        <f t="shared" ref="I18:I25" si="4">($C$7*$C$4)*F18</f>
        <v>34.586914685525116</v>
      </c>
      <c r="J18" s="259">
        <f t="shared" ref="J18:J25" si="5">($C$7*$C$5)*G18</f>
        <v>1433.6770235931385</v>
      </c>
      <c r="K18" s="259">
        <f t="shared" ref="K18:K25" si="6">$C$3*H18</f>
        <v>1878.8929653927173</v>
      </c>
    </row>
    <row r="19" spans="2:13" hidden="1">
      <c r="B19" s="292" t="s">
        <v>106</v>
      </c>
      <c r="C19" s="267">
        <v>1.99</v>
      </c>
      <c r="D19" s="348">
        <v>0.66</v>
      </c>
      <c r="E19" s="277">
        <f t="shared" si="0"/>
        <v>1.3134000000000001</v>
      </c>
      <c r="F19" s="259">
        <f t="shared" si="1"/>
        <v>0.19701000000000002</v>
      </c>
      <c r="G19" s="259">
        <f t="shared" si="2"/>
        <v>0.51222600000000007</v>
      </c>
      <c r="H19" s="259">
        <f t="shared" si="3"/>
        <v>0.60416400000000003</v>
      </c>
      <c r="I19" s="259">
        <f t="shared" si="4"/>
        <v>92.442925820042134</v>
      </c>
      <c r="J19" s="259">
        <f t="shared" si="5"/>
        <v>3831.8913365633466</v>
      </c>
      <c r="K19" s="259">
        <f t="shared" si="6"/>
        <v>5021.8518940716222</v>
      </c>
    </row>
    <row r="20" spans="2:13" hidden="1">
      <c r="B20" s="292" t="s">
        <v>107</v>
      </c>
      <c r="C20" s="293">
        <v>3.63</v>
      </c>
      <c r="D20" s="348">
        <v>0.69700000000000006</v>
      </c>
      <c r="E20" s="277">
        <f t="shared" si="0"/>
        <v>2.5301100000000001</v>
      </c>
      <c r="F20" s="259">
        <f t="shared" si="1"/>
        <v>0.37951649999999998</v>
      </c>
      <c r="G20" s="259">
        <f t="shared" si="2"/>
        <v>0.98674290000000009</v>
      </c>
      <c r="H20" s="259">
        <f t="shared" si="3"/>
        <v>1.1638506000000002</v>
      </c>
      <c r="I20" s="259">
        <f t="shared" si="4"/>
        <v>178.08037996539269</v>
      </c>
      <c r="J20" s="259">
        <f t="shared" si="5"/>
        <v>7381.6861501083367</v>
      </c>
      <c r="K20" s="259">
        <f t="shared" si="6"/>
        <v>9674.0046411676212</v>
      </c>
    </row>
    <row r="21" spans="2:13" hidden="1">
      <c r="B21" s="292" t="s">
        <v>108</v>
      </c>
      <c r="C21" s="293">
        <v>4.53</v>
      </c>
      <c r="D21" s="348">
        <v>0.72299999999999998</v>
      </c>
      <c r="E21" s="277">
        <f t="shared" si="0"/>
        <v>3.2751900000000003</v>
      </c>
      <c r="F21" s="259">
        <f t="shared" si="1"/>
        <v>0.49127850000000001</v>
      </c>
      <c r="G21" s="259">
        <f t="shared" si="2"/>
        <v>1.2773241000000002</v>
      </c>
      <c r="H21" s="259">
        <f t="shared" si="3"/>
        <v>1.5065874000000001</v>
      </c>
      <c r="I21" s="259">
        <f t="shared" si="4"/>
        <v>230.52241983900089</v>
      </c>
      <c r="J21" s="259">
        <f t="shared" si="5"/>
        <v>9555.4836200692152</v>
      </c>
      <c r="K21" s="259">
        <f t="shared" si="6"/>
        <v>12522.856026301535</v>
      </c>
    </row>
    <row r="22" spans="2:13" hidden="1">
      <c r="B22" s="292" t="s">
        <v>109</v>
      </c>
      <c r="C22" s="293">
        <v>5.83</v>
      </c>
      <c r="D22" s="348">
        <v>0.71099999999999997</v>
      </c>
      <c r="E22" s="277">
        <f t="shared" si="0"/>
        <v>4.14513</v>
      </c>
      <c r="F22" s="259">
        <f t="shared" si="1"/>
        <v>0.62176949999999997</v>
      </c>
      <c r="G22" s="259">
        <f t="shared" si="2"/>
        <v>1.6166007</v>
      </c>
      <c r="H22" s="259">
        <f t="shared" si="3"/>
        <v>1.9067598000000001</v>
      </c>
      <c r="I22" s="259">
        <f t="shared" si="4"/>
        <v>291.75266111194702</v>
      </c>
      <c r="J22" s="259">
        <f t="shared" si="5"/>
        <v>12093.564592606079</v>
      </c>
      <c r="K22" s="259">
        <f t="shared" si="6"/>
        <v>15849.115990309961</v>
      </c>
    </row>
    <row r="23" spans="2:13" hidden="1">
      <c r="B23" s="292" t="s">
        <v>110</v>
      </c>
      <c r="C23" s="293">
        <v>10.86</v>
      </c>
      <c r="D23" s="348">
        <v>0.68599999999999994</v>
      </c>
      <c r="E23" s="277">
        <f t="shared" si="0"/>
        <v>7.449959999999999</v>
      </c>
      <c r="F23" s="259">
        <f t="shared" si="1"/>
        <v>1.1174939999999998</v>
      </c>
      <c r="G23" s="259">
        <f t="shared" si="2"/>
        <v>2.9054843999999997</v>
      </c>
      <c r="H23" s="259">
        <f t="shared" si="3"/>
        <v>3.4269815999999995</v>
      </c>
      <c r="I23" s="259">
        <f t="shared" si="4"/>
        <v>524.36127580499533</v>
      </c>
      <c r="J23" s="259">
        <f t="shared" si="5"/>
        <v>21735.523969653925</v>
      </c>
      <c r="K23" s="259">
        <f t="shared" si="6"/>
        <v>28485.302068492321</v>
      </c>
    </row>
    <row r="24" spans="2:13" hidden="1">
      <c r="B24" s="292" t="s">
        <v>111</v>
      </c>
      <c r="C24" s="293">
        <v>17.809999999999999</v>
      </c>
      <c r="D24" s="348">
        <v>0.64</v>
      </c>
      <c r="E24" s="277">
        <f t="shared" si="0"/>
        <v>11.398399999999999</v>
      </c>
      <c r="F24" s="259">
        <f t="shared" si="1"/>
        <v>1.7097599999999997</v>
      </c>
      <c r="G24" s="259">
        <f t="shared" si="2"/>
        <v>4.4453759999999996</v>
      </c>
      <c r="H24" s="259">
        <f t="shared" si="3"/>
        <v>5.2432639999999999</v>
      </c>
      <c r="I24" s="259">
        <f t="shared" si="4"/>
        <v>802.27002106530222</v>
      </c>
      <c r="J24" s="259">
        <f t="shared" si="5"/>
        <v>33255.238473186873</v>
      </c>
      <c r="K24" s="259">
        <f t="shared" si="6"/>
        <v>43582.36381101414</v>
      </c>
    </row>
    <row r="25" spans="2:13" hidden="1">
      <c r="B25" s="292" t="s">
        <v>112</v>
      </c>
      <c r="C25" s="293">
        <v>25.62</v>
      </c>
      <c r="D25" s="348">
        <v>0.57399999999999995</v>
      </c>
      <c r="E25" s="277">
        <f t="shared" si="0"/>
        <v>14.705879999999999</v>
      </c>
      <c r="F25" s="259">
        <f t="shared" si="1"/>
        <v>2.2058819999999999</v>
      </c>
      <c r="G25" s="259">
        <f t="shared" si="2"/>
        <v>5.7352932000000001</v>
      </c>
      <c r="H25" s="259">
        <f t="shared" si="3"/>
        <v>6.7647047999999996</v>
      </c>
      <c r="I25" s="259">
        <f t="shared" si="4"/>
        <v>1035.0651545290398</v>
      </c>
      <c r="J25" s="259">
        <f t="shared" si="5"/>
        <v>42904.92931973518</v>
      </c>
      <c r="K25" s="259">
        <f t="shared" si="6"/>
        <v>56228.682299368033</v>
      </c>
    </row>
    <row r="26" spans="2:13" s="303" customFormat="1" hidden="1">
      <c r="B26" s="297" t="s">
        <v>113</v>
      </c>
      <c r="C26" s="293">
        <v>32.11</v>
      </c>
      <c r="D26" s="293" t="s">
        <v>114</v>
      </c>
      <c r="E26" s="300"/>
      <c r="F26" s="301"/>
      <c r="G26" s="301"/>
      <c r="H26" s="301"/>
      <c r="I26" s="302"/>
      <c r="J26" s="302"/>
      <c r="K26" s="302"/>
    </row>
    <row r="27" spans="2:13" s="303" customFormat="1" hidden="1">
      <c r="B27" s="304" t="s">
        <v>115</v>
      </c>
      <c r="C27" s="293">
        <v>136.09</v>
      </c>
      <c r="D27" s="293" t="s">
        <v>114</v>
      </c>
      <c r="E27" s="300"/>
      <c r="F27" s="301"/>
      <c r="G27" s="301"/>
      <c r="H27" s="301"/>
      <c r="I27" s="302"/>
      <c r="J27" s="302"/>
      <c r="K27" s="302"/>
      <c r="M27" s="305"/>
    </row>
    <row r="28" spans="2:13" hidden="1">
      <c r="B28" s="306"/>
      <c r="C28" s="295"/>
      <c r="D28" s="294"/>
      <c r="E28" s="307" t="s">
        <v>59</v>
      </c>
      <c r="F28" s="308"/>
      <c r="G28" s="309"/>
      <c r="H28" s="309"/>
      <c r="I28" s="308">
        <f>SUM(I17:I27)</f>
        <v>3197.8544696433942</v>
      </c>
      <c r="J28" s="308">
        <f>SUM(J17:J27)</f>
        <v>132555.63613024677</v>
      </c>
      <c r="K28" s="308">
        <f>SUM(K17:K27)</f>
        <v>173719.63709377067</v>
      </c>
      <c r="M28" s="310"/>
    </row>
    <row r="29" spans="2:13" hidden="1">
      <c r="B29" s="306"/>
      <c r="D29" s="294"/>
      <c r="E29" s="263"/>
      <c r="F29" s="311"/>
    </row>
    <row r="30" spans="2:13" hidden="1">
      <c r="B30" s="287" t="s">
        <v>116</v>
      </c>
      <c r="C30" s="289"/>
      <c r="D30" s="289"/>
      <c r="E30" s="288"/>
      <c r="F30" s="287" t="s">
        <v>93</v>
      </c>
      <c r="G30" s="287" t="s">
        <v>94</v>
      </c>
      <c r="H30" s="287" t="s">
        <v>95</v>
      </c>
      <c r="I30" s="287"/>
      <c r="J30" s="287"/>
      <c r="K30" s="287"/>
      <c r="M30" s="312"/>
    </row>
    <row r="31" spans="2:13" hidden="1">
      <c r="B31" s="291" t="s">
        <v>96</v>
      </c>
      <c r="C31" s="291" t="s">
        <v>97</v>
      </c>
      <c r="D31" s="291" t="s">
        <v>98</v>
      </c>
      <c r="E31" s="291" t="s">
        <v>117</v>
      </c>
      <c r="F31" s="291" t="s">
        <v>100</v>
      </c>
      <c r="G31" s="291" t="s">
        <v>6</v>
      </c>
      <c r="H31" s="291" t="s">
        <v>7</v>
      </c>
      <c r="I31" s="291" t="s">
        <v>101</v>
      </c>
      <c r="J31" s="291" t="s">
        <v>102</v>
      </c>
      <c r="K31" s="291" t="s">
        <v>103</v>
      </c>
    </row>
    <row r="32" spans="2:13" hidden="1">
      <c r="B32" s="292" t="s">
        <v>104</v>
      </c>
      <c r="C32" s="267">
        <v>0.74</v>
      </c>
      <c r="D32" s="348">
        <v>0.54600000000000004</v>
      </c>
      <c r="E32" s="277">
        <f>C32*D32</f>
        <v>0.40404000000000001</v>
      </c>
      <c r="F32" s="259">
        <f>$C$10*E32</f>
        <v>6.0606E-2</v>
      </c>
      <c r="G32" s="277">
        <f>$C$11*E32</f>
        <v>0.15757560000000001</v>
      </c>
      <c r="H32" s="259">
        <f>$C$12*E32</f>
        <v>0.18585840000000001</v>
      </c>
      <c r="I32" s="259">
        <f>($C$7*$C$4)*F32</f>
        <v>28.438129852542879</v>
      </c>
      <c r="J32" s="259">
        <f>($C$7*$C$5)*G32</f>
        <v>1178.8011082876919</v>
      </c>
      <c r="K32" s="259">
        <f>$C$3*H32</f>
        <v>1544.8675493229009</v>
      </c>
    </row>
    <row r="33" spans="2:11" hidden="1">
      <c r="B33" s="292" t="s">
        <v>105</v>
      </c>
      <c r="C33" s="267">
        <v>1.42</v>
      </c>
      <c r="D33" s="313">
        <v>0.87400000000000011</v>
      </c>
      <c r="E33" s="277">
        <f t="shared" ref="E33:E40" si="7">C33*D33</f>
        <v>1.2410800000000002</v>
      </c>
      <c r="F33" s="259">
        <f t="shared" ref="F33:F40" si="8">$C$10*E33</f>
        <v>0.18616200000000002</v>
      </c>
      <c r="G33" s="277">
        <f t="shared" ref="G33:G40" si="9">$C$11*E33</f>
        <v>0.4840212000000001</v>
      </c>
      <c r="H33" s="259">
        <f t="shared" ref="H33:H40" si="10">$C$12*E33</f>
        <v>0.57089680000000009</v>
      </c>
      <c r="I33" s="259">
        <f t="shared" ref="I33:I40" si="11">($C$7*$C$4)*F33</f>
        <v>87.352722991272941</v>
      </c>
      <c r="J33" s="259">
        <f t="shared" ref="J33:J40" si="12">($C$7*$C$5)*G33</f>
        <v>3620.8951575925375</v>
      </c>
      <c r="K33" s="259">
        <f t="shared" ref="K33:K40" si="13">$C$3*H33</f>
        <v>4745.3326851640086</v>
      </c>
    </row>
    <row r="34" spans="2:11" hidden="1">
      <c r="B34" s="292" t="s">
        <v>106</v>
      </c>
      <c r="C34" s="267">
        <v>2.33</v>
      </c>
      <c r="D34" s="348">
        <v>0.95400000000000007</v>
      </c>
      <c r="E34" s="277">
        <f t="shared" si="7"/>
        <v>2.22282</v>
      </c>
      <c r="F34" s="259">
        <f t="shared" si="8"/>
        <v>0.33342299999999997</v>
      </c>
      <c r="G34" s="277">
        <f t="shared" si="9"/>
        <v>0.8668998</v>
      </c>
      <c r="H34" s="259">
        <f t="shared" si="10"/>
        <v>1.0224972000000001</v>
      </c>
      <c r="I34" s="259">
        <f t="shared" si="11"/>
        <v>156.45194485404753</v>
      </c>
      <c r="J34" s="259">
        <f t="shared" si="12"/>
        <v>6485.1566169786338</v>
      </c>
      <c r="K34" s="259">
        <f t="shared" si="13"/>
        <v>8499.06565188083</v>
      </c>
    </row>
    <row r="35" spans="2:11" hidden="1">
      <c r="B35" s="292" t="s">
        <v>107</v>
      </c>
      <c r="C35" s="293">
        <v>3.54</v>
      </c>
      <c r="D35" s="348">
        <v>0.97099999999999997</v>
      </c>
      <c r="E35" s="277">
        <f t="shared" si="7"/>
        <v>3.4373399999999998</v>
      </c>
      <c r="F35" s="259">
        <f t="shared" si="8"/>
        <v>0.51560099999999998</v>
      </c>
      <c r="G35" s="277">
        <f t="shared" si="9"/>
        <v>1.3405625999999999</v>
      </c>
      <c r="H35" s="259">
        <f t="shared" si="10"/>
        <v>1.5811763999999999</v>
      </c>
      <c r="I35" s="259">
        <f t="shared" si="11"/>
        <v>241.93525707192293</v>
      </c>
      <c r="J35" s="259">
        <f t="shared" si="12"/>
        <v>10028.562027427022</v>
      </c>
      <c r="K35" s="259">
        <f t="shared" si="13"/>
        <v>13142.844822269033</v>
      </c>
    </row>
    <row r="36" spans="2:11" hidden="1">
      <c r="B36" s="292" t="s">
        <v>108</v>
      </c>
      <c r="C36" s="293">
        <v>5.89</v>
      </c>
      <c r="D36" s="348">
        <v>0.97199999999999998</v>
      </c>
      <c r="E36" s="277">
        <f t="shared" si="7"/>
        <v>5.7250799999999993</v>
      </c>
      <c r="F36" s="259">
        <f t="shared" si="8"/>
        <v>0.85876199999999991</v>
      </c>
      <c r="G36" s="277">
        <f t="shared" si="9"/>
        <v>2.2327811999999998</v>
      </c>
      <c r="H36" s="259">
        <f t="shared" si="10"/>
        <v>2.6335367999999999</v>
      </c>
      <c r="I36" s="259">
        <f t="shared" si="11"/>
        <v>402.95655988564539</v>
      </c>
      <c r="J36" s="259">
        <f t="shared" si="12"/>
        <v>16703.125059488411</v>
      </c>
      <c r="K36" s="259">
        <f t="shared" si="13"/>
        <v>21890.13540559735</v>
      </c>
    </row>
    <row r="37" spans="2:11" hidden="1">
      <c r="B37" s="292" t="s">
        <v>109</v>
      </c>
      <c r="C37" s="293">
        <v>10.73</v>
      </c>
      <c r="D37" s="348">
        <v>0.96599999999999997</v>
      </c>
      <c r="E37" s="277">
        <f t="shared" si="7"/>
        <v>10.365180000000001</v>
      </c>
      <c r="F37" s="259">
        <f t="shared" si="8"/>
        <v>1.5547770000000001</v>
      </c>
      <c r="G37" s="277">
        <f t="shared" si="9"/>
        <v>4.0424202000000005</v>
      </c>
      <c r="H37" s="259">
        <f t="shared" si="10"/>
        <v>4.7679828000000004</v>
      </c>
      <c r="I37" s="259">
        <f t="shared" si="11"/>
        <v>729.54740814023467</v>
      </c>
      <c r="J37" s="259">
        <f t="shared" si="12"/>
        <v>30240.78227799579</v>
      </c>
      <c r="K37" s="259">
        <f t="shared" si="13"/>
        <v>39631.79443839904</v>
      </c>
    </row>
    <row r="38" spans="2:11" hidden="1">
      <c r="B38" s="292" t="s">
        <v>110</v>
      </c>
      <c r="C38" s="293">
        <v>22.17</v>
      </c>
      <c r="D38" s="348">
        <v>0.96200000000000008</v>
      </c>
      <c r="E38" s="277">
        <f t="shared" si="7"/>
        <v>21.327540000000003</v>
      </c>
      <c r="F38" s="259">
        <f t="shared" si="8"/>
        <v>3.1991310000000004</v>
      </c>
      <c r="G38" s="277">
        <f t="shared" si="9"/>
        <v>8.3177406000000005</v>
      </c>
      <c r="H38" s="259">
        <f t="shared" si="10"/>
        <v>9.8106684000000008</v>
      </c>
      <c r="I38" s="259">
        <f t="shared" si="11"/>
        <v>1501.1269972163707</v>
      </c>
      <c r="J38" s="259">
        <f t="shared" si="12"/>
        <v>62223.858501757451</v>
      </c>
      <c r="K38" s="259">
        <f t="shared" si="13"/>
        <v>81546.93706783028</v>
      </c>
    </row>
    <row r="39" spans="2:11" hidden="1">
      <c r="B39" s="292" t="s">
        <v>111</v>
      </c>
      <c r="C39" s="293">
        <v>42.58</v>
      </c>
      <c r="D39" s="348">
        <v>0.93599999999999994</v>
      </c>
      <c r="E39" s="277">
        <f t="shared" si="7"/>
        <v>39.854879999999994</v>
      </c>
      <c r="F39" s="259">
        <f t="shared" si="8"/>
        <v>5.9782319999999993</v>
      </c>
      <c r="G39" s="277">
        <f t="shared" si="9"/>
        <v>15.543403199999998</v>
      </c>
      <c r="H39" s="259">
        <f t="shared" si="10"/>
        <v>18.333244799999999</v>
      </c>
      <c r="I39" s="259">
        <f t="shared" si="11"/>
        <v>2805.1634805898279</v>
      </c>
      <c r="J39" s="259">
        <f t="shared" si="12"/>
        <v>116278.03364684922</v>
      </c>
      <c r="K39" s="259">
        <f t="shared" si="13"/>
        <v>152387.16660270837</v>
      </c>
    </row>
    <row r="40" spans="2:11" hidden="1">
      <c r="B40" s="292" t="s">
        <v>112</v>
      </c>
      <c r="C40" s="293">
        <v>67.61</v>
      </c>
      <c r="D40" s="348">
        <v>0.89300000000000002</v>
      </c>
      <c r="E40" s="277">
        <f t="shared" si="7"/>
        <v>60.375729999999997</v>
      </c>
      <c r="F40" s="259">
        <f t="shared" si="8"/>
        <v>9.0563594999999992</v>
      </c>
      <c r="G40" s="277">
        <f t="shared" si="9"/>
        <v>23.546534699999999</v>
      </c>
      <c r="H40" s="259">
        <f t="shared" si="10"/>
        <v>27.772835799999999</v>
      </c>
      <c r="I40" s="259">
        <f t="shared" si="11"/>
        <v>4249.5120524751719</v>
      </c>
      <c r="J40" s="259">
        <f t="shared" si="12"/>
        <v>176148.34530659945</v>
      </c>
      <c r="K40" s="259">
        <f t="shared" si="13"/>
        <v>230849.68330779413</v>
      </c>
    </row>
    <row r="41" spans="2:11" hidden="1">
      <c r="B41" s="259" t="s">
        <v>113</v>
      </c>
      <c r="C41" s="315" t="s">
        <v>114</v>
      </c>
      <c r="D41" s="341" t="s">
        <v>114</v>
      </c>
      <c r="E41" s="355"/>
      <c r="F41" s="302"/>
      <c r="G41" s="355"/>
      <c r="H41" s="302"/>
      <c r="I41" s="302"/>
      <c r="J41" s="302"/>
      <c r="K41" s="302"/>
    </row>
    <row r="42" spans="2:11" s="303" customFormat="1" hidden="1">
      <c r="B42" s="304" t="s">
        <v>115</v>
      </c>
      <c r="C42" s="315" t="s">
        <v>114</v>
      </c>
      <c r="D42" s="341" t="s">
        <v>114</v>
      </c>
      <c r="E42" s="300"/>
      <c r="F42" s="301"/>
      <c r="G42" s="300"/>
      <c r="H42" s="301"/>
      <c r="I42" s="302"/>
      <c r="J42" s="301"/>
      <c r="K42" s="302"/>
    </row>
    <row r="43" spans="2:11" hidden="1">
      <c r="B43" s="260"/>
      <c r="C43" s="316"/>
      <c r="D43" s="267"/>
      <c r="E43" s="307" t="s">
        <v>59</v>
      </c>
      <c r="F43" s="308"/>
      <c r="G43" s="309"/>
      <c r="H43" s="309"/>
      <c r="I43" s="308">
        <f>SUM(I32:I42)</f>
        <v>10202.484553077036</v>
      </c>
      <c r="J43" s="308">
        <f>SUM(J32:J41)</f>
        <v>422907.5597029762</v>
      </c>
      <c r="K43" s="308">
        <f>SUM(K32:K42)</f>
        <v>554237.82753096591</v>
      </c>
    </row>
    <row r="44" spans="2:11" ht="13" thickBot="1">
      <c r="B44" s="260"/>
      <c r="C44" s="316"/>
    </row>
    <row r="45" spans="2:11">
      <c r="B45" s="446"/>
      <c r="C45" s="415" t="s">
        <v>118</v>
      </c>
      <c r="D45" s="318" t="s">
        <v>119</v>
      </c>
      <c r="E45" s="319" t="s">
        <v>120</v>
      </c>
      <c r="F45" s="311"/>
    </row>
    <row r="46" spans="2:11">
      <c r="B46" s="447" t="s">
        <v>59</v>
      </c>
      <c r="C46" s="321">
        <f>SUM(I28,I43)</f>
        <v>13400.339022720431</v>
      </c>
      <c r="D46" s="321">
        <f>SUM(J28,J43)</f>
        <v>555463.19583322294</v>
      </c>
      <c r="E46" s="322">
        <f>SUM(K28,K43)</f>
        <v>727957.46462473657</v>
      </c>
    </row>
    <row r="47" spans="2:11">
      <c r="B47" s="447"/>
      <c r="C47" s="321"/>
      <c r="D47" s="395"/>
      <c r="E47" s="432"/>
    </row>
    <row r="48" spans="2:11">
      <c r="B48" s="447" t="s">
        <v>121</v>
      </c>
      <c r="C48" s="321">
        <f>SUM(C46:D46)</f>
        <v>568863.53485594341</v>
      </c>
      <c r="D48" s="395"/>
      <c r="E48" s="432"/>
    </row>
    <row r="49" spans="2:10">
      <c r="B49" s="447" t="s">
        <v>122</v>
      </c>
      <c r="C49" s="321">
        <f>E46</f>
        <v>727957.46462473657</v>
      </c>
      <c r="D49" s="396"/>
      <c r="E49" s="448"/>
    </row>
    <row r="50" spans="2:10">
      <c r="B50" s="449"/>
      <c r="C50" s="323"/>
      <c r="D50" s="450"/>
      <c r="E50" s="451"/>
    </row>
    <row r="51" spans="2:10">
      <c r="B51" s="452" t="s">
        <v>123</v>
      </c>
      <c r="C51" s="384">
        <f>SUM(C46:E46)</f>
        <v>1296820.9994806801</v>
      </c>
      <c r="D51" s="397"/>
      <c r="E51" s="453"/>
    </row>
    <row r="52" spans="2:10">
      <c r="B52" s="452" t="s">
        <v>124</v>
      </c>
      <c r="C52" s="384">
        <f>C51*(1+D55)</f>
        <v>1347397.0184604265</v>
      </c>
      <c r="D52" s="397"/>
      <c r="E52" s="453"/>
    </row>
    <row r="53" spans="2:10">
      <c r="B53" s="452" t="s">
        <v>125</v>
      </c>
      <c r="C53" s="384">
        <f>C52*(1+D55)</f>
        <v>1399945.5021803831</v>
      </c>
      <c r="D53" s="397"/>
      <c r="E53" s="453"/>
    </row>
    <row r="54" spans="2:10">
      <c r="B54" s="447" t="s">
        <v>126</v>
      </c>
      <c r="C54" s="321">
        <f>C53-C51</f>
        <v>103124.50269970298</v>
      </c>
      <c r="D54" s="381" t="s">
        <v>138</v>
      </c>
      <c r="E54" s="448"/>
    </row>
    <row r="55" spans="2:10" ht="13" thickBot="1">
      <c r="B55" s="454" t="s">
        <v>127</v>
      </c>
      <c r="C55" s="589">
        <f>C54/C51</f>
        <v>7.9520999999999856E-2</v>
      </c>
      <c r="D55" s="589">
        <f>'Direct costs Paraguay'!M12</f>
        <v>3.9E-2</v>
      </c>
      <c r="E55" s="455"/>
    </row>
    <row r="56" spans="2:10" ht="14">
      <c r="B56" s="292"/>
      <c r="C56" s="293"/>
      <c r="D56" s="293"/>
      <c r="E56" s="260"/>
      <c r="J56" s="335"/>
    </row>
    <row r="57" spans="2:10">
      <c r="B57" s="292"/>
      <c r="C57" s="293"/>
      <c r="D57" s="293"/>
      <c r="E57" s="260"/>
    </row>
    <row r="58" spans="2:10">
      <c r="B58" s="292"/>
      <c r="C58" s="293"/>
      <c r="D58" s="293"/>
      <c r="E58" s="260"/>
    </row>
    <row r="59" spans="2:10">
      <c r="B59" s="292"/>
      <c r="C59" s="293"/>
      <c r="D59" s="293"/>
      <c r="E59" s="260"/>
    </row>
    <row r="60" spans="2:10">
      <c r="B60" s="292"/>
      <c r="C60" s="293"/>
      <c r="D60" s="293"/>
      <c r="E60" s="260"/>
    </row>
    <row r="61" spans="2:10">
      <c r="B61" s="292"/>
      <c r="C61" s="293"/>
      <c r="D61" s="293"/>
      <c r="E61" s="260"/>
    </row>
    <row r="62" spans="2:10">
      <c r="B62" s="259"/>
      <c r="C62" s="293"/>
      <c r="D62" s="293"/>
      <c r="E62" s="260"/>
    </row>
    <row r="63" spans="2:10">
      <c r="B63" s="304"/>
      <c r="C63" s="293"/>
      <c r="D63" s="293"/>
      <c r="E63" s="260"/>
    </row>
    <row r="64" spans="2:10">
      <c r="B64" s="263"/>
      <c r="C64" s="336"/>
      <c r="D64" s="337"/>
      <c r="E64" s="260"/>
    </row>
    <row r="65" spans="4:4">
      <c r="D65" s="263"/>
    </row>
    <row r="66" spans="4:4">
      <c r="D66" s="293"/>
    </row>
    <row r="67" spans="4:4">
      <c r="D67" s="293"/>
    </row>
    <row r="68" spans="4:4">
      <c r="D68" s="293"/>
    </row>
    <row r="69" spans="4:4">
      <c r="D69" s="293"/>
    </row>
    <row r="70" spans="4:4">
      <c r="D70" s="293"/>
    </row>
    <row r="71" spans="4:4">
      <c r="D71" s="293"/>
    </row>
    <row r="72" spans="4:4">
      <c r="D72" s="293"/>
    </row>
    <row r="73" spans="4:4">
      <c r="D73" s="293"/>
    </row>
    <row r="74" spans="4:4">
      <c r="D74" s="293"/>
    </row>
    <row r="75" spans="4:4">
      <c r="D75" s="293"/>
    </row>
    <row r="76" spans="4:4">
      <c r="D76" s="293"/>
    </row>
  </sheetData>
  <sheetProtection password="DC20" sheet="1" objects="1" scenarios="1"/>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K74"/>
  <sheetViews>
    <sheetView workbookViewId="0">
      <selection activeCell="A28" sqref="A28:XFD46"/>
    </sheetView>
  </sheetViews>
  <sheetFormatPr baseColWidth="10" defaultColWidth="0" defaultRowHeight="13" zeroHeight="1" outlineLevelRow="1" x14ac:dyDescent="0"/>
  <cols>
    <col min="1" max="1" width="13.1640625" style="94" customWidth="1"/>
    <col min="2" max="2" width="18" style="94" customWidth="1"/>
    <col min="3" max="5" width="1.6640625" style="94" customWidth="1"/>
    <col min="6" max="6" width="15.5" style="94" customWidth="1"/>
    <col min="7" max="9" width="2.33203125" style="94" customWidth="1"/>
    <col min="10" max="10" width="9.33203125" style="214" customWidth="1"/>
    <col min="11" max="11" width="13.5" style="214" customWidth="1"/>
    <col min="12" max="12" width="13.6640625" style="214" customWidth="1"/>
    <col min="13" max="13" width="28" style="94" customWidth="1"/>
    <col min="14" max="14" width="17.33203125" style="94" customWidth="1"/>
    <col min="15" max="15" width="14.6640625" style="94" customWidth="1"/>
    <col min="16" max="16" width="17.83203125" style="94" customWidth="1"/>
    <col min="17" max="20" width="14.33203125" style="94" bestFit="1" customWidth="1"/>
    <col min="21" max="21" width="8.83203125" style="94" customWidth="1"/>
    <col min="22" max="349" width="0" style="145" hidden="1" customWidth="1"/>
    <col min="350" max="16384" width="8.83203125" style="145" hidden="1"/>
  </cols>
  <sheetData>
    <row r="1" spans="1:346" s="94" customFormat="1" ht="17.25" customHeight="1">
      <c r="A1" s="213" t="s">
        <v>1</v>
      </c>
      <c r="C1" s="213"/>
      <c r="D1" s="213"/>
      <c r="J1" s="214"/>
      <c r="K1" s="214"/>
      <c r="L1" s="214"/>
    </row>
    <row r="2" spans="1:346" s="94" customFormat="1" ht="17.25" customHeight="1" thickBot="1">
      <c r="A2" s="241" t="s">
        <v>39</v>
      </c>
      <c r="B2" s="70"/>
      <c r="C2" s="241"/>
      <c r="D2" s="241"/>
      <c r="E2" s="70"/>
      <c r="F2" s="70"/>
      <c r="G2" s="70"/>
      <c r="H2" s="70"/>
      <c r="I2" s="70"/>
      <c r="J2" s="236"/>
      <c r="K2" s="236"/>
      <c r="L2" s="236"/>
    </row>
    <row r="3" spans="1:346" ht="17.25" customHeight="1" thickBot="1">
      <c r="A3" s="216" t="str">
        <f ca="1">"Sheet: "&amp;MID(CELL("filename",A3),FIND("]",CELL("filename",A3))+1,99)</f>
        <v>Sheet: Direct costs Chile</v>
      </c>
      <c r="B3" s="184"/>
      <c r="C3" s="216"/>
      <c r="D3" s="216"/>
      <c r="E3" s="184"/>
      <c r="F3" s="184"/>
      <c r="G3" s="184"/>
      <c r="H3" s="184"/>
      <c r="I3" s="184"/>
      <c r="J3" s="216" t="s">
        <v>11</v>
      </c>
      <c r="K3" s="216" t="s">
        <v>18</v>
      </c>
      <c r="L3" s="217" t="s">
        <v>12</v>
      </c>
      <c r="M3" s="75" t="s">
        <v>1</v>
      </c>
      <c r="N3" s="146">
        <v>2016</v>
      </c>
      <c r="O3" s="146">
        <v>2017</v>
      </c>
      <c r="P3" s="146">
        <v>2018</v>
      </c>
      <c r="Q3" s="147">
        <v>2019</v>
      </c>
      <c r="R3" s="147">
        <v>2020</v>
      </c>
      <c r="S3" s="147">
        <v>2021</v>
      </c>
      <c r="T3" s="148">
        <v>2022</v>
      </c>
    </row>
    <row r="4" spans="1:346" s="238" customFormat="1" ht="17.25" customHeight="1" thickBot="1">
      <c r="A4" s="242" t="s">
        <v>2</v>
      </c>
      <c r="B4" s="152"/>
      <c r="C4" s="152"/>
      <c r="D4" s="152"/>
      <c r="E4" s="243"/>
      <c r="F4" s="152"/>
      <c r="G4" s="152"/>
      <c r="H4" s="152"/>
      <c r="I4" s="152"/>
      <c r="J4" s="152"/>
      <c r="K4" s="152"/>
      <c r="L4" s="152"/>
      <c r="M4" s="95"/>
      <c r="N4" s="95"/>
      <c r="O4" s="95"/>
      <c r="P4" s="95"/>
      <c r="Q4" s="95"/>
      <c r="R4" s="95"/>
      <c r="S4" s="95"/>
      <c r="T4" s="96"/>
      <c r="U4" s="183"/>
      <c r="V4" s="196"/>
      <c r="W4" s="196"/>
      <c r="X4" s="196"/>
      <c r="Y4" s="196"/>
      <c r="Z4" s="196"/>
      <c r="AA4" s="196"/>
      <c r="AB4" s="196"/>
      <c r="AC4" s="196"/>
      <c r="AD4" s="196"/>
      <c r="AE4" s="196"/>
      <c r="AF4" s="196"/>
      <c r="AG4" s="196"/>
      <c r="AH4" s="196"/>
      <c r="AI4" s="196"/>
      <c r="AJ4" s="196"/>
      <c r="AK4" s="196"/>
      <c r="AL4" s="196"/>
      <c r="AM4" s="196"/>
      <c r="AN4" s="196"/>
      <c r="AO4" s="196"/>
      <c r="AP4" s="196"/>
      <c r="AQ4" s="196"/>
      <c r="AR4" s="196"/>
      <c r="AS4" s="196"/>
      <c r="AT4" s="196"/>
      <c r="AU4" s="196"/>
      <c r="AV4" s="196"/>
      <c r="AW4" s="196"/>
      <c r="AX4" s="196"/>
      <c r="AY4" s="196"/>
      <c r="AZ4" s="196"/>
      <c r="BA4" s="196"/>
      <c r="BB4" s="196"/>
      <c r="BC4" s="196"/>
      <c r="BD4" s="196"/>
      <c r="BE4" s="196"/>
      <c r="BF4" s="196"/>
      <c r="BG4" s="196"/>
      <c r="BH4" s="196"/>
      <c r="BI4" s="196"/>
      <c r="BJ4" s="196"/>
      <c r="BK4" s="196"/>
      <c r="BL4" s="196"/>
      <c r="BM4" s="196"/>
      <c r="BN4" s="196"/>
      <c r="BO4" s="196"/>
      <c r="BP4" s="196"/>
      <c r="BQ4" s="196"/>
      <c r="BR4" s="196"/>
      <c r="BS4" s="196"/>
      <c r="BT4" s="196"/>
      <c r="BU4" s="196"/>
      <c r="BV4" s="196"/>
      <c r="BW4" s="196"/>
      <c r="BX4" s="196"/>
      <c r="BY4" s="196"/>
      <c r="BZ4" s="196"/>
      <c r="CA4" s="196"/>
      <c r="CB4" s="196"/>
      <c r="CC4" s="196"/>
      <c r="CD4" s="196"/>
      <c r="CE4" s="196"/>
      <c r="CF4" s="196"/>
      <c r="CG4" s="196"/>
      <c r="CH4" s="196"/>
      <c r="CI4" s="196"/>
      <c r="CJ4" s="196"/>
      <c r="CK4" s="196"/>
      <c r="CL4" s="196"/>
      <c r="CM4" s="196"/>
      <c r="CN4" s="196"/>
      <c r="CO4" s="196"/>
      <c r="CP4" s="196"/>
      <c r="CQ4" s="196"/>
      <c r="CR4" s="196"/>
      <c r="CS4" s="196"/>
      <c r="CT4" s="196"/>
      <c r="CU4" s="196"/>
      <c r="CV4" s="196"/>
      <c r="CW4" s="196"/>
      <c r="CX4" s="196"/>
      <c r="CY4" s="196"/>
      <c r="CZ4" s="196"/>
      <c r="DA4" s="196"/>
      <c r="DB4" s="196"/>
      <c r="DC4" s="196"/>
      <c r="DD4" s="196"/>
      <c r="DE4" s="196"/>
      <c r="DF4" s="196"/>
      <c r="DG4" s="196"/>
      <c r="DH4" s="196"/>
      <c r="DI4" s="196"/>
      <c r="DJ4" s="196"/>
      <c r="DK4" s="196"/>
      <c r="DL4" s="196"/>
      <c r="DM4" s="196"/>
      <c r="DN4" s="196"/>
      <c r="DO4" s="196"/>
      <c r="DP4" s="196"/>
      <c r="DQ4" s="196"/>
      <c r="DR4" s="196"/>
      <c r="DS4" s="196"/>
      <c r="DT4" s="196"/>
      <c r="DU4" s="196"/>
      <c r="DV4" s="196"/>
      <c r="DW4" s="196"/>
      <c r="DX4" s="196"/>
      <c r="DY4" s="196"/>
      <c r="DZ4" s="196"/>
      <c r="EA4" s="196"/>
      <c r="EB4" s="196"/>
      <c r="EC4" s="196"/>
      <c r="ED4" s="196"/>
      <c r="EE4" s="196"/>
      <c r="EF4" s="196"/>
      <c r="EG4" s="196"/>
      <c r="EH4" s="196"/>
      <c r="EI4" s="196"/>
      <c r="EJ4" s="196"/>
      <c r="EK4" s="196"/>
      <c r="EL4" s="196"/>
      <c r="EM4" s="196"/>
      <c r="EN4" s="196"/>
      <c r="EO4" s="196"/>
      <c r="EP4" s="196"/>
      <c r="EQ4" s="196"/>
      <c r="ER4" s="196"/>
      <c r="ES4" s="196"/>
      <c r="ET4" s="196"/>
      <c r="EU4" s="196"/>
      <c r="EV4" s="196"/>
      <c r="EW4" s="196"/>
      <c r="EX4" s="196"/>
      <c r="EY4" s="196"/>
      <c r="EZ4" s="196"/>
      <c r="FA4" s="196"/>
      <c r="FB4" s="196"/>
      <c r="FC4" s="196"/>
      <c r="FD4" s="196"/>
      <c r="FE4" s="196"/>
      <c r="FF4" s="196"/>
      <c r="FG4" s="196"/>
      <c r="FH4" s="196"/>
      <c r="FI4" s="196"/>
      <c r="FJ4" s="196"/>
      <c r="FK4" s="196"/>
      <c r="FL4" s="196"/>
      <c r="FM4" s="196"/>
      <c r="FN4" s="196"/>
      <c r="FO4" s="196"/>
      <c r="FP4" s="196"/>
      <c r="FQ4" s="196"/>
      <c r="FR4" s="196"/>
      <c r="FS4" s="196"/>
      <c r="FT4" s="196"/>
      <c r="FU4" s="196"/>
      <c r="FV4" s="196"/>
      <c r="FW4" s="196"/>
      <c r="FX4" s="196"/>
      <c r="FY4" s="196"/>
      <c r="FZ4" s="196"/>
      <c r="GA4" s="196"/>
      <c r="GB4" s="196"/>
      <c r="GC4" s="196"/>
      <c r="GD4" s="196"/>
      <c r="GE4" s="196"/>
      <c r="GF4" s="196"/>
      <c r="GG4" s="196"/>
      <c r="GH4" s="196"/>
      <c r="GI4" s="196"/>
      <c r="GJ4" s="196"/>
      <c r="GK4" s="196"/>
      <c r="GL4" s="196"/>
      <c r="GM4" s="196"/>
      <c r="GN4" s="196"/>
      <c r="GO4" s="196"/>
      <c r="GP4" s="196"/>
      <c r="GQ4" s="196"/>
      <c r="GR4" s="196"/>
      <c r="GS4" s="196"/>
      <c r="GT4" s="196"/>
      <c r="GU4" s="196"/>
      <c r="GV4" s="196"/>
      <c r="GW4" s="196"/>
      <c r="GX4" s="196"/>
      <c r="GY4" s="196"/>
      <c r="GZ4" s="196"/>
      <c r="HA4" s="196"/>
      <c r="HB4" s="196"/>
      <c r="HC4" s="196"/>
      <c r="HD4" s="196"/>
      <c r="HE4" s="196"/>
      <c r="HF4" s="196"/>
      <c r="HG4" s="196"/>
      <c r="HH4" s="196"/>
      <c r="HI4" s="196"/>
      <c r="HJ4" s="196"/>
      <c r="HK4" s="196"/>
      <c r="HL4" s="196"/>
      <c r="HM4" s="196"/>
      <c r="HN4" s="196"/>
      <c r="HO4" s="196"/>
      <c r="HP4" s="196"/>
      <c r="HQ4" s="196"/>
      <c r="HR4" s="196"/>
      <c r="HS4" s="196"/>
      <c r="HT4" s="196"/>
      <c r="HU4" s="196"/>
      <c r="HV4" s="196"/>
      <c r="HW4" s="196"/>
      <c r="HX4" s="196"/>
      <c r="HY4" s="196"/>
      <c r="HZ4" s="196"/>
      <c r="IA4" s="196"/>
      <c r="IB4" s="196"/>
      <c r="IC4" s="196"/>
      <c r="ID4" s="196"/>
      <c r="IE4" s="196"/>
      <c r="IF4" s="196"/>
      <c r="IG4" s="196"/>
      <c r="IH4" s="196"/>
      <c r="II4" s="196"/>
      <c r="IJ4" s="196"/>
      <c r="IK4" s="196"/>
      <c r="IL4" s="196"/>
      <c r="IM4" s="196"/>
      <c r="IN4" s="196"/>
      <c r="IO4" s="196"/>
      <c r="IP4" s="196"/>
      <c r="IQ4" s="196"/>
      <c r="IR4" s="196"/>
      <c r="IS4" s="196"/>
      <c r="IT4" s="196"/>
      <c r="IU4" s="196"/>
      <c r="IV4" s="196"/>
      <c r="IW4" s="196"/>
      <c r="IX4" s="196"/>
      <c r="IY4" s="196"/>
      <c r="IZ4" s="196"/>
      <c r="JA4" s="196"/>
      <c r="JB4" s="196"/>
      <c r="JC4" s="196"/>
      <c r="JD4" s="196"/>
      <c r="JE4" s="196"/>
      <c r="JF4" s="196"/>
      <c r="JG4" s="196"/>
      <c r="JH4" s="196"/>
      <c r="JI4" s="196"/>
      <c r="JJ4" s="196"/>
      <c r="JK4" s="196"/>
      <c r="JL4" s="196"/>
      <c r="JM4" s="196"/>
      <c r="JN4" s="196"/>
      <c r="JO4" s="196"/>
      <c r="JP4" s="196"/>
      <c r="JQ4" s="196"/>
      <c r="JR4" s="196"/>
      <c r="JS4" s="196"/>
      <c r="JT4" s="196"/>
      <c r="JU4" s="196"/>
      <c r="JV4" s="196"/>
      <c r="JW4" s="196"/>
      <c r="JX4" s="196"/>
      <c r="JY4" s="196"/>
      <c r="JZ4" s="196"/>
      <c r="KA4" s="196"/>
      <c r="KB4" s="196"/>
      <c r="KC4" s="196"/>
      <c r="KD4" s="196"/>
      <c r="KE4" s="196"/>
      <c r="KF4" s="196"/>
      <c r="KG4" s="196"/>
      <c r="KH4" s="196"/>
      <c r="KI4" s="196"/>
      <c r="KJ4" s="196"/>
      <c r="KK4" s="196"/>
      <c r="KL4" s="196"/>
      <c r="KM4" s="196"/>
      <c r="KN4" s="196"/>
      <c r="KO4" s="196"/>
      <c r="KP4" s="196"/>
      <c r="KQ4" s="196"/>
      <c r="KR4" s="196"/>
      <c r="KS4" s="196"/>
      <c r="KT4" s="196"/>
      <c r="KU4" s="196"/>
      <c r="KV4" s="196"/>
      <c r="KW4" s="196"/>
      <c r="KX4" s="196"/>
      <c r="KY4" s="196"/>
      <c r="KZ4" s="196"/>
      <c r="LA4" s="196"/>
      <c r="LB4" s="196"/>
      <c r="LC4" s="196"/>
      <c r="LD4" s="196"/>
      <c r="LE4" s="196"/>
      <c r="LF4" s="196"/>
      <c r="LG4" s="196"/>
      <c r="LH4" s="196"/>
      <c r="LI4" s="196"/>
      <c r="LJ4" s="196"/>
      <c r="LK4" s="196"/>
      <c r="LL4" s="196"/>
      <c r="LM4" s="196"/>
      <c r="LN4" s="196"/>
      <c r="LO4" s="196"/>
      <c r="LP4" s="196"/>
      <c r="LQ4" s="196"/>
      <c r="LR4" s="196"/>
      <c r="LS4" s="196"/>
      <c r="LT4" s="196"/>
      <c r="LU4" s="196"/>
      <c r="LV4" s="196"/>
      <c r="LW4" s="196"/>
      <c r="LX4" s="196"/>
      <c r="LY4" s="196"/>
      <c r="LZ4" s="196"/>
      <c r="MA4" s="196"/>
      <c r="MB4" s="196"/>
      <c r="MC4" s="196"/>
      <c r="MD4" s="196"/>
      <c r="ME4" s="196"/>
      <c r="MF4" s="196"/>
      <c r="MG4" s="196"/>
      <c r="MH4" s="196"/>
    </row>
    <row r="5" spans="1:346" s="222" customFormat="1" ht="17.25" customHeight="1" thickTop="1">
      <c r="A5" s="221"/>
      <c r="B5" s="97"/>
      <c r="C5" s="97"/>
      <c r="D5" s="97"/>
      <c r="F5" s="97"/>
      <c r="G5" s="97"/>
      <c r="H5" s="97"/>
      <c r="I5" s="97"/>
      <c r="J5" s="223"/>
      <c r="K5" s="223"/>
      <c r="L5" s="223"/>
      <c r="M5" s="97"/>
      <c r="N5" s="97"/>
      <c r="O5" s="97"/>
      <c r="P5" s="97"/>
      <c r="Q5" s="97"/>
      <c r="R5" s="97"/>
      <c r="S5" s="97"/>
      <c r="T5" s="98"/>
      <c r="U5" s="224"/>
      <c r="V5" s="97"/>
      <c r="W5" s="97"/>
      <c r="X5" s="97"/>
      <c r="Y5" s="97"/>
      <c r="Z5" s="97"/>
      <c r="AA5" s="97"/>
      <c r="AB5" s="97"/>
      <c r="AC5" s="97"/>
      <c r="AD5" s="97"/>
      <c r="AE5" s="97"/>
      <c r="AF5" s="97"/>
      <c r="AG5" s="97"/>
      <c r="AH5" s="97"/>
      <c r="AI5" s="97"/>
      <c r="AJ5" s="97"/>
      <c r="AK5" s="97"/>
      <c r="AL5" s="97"/>
      <c r="AM5" s="97"/>
      <c r="AN5" s="97"/>
      <c r="AO5" s="97"/>
      <c r="AP5" s="97"/>
      <c r="AQ5" s="97"/>
      <c r="AR5" s="97"/>
      <c r="AS5" s="97"/>
      <c r="AT5" s="97"/>
      <c r="AU5" s="97"/>
      <c r="AV5" s="97"/>
      <c r="AW5" s="97"/>
      <c r="AX5" s="97"/>
      <c r="AY5" s="97"/>
      <c r="AZ5" s="97"/>
      <c r="BA5" s="97"/>
      <c r="BB5" s="97"/>
      <c r="BC5" s="97"/>
      <c r="BD5" s="97"/>
      <c r="BE5" s="97"/>
      <c r="BF5" s="97"/>
      <c r="BG5" s="97"/>
      <c r="BH5" s="97"/>
      <c r="BI5" s="97"/>
      <c r="BJ5" s="97"/>
      <c r="BK5" s="97"/>
      <c r="BL5" s="97"/>
      <c r="BM5" s="97"/>
      <c r="BN5" s="97"/>
      <c r="BO5" s="97"/>
      <c r="BP5" s="97"/>
      <c r="BQ5" s="97"/>
      <c r="BR5" s="97"/>
      <c r="BS5" s="97"/>
      <c r="BT5" s="97"/>
      <c r="BU5" s="97"/>
      <c r="BV5" s="97"/>
      <c r="BW5" s="97"/>
      <c r="BX5" s="97"/>
      <c r="BY5" s="97"/>
      <c r="BZ5" s="97"/>
      <c r="CA5" s="97"/>
      <c r="CB5" s="97"/>
      <c r="CC5" s="97"/>
      <c r="CD5" s="97"/>
      <c r="CE5" s="97"/>
      <c r="CF5" s="97"/>
      <c r="CG5" s="97"/>
      <c r="CH5" s="97"/>
      <c r="CI5" s="97"/>
      <c r="CJ5" s="97"/>
      <c r="CK5" s="97"/>
      <c r="CL5" s="97"/>
      <c r="CM5" s="97"/>
      <c r="CN5" s="97"/>
      <c r="CO5" s="97"/>
      <c r="CP5" s="97"/>
      <c r="CQ5" s="97"/>
      <c r="CR5" s="97"/>
      <c r="CS5" s="97"/>
      <c r="CT5" s="97"/>
      <c r="CU5" s="97"/>
      <c r="CV5" s="97"/>
      <c r="CW5" s="97"/>
      <c r="CX5" s="97"/>
      <c r="CY5" s="97"/>
      <c r="CZ5" s="97"/>
      <c r="DA5" s="97"/>
      <c r="DB5" s="97"/>
      <c r="DC5" s="97"/>
      <c r="DD5" s="97"/>
      <c r="DE5" s="97"/>
      <c r="DF5" s="97"/>
      <c r="DG5" s="97"/>
      <c r="DH5" s="97"/>
      <c r="DI5" s="97"/>
      <c r="DJ5" s="97"/>
      <c r="DK5" s="97"/>
      <c r="DL5" s="97"/>
      <c r="DM5" s="97"/>
      <c r="DN5" s="97"/>
      <c r="DO5" s="97"/>
      <c r="DP5" s="97"/>
      <c r="DQ5" s="97"/>
      <c r="DR5" s="97"/>
      <c r="DS5" s="97"/>
      <c r="DT5" s="97"/>
      <c r="DU5" s="97"/>
      <c r="DV5" s="97"/>
      <c r="DW5" s="97"/>
      <c r="DX5" s="97"/>
      <c r="DY5" s="97"/>
      <c r="DZ5" s="97"/>
      <c r="EA5" s="97"/>
      <c r="EB5" s="97"/>
      <c r="EC5" s="97"/>
      <c r="ED5" s="97"/>
      <c r="EE5" s="97"/>
      <c r="EF5" s="97"/>
      <c r="EG5" s="97"/>
      <c r="EH5" s="97"/>
      <c r="EI5" s="97"/>
      <c r="EJ5" s="97"/>
      <c r="EK5" s="97"/>
      <c r="EL5" s="97"/>
      <c r="EM5" s="97"/>
      <c r="EN5" s="97"/>
      <c r="EO5" s="97"/>
      <c r="EP5" s="97"/>
      <c r="EQ5" s="97"/>
      <c r="ER5" s="97"/>
      <c r="ES5" s="97"/>
      <c r="ET5" s="97"/>
      <c r="EU5" s="97"/>
      <c r="EV5" s="97"/>
      <c r="EW5" s="97"/>
      <c r="EX5" s="97"/>
      <c r="EY5" s="97"/>
      <c r="EZ5" s="97"/>
      <c r="FA5" s="97"/>
      <c r="FB5" s="97"/>
      <c r="FC5" s="97"/>
      <c r="FD5" s="97"/>
      <c r="FE5" s="97"/>
      <c r="FF5" s="97"/>
      <c r="FG5" s="97"/>
      <c r="FH5" s="97"/>
      <c r="FI5" s="97"/>
      <c r="FJ5" s="97"/>
      <c r="FK5" s="97"/>
      <c r="FL5" s="97"/>
      <c r="FM5" s="97"/>
      <c r="FN5" s="97"/>
      <c r="FO5" s="97"/>
      <c r="FP5" s="97"/>
      <c r="FQ5" s="97"/>
      <c r="FR5" s="97"/>
      <c r="FS5" s="97"/>
      <c r="FT5" s="97"/>
      <c r="FU5" s="97"/>
      <c r="FV5" s="97"/>
      <c r="FW5" s="97"/>
      <c r="FX5" s="97"/>
      <c r="FY5" s="97"/>
      <c r="FZ5" s="97"/>
      <c r="GA5" s="97"/>
      <c r="GB5" s="97"/>
      <c r="GC5" s="97"/>
      <c r="GD5" s="97"/>
      <c r="GE5" s="97"/>
      <c r="GF5" s="97"/>
      <c r="GG5" s="97"/>
      <c r="GH5" s="97"/>
      <c r="GI5" s="97"/>
      <c r="GJ5" s="97"/>
      <c r="GK5" s="97"/>
      <c r="GL5" s="97"/>
      <c r="GM5" s="97"/>
      <c r="GN5" s="97"/>
      <c r="GO5" s="97"/>
      <c r="GP5" s="97"/>
      <c r="GQ5" s="97"/>
      <c r="GR5" s="97"/>
      <c r="GS5" s="97"/>
      <c r="GT5" s="97"/>
      <c r="GU5" s="97"/>
      <c r="GV5" s="97"/>
      <c r="GW5" s="97"/>
      <c r="GX5" s="97"/>
      <c r="GY5" s="97"/>
      <c r="GZ5" s="97"/>
      <c r="HA5" s="97"/>
      <c r="HB5" s="97"/>
      <c r="HC5" s="97"/>
      <c r="HD5" s="97"/>
      <c r="HE5" s="97"/>
      <c r="HF5" s="97"/>
      <c r="HG5" s="97"/>
      <c r="HH5" s="97"/>
      <c r="HI5" s="97"/>
      <c r="HJ5" s="97"/>
      <c r="HK5" s="97"/>
      <c r="HL5" s="97"/>
      <c r="HM5" s="97"/>
      <c r="HN5" s="97"/>
      <c r="HO5" s="97"/>
      <c r="HP5" s="97"/>
      <c r="HQ5" s="97"/>
      <c r="HR5" s="97"/>
      <c r="HS5" s="97"/>
      <c r="HT5" s="97"/>
      <c r="HU5" s="97"/>
      <c r="HV5" s="97"/>
      <c r="HW5" s="97"/>
      <c r="HX5" s="97"/>
      <c r="HY5" s="97"/>
      <c r="HZ5" s="97"/>
      <c r="IA5" s="97"/>
      <c r="IB5" s="97"/>
      <c r="IC5" s="97"/>
      <c r="ID5" s="97"/>
      <c r="IE5" s="97"/>
      <c r="IF5" s="97"/>
      <c r="IG5" s="97"/>
      <c r="IH5" s="97"/>
      <c r="II5" s="97"/>
      <c r="IJ5" s="97"/>
      <c r="IK5" s="97"/>
      <c r="IL5" s="97"/>
      <c r="IM5" s="97"/>
      <c r="IN5" s="97"/>
      <c r="IO5" s="97"/>
      <c r="IP5" s="97"/>
      <c r="IQ5" s="97"/>
      <c r="IR5" s="97"/>
      <c r="IS5" s="97"/>
      <c r="IT5" s="97"/>
      <c r="IU5" s="97"/>
      <c r="IV5" s="97"/>
      <c r="IW5" s="97"/>
      <c r="IX5" s="97"/>
      <c r="IY5" s="97"/>
      <c r="IZ5" s="97"/>
      <c r="JA5" s="97"/>
      <c r="JB5" s="97"/>
      <c r="JC5" s="97"/>
      <c r="JD5" s="97"/>
      <c r="JE5" s="97"/>
      <c r="JF5" s="97"/>
      <c r="JG5" s="97"/>
      <c r="JH5" s="97"/>
      <c r="JI5" s="97"/>
      <c r="JJ5" s="97"/>
      <c r="JK5" s="97"/>
      <c r="JL5" s="97"/>
      <c r="JM5" s="97"/>
      <c r="JN5" s="97"/>
      <c r="JO5" s="97"/>
      <c r="JP5" s="97"/>
      <c r="JQ5" s="97"/>
      <c r="JR5" s="97"/>
      <c r="JS5" s="97"/>
      <c r="JT5" s="97"/>
      <c r="JU5" s="97"/>
      <c r="JV5" s="97"/>
      <c r="JW5" s="97"/>
      <c r="JX5" s="97"/>
      <c r="JY5" s="97"/>
      <c r="JZ5" s="97"/>
      <c r="KA5" s="97"/>
      <c r="KB5" s="97"/>
      <c r="KC5" s="97"/>
      <c r="KD5" s="97"/>
      <c r="KE5" s="97"/>
      <c r="KF5" s="97"/>
      <c r="KG5" s="97"/>
      <c r="KH5" s="97"/>
      <c r="KI5" s="97"/>
      <c r="KJ5" s="97"/>
      <c r="KK5" s="97"/>
      <c r="KL5" s="97"/>
      <c r="KM5" s="97"/>
      <c r="KN5" s="97"/>
      <c r="KO5" s="97"/>
      <c r="KP5" s="97"/>
      <c r="KQ5" s="97"/>
      <c r="KR5" s="97"/>
      <c r="KS5" s="97"/>
      <c r="KT5" s="97"/>
      <c r="KU5" s="97"/>
      <c r="KV5" s="97"/>
      <c r="KW5" s="97"/>
      <c r="KX5" s="97"/>
      <c r="KY5" s="97"/>
      <c r="KZ5" s="97"/>
      <c r="LA5" s="97"/>
      <c r="LB5" s="97"/>
      <c r="LC5" s="97"/>
      <c r="LD5" s="97"/>
      <c r="LE5" s="97"/>
      <c r="LF5" s="97"/>
      <c r="LG5" s="97"/>
      <c r="LH5" s="97"/>
      <c r="LI5" s="97"/>
      <c r="LJ5" s="97"/>
      <c r="LK5" s="97"/>
      <c r="LL5" s="97"/>
      <c r="LM5" s="97"/>
      <c r="LN5" s="97"/>
      <c r="LO5" s="97"/>
      <c r="LP5" s="97"/>
      <c r="LQ5" s="97"/>
      <c r="LR5" s="97"/>
      <c r="LS5" s="97"/>
      <c r="LT5" s="97"/>
      <c r="LU5" s="97"/>
      <c r="LV5" s="97"/>
      <c r="LW5" s="97"/>
      <c r="LX5" s="97"/>
      <c r="LY5" s="97"/>
      <c r="LZ5" s="97"/>
      <c r="MA5" s="97"/>
      <c r="MB5" s="97"/>
      <c r="MC5" s="97"/>
      <c r="MD5" s="97"/>
      <c r="ME5" s="97"/>
      <c r="MF5" s="97"/>
      <c r="MG5" s="97"/>
      <c r="MH5" s="97"/>
    </row>
    <row r="6" spans="1:346" s="222" customFormat="1" ht="17.25" customHeight="1">
      <c r="A6" s="221"/>
      <c r="B6" s="97"/>
      <c r="C6" s="97"/>
      <c r="D6" s="97"/>
      <c r="F6" s="97"/>
      <c r="G6" s="97"/>
      <c r="H6" s="97"/>
      <c r="I6" s="97"/>
      <c r="J6" s="223"/>
      <c r="K6" s="223"/>
      <c r="L6" s="223"/>
      <c r="M6" s="97"/>
      <c r="N6" s="97"/>
      <c r="O6" s="97"/>
      <c r="P6" s="97"/>
      <c r="Q6" s="97"/>
      <c r="R6" s="97"/>
      <c r="S6" s="97"/>
      <c r="T6" s="98"/>
      <c r="U6" s="224"/>
      <c r="V6" s="97"/>
      <c r="W6" s="97"/>
      <c r="X6" s="97"/>
      <c r="Y6" s="97"/>
      <c r="Z6" s="97"/>
      <c r="AA6" s="97"/>
      <c r="AB6" s="97"/>
      <c r="AC6" s="97"/>
      <c r="AD6" s="97"/>
      <c r="AE6" s="97"/>
      <c r="AF6" s="97"/>
      <c r="AG6" s="97"/>
      <c r="AH6" s="97"/>
      <c r="AI6" s="97"/>
      <c r="AJ6" s="97"/>
      <c r="AK6" s="97"/>
      <c r="AL6" s="97"/>
      <c r="AM6" s="97"/>
      <c r="AN6" s="97"/>
      <c r="AO6" s="97"/>
      <c r="AP6" s="97"/>
      <c r="AQ6" s="97"/>
      <c r="AR6" s="97"/>
      <c r="AS6" s="97"/>
      <c r="AT6" s="97"/>
      <c r="AU6" s="97"/>
      <c r="AV6" s="97"/>
      <c r="AW6" s="97"/>
      <c r="AX6" s="97"/>
      <c r="AY6" s="97"/>
      <c r="AZ6" s="97"/>
      <c r="BA6" s="97"/>
      <c r="BB6" s="97"/>
      <c r="BC6" s="97"/>
      <c r="BD6" s="97"/>
      <c r="BE6" s="97"/>
      <c r="BF6" s="97"/>
      <c r="BG6" s="97"/>
      <c r="BH6" s="97"/>
      <c r="BI6" s="97"/>
      <c r="BJ6" s="97"/>
      <c r="BK6" s="97"/>
      <c r="BL6" s="97"/>
      <c r="BM6" s="97"/>
      <c r="BN6" s="97"/>
      <c r="BO6" s="97"/>
      <c r="BP6" s="97"/>
      <c r="BQ6" s="97"/>
      <c r="BR6" s="97"/>
      <c r="BS6" s="97"/>
      <c r="BT6" s="97"/>
      <c r="BU6" s="97"/>
      <c r="BV6" s="97"/>
      <c r="BW6" s="97"/>
      <c r="BX6" s="97"/>
      <c r="BY6" s="97"/>
      <c r="BZ6" s="97"/>
      <c r="CA6" s="97"/>
      <c r="CB6" s="97"/>
      <c r="CC6" s="97"/>
      <c r="CD6" s="97"/>
      <c r="CE6" s="97"/>
      <c r="CF6" s="97"/>
      <c r="CG6" s="97"/>
      <c r="CH6" s="97"/>
      <c r="CI6" s="97"/>
      <c r="CJ6" s="97"/>
      <c r="CK6" s="97"/>
      <c r="CL6" s="97"/>
      <c r="CM6" s="97"/>
      <c r="CN6" s="97"/>
      <c r="CO6" s="97"/>
      <c r="CP6" s="97"/>
      <c r="CQ6" s="97"/>
      <c r="CR6" s="97"/>
      <c r="CS6" s="97"/>
      <c r="CT6" s="97"/>
      <c r="CU6" s="97"/>
      <c r="CV6" s="97"/>
      <c r="CW6" s="97"/>
      <c r="CX6" s="97"/>
      <c r="CY6" s="97"/>
      <c r="CZ6" s="97"/>
      <c r="DA6" s="97"/>
      <c r="DB6" s="97"/>
      <c r="DC6" s="97"/>
      <c r="DD6" s="97"/>
      <c r="DE6" s="97"/>
      <c r="DF6" s="97"/>
      <c r="DG6" s="97"/>
      <c r="DH6" s="97"/>
      <c r="DI6" s="97"/>
      <c r="DJ6" s="97"/>
      <c r="DK6" s="97"/>
      <c r="DL6" s="97"/>
      <c r="DM6" s="97"/>
      <c r="DN6" s="97"/>
      <c r="DO6" s="97"/>
      <c r="DP6" s="97"/>
      <c r="DQ6" s="97"/>
      <c r="DR6" s="97"/>
      <c r="DS6" s="97"/>
      <c r="DT6" s="97"/>
      <c r="DU6" s="97"/>
      <c r="DV6" s="97"/>
      <c r="DW6" s="97"/>
      <c r="DX6" s="97"/>
      <c r="DY6" s="97"/>
      <c r="DZ6" s="97"/>
      <c r="EA6" s="97"/>
      <c r="EB6" s="97"/>
      <c r="EC6" s="97"/>
      <c r="ED6" s="97"/>
      <c r="EE6" s="97"/>
      <c r="EF6" s="97"/>
      <c r="EG6" s="97"/>
      <c r="EH6" s="97"/>
      <c r="EI6" s="97"/>
      <c r="EJ6" s="97"/>
      <c r="EK6" s="97"/>
      <c r="EL6" s="97"/>
      <c r="EM6" s="97"/>
      <c r="EN6" s="97"/>
      <c r="EO6" s="97"/>
      <c r="EP6" s="97"/>
      <c r="EQ6" s="97"/>
      <c r="ER6" s="97"/>
      <c r="ES6" s="97"/>
      <c r="ET6" s="97"/>
      <c r="EU6" s="97"/>
      <c r="EV6" s="97"/>
      <c r="EW6" s="97"/>
      <c r="EX6" s="97"/>
      <c r="EY6" s="97"/>
      <c r="EZ6" s="97"/>
      <c r="FA6" s="97"/>
      <c r="FB6" s="97"/>
      <c r="FC6" s="97"/>
      <c r="FD6" s="97"/>
      <c r="FE6" s="97"/>
      <c r="FF6" s="97"/>
      <c r="FG6" s="97"/>
      <c r="FH6" s="97"/>
      <c r="FI6" s="97"/>
      <c r="FJ6" s="97"/>
      <c r="FK6" s="97"/>
      <c r="FL6" s="97"/>
      <c r="FM6" s="97"/>
      <c r="FN6" s="97"/>
      <c r="FO6" s="97"/>
      <c r="FP6" s="97"/>
      <c r="FQ6" s="97"/>
      <c r="FR6" s="97"/>
      <c r="FS6" s="97"/>
      <c r="FT6" s="97"/>
      <c r="FU6" s="97"/>
      <c r="FV6" s="97"/>
      <c r="FW6" s="97"/>
      <c r="FX6" s="97"/>
      <c r="FY6" s="97"/>
      <c r="FZ6" s="97"/>
      <c r="GA6" s="97"/>
      <c r="GB6" s="97"/>
      <c r="GC6" s="97"/>
      <c r="GD6" s="97"/>
      <c r="GE6" s="97"/>
      <c r="GF6" s="97"/>
      <c r="GG6" s="97"/>
      <c r="GH6" s="97"/>
      <c r="GI6" s="97"/>
      <c r="GJ6" s="97"/>
      <c r="GK6" s="97"/>
      <c r="GL6" s="97"/>
      <c r="GM6" s="97"/>
      <c r="GN6" s="97"/>
      <c r="GO6" s="97"/>
      <c r="GP6" s="97"/>
      <c r="GQ6" s="97"/>
      <c r="GR6" s="97"/>
      <c r="GS6" s="97"/>
      <c r="GT6" s="97"/>
      <c r="GU6" s="97"/>
      <c r="GV6" s="97"/>
      <c r="GW6" s="97"/>
      <c r="GX6" s="97"/>
      <c r="GY6" s="97"/>
      <c r="GZ6" s="97"/>
      <c r="HA6" s="97"/>
      <c r="HB6" s="97"/>
      <c r="HC6" s="97"/>
      <c r="HD6" s="97"/>
      <c r="HE6" s="97"/>
      <c r="HF6" s="97"/>
      <c r="HG6" s="97"/>
      <c r="HH6" s="97"/>
      <c r="HI6" s="97"/>
      <c r="HJ6" s="97"/>
      <c r="HK6" s="97"/>
      <c r="HL6" s="97"/>
      <c r="HM6" s="97"/>
      <c r="HN6" s="97"/>
      <c r="HO6" s="97"/>
      <c r="HP6" s="97"/>
      <c r="HQ6" s="97"/>
      <c r="HR6" s="97"/>
      <c r="HS6" s="97"/>
      <c r="HT6" s="97"/>
      <c r="HU6" s="97"/>
      <c r="HV6" s="97"/>
      <c r="HW6" s="97"/>
      <c r="HX6" s="97"/>
      <c r="HY6" s="97"/>
      <c r="HZ6" s="97"/>
      <c r="IA6" s="97"/>
      <c r="IB6" s="97"/>
      <c r="IC6" s="97"/>
      <c r="ID6" s="97"/>
      <c r="IE6" s="97"/>
      <c r="IF6" s="97"/>
      <c r="IG6" s="97"/>
      <c r="IH6" s="97"/>
      <c r="II6" s="97"/>
      <c r="IJ6" s="97"/>
      <c r="IK6" s="97"/>
      <c r="IL6" s="97"/>
      <c r="IM6" s="97"/>
      <c r="IN6" s="97"/>
      <c r="IO6" s="97"/>
      <c r="IP6" s="97"/>
      <c r="IQ6" s="97"/>
      <c r="IR6" s="97"/>
      <c r="IS6" s="97"/>
      <c r="IT6" s="97"/>
      <c r="IU6" s="97"/>
      <c r="IV6" s="97"/>
      <c r="IW6" s="97"/>
      <c r="IX6" s="97"/>
      <c r="IY6" s="97"/>
      <c r="IZ6" s="97"/>
      <c r="JA6" s="97"/>
      <c r="JB6" s="97"/>
      <c r="JC6" s="97"/>
      <c r="JD6" s="97"/>
      <c r="JE6" s="97"/>
      <c r="JF6" s="97"/>
      <c r="JG6" s="97"/>
      <c r="JH6" s="97"/>
      <c r="JI6" s="97"/>
      <c r="JJ6" s="97"/>
      <c r="JK6" s="97"/>
      <c r="JL6" s="97"/>
      <c r="JM6" s="97"/>
      <c r="JN6" s="97"/>
      <c r="JO6" s="97"/>
      <c r="JP6" s="97"/>
      <c r="JQ6" s="97"/>
      <c r="JR6" s="97"/>
      <c r="JS6" s="97"/>
      <c r="JT6" s="97"/>
      <c r="JU6" s="97"/>
      <c r="JV6" s="97"/>
      <c r="JW6" s="97"/>
      <c r="JX6" s="97"/>
      <c r="JY6" s="97"/>
      <c r="JZ6" s="97"/>
      <c r="KA6" s="97"/>
      <c r="KB6" s="97"/>
      <c r="KC6" s="97"/>
      <c r="KD6" s="97"/>
      <c r="KE6" s="97"/>
      <c r="KF6" s="97"/>
      <c r="KG6" s="97"/>
      <c r="KH6" s="97"/>
      <c r="KI6" s="97"/>
      <c r="KJ6" s="97"/>
      <c r="KK6" s="97"/>
      <c r="KL6" s="97"/>
      <c r="KM6" s="97"/>
      <c r="KN6" s="97"/>
      <c r="KO6" s="97"/>
      <c r="KP6" s="97"/>
      <c r="KQ6" s="97"/>
      <c r="KR6" s="97"/>
      <c r="KS6" s="97"/>
      <c r="KT6" s="97"/>
      <c r="KU6" s="97"/>
      <c r="KV6" s="97"/>
      <c r="KW6" s="97"/>
      <c r="KX6" s="97"/>
      <c r="KY6" s="97"/>
      <c r="KZ6" s="97"/>
      <c r="LA6" s="97"/>
      <c r="LB6" s="97"/>
      <c r="LC6" s="97"/>
      <c r="LD6" s="97"/>
      <c r="LE6" s="97"/>
      <c r="LF6" s="97"/>
      <c r="LG6" s="97"/>
      <c r="LH6" s="97"/>
      <c r="LI6" s="97"/>
      <c r="LJ6" s="97"/>
      <c r="LK6" s="97"/>
      <c r="LL6" s="97"/>
      <c r="LM6" s="97"/>
      <c r="LN6" s="97"/>
      <c r="LO6" s="97"/>
      <c r="LP6" s="97"/>
      <c r="LQ6" s="97"/>
      <c r="LR6" s="97"/>
      <c r="LS6" s="97"/>
      <c r="LT6" s="97"/>
      <c r="LU6" s="97"/>
      <c r="LV6" s="97"/>
      <c r="LW6" s="97"/>
      <c r="LX6" s="97"/>
      <c r="LY6" s="97"/>
      <c r="LZ6" s="97"/>
      <c r="MA6" s="97"/>
      <c r="MB6" s="97"/>
      <c r="MC6" s="97"/>
      <c r="MD6" s="97"/>
      <c r="ME6" s="97"/>
      <c r="MF6" s="97"/>
      <c r="MG6" s="97"/>
      <c r="MH6" s="97"/>
    </row>
    <row r="7" spans="1:346" s="99" customFormat="1" ht="17.25" customHeight="1">
      <c r="A7" s="226"/>
      <c r="B7" s="227" t="s">
        <v>16</v>
      </c>
      <c r="F7" s="227"/>
      <c r="G7" s="227"/>
      <c r="H7" s="227"/>
      <c r="I7" s="227"/>
      <c r="J7" s="223"/>
      <c r="K7" s="223"/>
      <c r="L7" s="223"/>
      <c r="T7" s="100"/>
      <c r="U7" s="70"/>
    </row>
    <row r="8" spans="1:346" s="99" customFormat="1" ht="17.25" customHeight="1">
      <c r="A8" s="226"/>
      <c r="B8" s="227"/>
      <c r="F8" s="227"/>
      <c r="G8" s="227"/>
      <c r="H8" s="227"/>
      <c r="I8" s="227"/>
      <c r="J8" s="223"/>
      <c r="K8" s="223"/>
      <c r="L8" s="223"/>
      <c r="T8" s="100"/>
      <c r="U8" s="70"/>
    </row>
    <row r="9" spans="1:346" s="99" customFormat="1" ht="17.25" customHeight="1">
      <c r="A9" s="226"/>
      <c r="B9" s="227"/>
      <c r="C9" s="121" t="s">
        <v>17</v>
      </c>
      <c r="J9" s="223" t="s">
        <v>21</v>
      </c>
      <c r="K9" s="223" t="s">
        <v>19</v>
      </c>
      <c r="L9" s="223" t="s">
        <v>67</v>
      </c>
      <c r="M9" s="84"/>
      <c r="N9" s="369">
        <v>17909754</v>
      </c>
      <c r="O9" s="369">
        <v>18055000</v>
      </c>
      <c r="P9" s="369">
        <v>18197000</v>
      </c>
      <c r="Q9" s="48">
        <v>18337000</v>
      </c>
      <c r="R9" s="48">
        <v>18473000</v>
      </c>
      <c r="S9" s="48">
        <v>18605000</v>
      </c>
      <c r="T9" s="49">
        <v>18734000</v>
      </c>
      <c r="U9" s="70"/>
    </row>
    <row r="10" spans="1:346" s="99" customFormat="1" ht="17.25" customHeight="1">
      <c r="A10" s="226"/>
      <c r="B10" s="227"/>
      <c r="C10" s="121"/>
      <c r="J10" s="223"/>
      <c r="K10" s="223"/>
      <c r="L10" s="223"/>
      <c r="M10" s="84"/>
      <c r="N10" s="71"/>
      <c r="O10" s="71"/>
      <c r="P10" s="71"/>
      <c r="Q10" s="165"/>
      <c r="R10" s="165"/>
      <c r="S10" s="165"/>
      <c r="T10" s="166"/>
      <c r="U10" s="70"/>
    </row>
    <row r="11" spans="1:346" s="99" customFormat="1" ht="17.25" customHeight="1">
      <c r="A11" s="226"/>
      <c r="B11" s="227"/>
      <c r="C11" s="121" t="s">
        <v>22</v>
      </c>
      <c r="J11" s="223" t="s">
        <v>21</v>
      </c>
      <c r="K11" s="223" t="s">
        <v>19</v>
      </c>
      <c r="L11" s="223" t="s">
        <v>67</v>
      </c>
      <c r="M11" s="84"/>
      <c r="N11" s="48">
        <v>1923630</v>
      </c>
      <c r="O11" s="48">
        <v>2002000</v>
      </c>
      <c r="P11" s="48">
        <v>2084000</v>
      </c>
      <c r="Q11" s="48">
        <v>2170000</v>
      </c>
      <c r="R11" s="48">
        <v>2258000</v>
      </c>
      <c r="S11" s="48">
        <v>2347000</v>
      </c>
      <c r="T11" s="49">
        <v>2438000</v>
      </c>
      <c r="U11" s="70"/>
    </row>
    <row r="12" spans="1:346" s="99" customFormat="1" ht="17.25" customHeight="1">
      <c r="A12" s="226"/>
      <c r="B12" s="227"/>
      <c r="C12" s="121" t="s">
        <v>51</v>
      </c>
      <c r="J12" s="223" t="s">
        <v>14</v>
      </c>
      <c r="K12" s="223" t="s">
        <v>77</v>
      </c>
      <c r="L12" s="223" t="s">
        <v>56</v>
      </c>
      <c r="M12" s="591">
        <v>3.5999999999999997E-2</v>
      </c>
      <c r="N12" s="71"/>
      <c r="O12" s="71"/>
      <c r="P12" s="71"/>
      <c r="Q12" s="72"/>
      <c r="R12" s="72"/>
      <c r="S12" s="72"/>
      <c r="T12" s="73"/>
      <c r="U12" s="70"/>
    </row>
    <row r="13" spans="1:346" s="99" customFormat="1" ht="17.25" customHeight="1">
      <c r="A13" s="226"/>
      <c r="B13" s="227"/>
      <c r="C13" s="228"/>
      <c r="J13" s="223"/>
      <c r="K13" s="223"/>
      <c r="L13" s="223"/>
      <c r="M13" s="167"/>
      <c r="N13" s="71"/>
      <c r="O13" s="71"/>
      <c r="P13" s="71"/>
      <c r="Q13" s="72"/>
      <c r="R13" s="72"/>
      <c r="S13" s="72"/>
      <c r="T13" s="73"/>
      <c r="U13" s="70"/>
    </row>
    <row r="14" spans="1:346" s="99" customFormat="1" ht="17.25" customHeight="1">
      <c r="A14" s="226"/>
      <c r="B14" s="227"/>
      <c r="C14" s="121" t="s">
        <v>80</v>
      </c>
      <c r="J14" s="223" t="s">
        <v>15</v>
      </c>
      <c r="K14" s="223" t="s">
        <v>19</v>
      </c>
      <c r="L14" s="223" t="s">
        <v>64</v>
      </c>
      <c r="M14" s="84"/>
      <c r="N14" s="615">
        <v>3862.4</v>
      </c>
      <c r="O14" s="46">
        <f>N14*(1+$M$12)</f>
        <v>4001.4464000000003</v>
      </c>
      <c r="P14" s="46">
        <f t="shared" ref="P14:P15" si="0">O14*(1+$M$12)</f>
        <v>4145.4984704000008</v>
      </c>
      <c r="Q14" s="46">
        <f t="shared" ref="Q14:Q15" si="1">P14*(1+$M$12)</f>
        <v>4294.7364153344006</v>
      </c>
      <c r="R14" s="46">
        <f t="shared" ref="R14:R15" si="2">Q14*(1+$M$12)</f>
        <v>4449.3469262864392</v>
      </c>
      <c r="S14" s="46">
        <f t="shared" ref="S14:S15" si="3">R14*(1+$M$12)</f>
        <v>4609.5234156327515</v>
      </c>
      <c r="T14" s="47">
        <f t="shared" ref="T14:T15" si="4">S14*(1+$M$12)</f>
        <v>4775.4662585955311</v>
      </c>
      <c r="U14" s="70"/>
    </row>
    <row r="15" spans="1:346" s="99" customFormat="1" ht="17.25" customHeight="1">
      <c r="A15" s="226"/>
      <c r="B15" s="227"/>
      <c r="C15" s="121" t="s">
        <v>27</v>
      </c>
      <c r="J15" s="223" t="s">
        <v>15</v>
      </c>
      <c r="K15" s="223" t="s">
        <v>19</v>
      </c>
      <c r="L15" s="223" t="s">
        <v>64</v>
      </c>
      <c r="M15" s="84"/>
      <c r="N15" s="615">
        <v>3306.97</v>
      </c>
      <c r="O15" s="46">
        <f>N15*(1+$M$12)</f>
        <v>3426.0209199999999</v>
      </c>
      <c r="P15" s="46">
        <f t="shared" si="0"/>
        <v>3549.3576731200001</v>
      </c>
      <c r="Q15" s="46">
        <f t="shared" si="1"/>
        <v>3677.1345493523204</v>
      </c>
      <c r="R15" s="46">
        <f t="shared" si="2"/>
        <v>3809.5113931290039</v>
      </c>
      <c r="S15" s="46">
        <f t="shared" si="3"/>
        <v>3946.6538032816479</v>
      </c>
      <c r="T15" s="47">
        <f t="shared" si="4"/>
        <v>4088.7333401997876</v>
      </c>
      <c r="U15" s="70"/>
    </row>
    <row r="16" spans="1:346" s="99" customFormat="1" ht="17.25" customHeight="1">
      <c r="A16" s="226"/>
      <c r="B16" s="227"/>
      <c r="C16" s="121"/>
      <c r="J16" s="223"/>
      <c r="K16" s="223"/>
      <c r="L16" s="84"/>
      <c r="M16" s="84"/>
      <c r="N16" s="84"/>
      <c r="O16" s="84"/>
      <c r="P16" s="84"/>
      <c r="Q16" s="84"/>
      <c r="R16" s="72"/>
      <c r="S16" s="72"/>
      <c r="T16" s="73"/>
      <c r="U16" s="70"/>
    </row>
    <row r="17" spans="1:346" s="99" customFormat="1" ht="17.25" customHeight="1">
      <c r="A17" s="226"/>
      <c r="B17" s="227"/>
      <c r="C17" s="228"/>
      <c r="J17" s="223"/>
      <c r="K17" s="223"/>
      <c r="L17" s="223"/>
      <c r="M17" s="72"/>
      <c r="N17" s="71"/>
      <c r="O17" s="71"/>
      <c r="P17" s="71"/>
      <c r="Q17" s="72"/>
      <c r="R17" s="72"/>
      <c r="S17" s="72"/>
      <c r="T17" s="73"/>
      <c r="U17" s="70"/>
    </row>
    <row r="18" spans="1:346" s="99" customFormat="1" ht="17.25" customHeight="1">
      <c r="A18" s="226"/>
      <c r="B18" s="227" t="s">
        <v>3</v>
      </c>
      <c r="C18" s="228"/>
      <c r="J18" s="223"/>
      <c r="K18" s="223"/>
      <c r="L18" s="223"/>
      <c r="M18" s="72"/>
      <c r="N18" s="71"/>
      <c r="O18" s="71"/>
      <c r="P18" s="71"/>
      <c r="Q18" s="72"/>
      <c r="R18" s="72"/>
      <c r="S18" s="72"/>
      <c r="T18" s="73"/>
      <c r="U18" s="70"/>
    </row>
    <row r="19" spans="1:346" s="99" customFormat="1" ht="17.25" customHeight="1">
      <c r="A19" s="226"/>
      <c r="B19" s="227" t="s">
        <v>4</v>
      </c>
      <c r="C19" s="121" t="s">
        <v>5</v>
      </c>
      <c r="J19" s="223" t="s">
        <v>14</v>
      </c>
      <c r="K19" s="240" t="s">
        <v>77</v>
      </c>
      <c r="L19" s="223" t="s">
        <v>31</v>
      </c>
      <c r="M19" s="525">
        <v>0.15</v>
      </c>
      <c r="N19" s="48">
        <f>N14*$M$19</f>
        <v>579.36</v>
      </c>
      <c r="O19" s="48">
        <f t="shared" ref="O19:T19" si="5">O14*$M$19</f>
        <v>600.21695999999997</v>
      </c>
      <c r="P19" s="48">
        <f t="shared" si="5"/>
        <v>621.82477056000005</v>
      </c>
      <c r="Q19" s="48">
        <f t="shared" si="5"/>
        <v>644.21046230016009</v>
      </c>
      <c r="R19" s="48">
        <f t="shared" si="5"/>
        <v>667.40203894296587</v>
      </c>
      <c r="S19" s="48">
        <f t="shared" si="5"/>
        <v>691.42851234491275</v>
      </c>
      <c r="T19" s="49">
        <f t="shared" si="5"/>
        <v>716.31993878932963</v>
      </c>
      <c r="U19" s="70"/>
    </row>
    <row r="20" spans="1:346" s="99" customFormat="1" ht="17.25" customHeight="1">
      <c r="A20" s="226"/>
      <c r="B20" s="227"/>
      <c r="C20" s="121" t="s">
        <v>6</v>
      </c>
      <c r="J20" s="223" t="s">
        <v>14</v>
      </c>
      <c r="K20" s="240" t="s">
        <v>77</v>
      </c>
      <c r="L20" s="223" t="s">
        <v>31</v>
      </c>
      <c r="M20" s="525">
        <v>0.39</v>
      </c>
      <c r="N20" s="48">
        <f>N14*$M$20</f>
        <v>1506.336</v>
      </c>
      <c r="O20" s="48">
        <f t="shared" ref="O20:T20" si="6">O14*$M$20</f>
        <v>1560.5640960000001</v>
      </c>
      <c r="P20" s="48">
        <f t="shared" si="6"/>
        <v>1616.7444034560003</v>
      </c>
      <c r="Q20" s="48">
        <f t="shared" si="6"/>
        <v>1674.9472019804164</v>
      </c>
      <c r="R20" s="48">
        <f t="shared" si="6"/>
        <v>1735.2453012517112</v>
      </c>
      <c r="S20" s="48">
        <f t="shared" si="6"/>
        <v>1797.7141320967733</v>
      </c>
      <c r="T20" s="49">
        <f t="shared" si="6"/>
        <v>1862.4318408522572</v>
      </c>
      <c r="U20" s="70"/>
    </row>
    <row r="21" spans="1:346" s="99" customFormat="1" ht="17.25" customHeight="1">
      <c r="A21" s="226"/>
      <c r="B21" s="227"/>
      <c r="C21" s="121" t="s">
        <v>7</v>
      </c>
      <c r="J21" s="223" t="s">
        <v>14</v>
      </c>
      <c r="K21" s="240" t="s">
        <v>77</v>
      </c>
      <c r="L21" s="223" t="s">
        <v>31</v>
      </c>
      <c r="M21" s="525">
        <v>0.46</v>
      </c>
      <c r="N21" s="48">
        <f>N14*$M$21</f>
        <v>1776.7040000000002</v>
      </c>
      <c r="O21" s="48">
        <f t="shared" ref="O21:T21" si="7">O14*$M$21</f>
        <v>1840.6653440000002</v>
      </c>
      <c r="P21" s="48">
        <f t="shared" si="7"/>
        <v>1906.9292963840005</v>
      </c>
      <c r="Q21" s="48">
        <f t="shared" si="7"/>
        <v>1975.5787510538244</v>
      </c>
      <c r="R21" s="48">
        <f t="shared" si="7"/>
        <v>2046.6995860917621</v>
      </c>
      <c r="S21" s="48">
        <f t="shared" si="7"/>
        <v>2120.3807711910658</v>
      </c>
      <c r="T21" s="49">
        <f t="shared" si="7"/>
        <v>2196.7144789539443</v>
      </c>
      <c r="U21" s="70"/>
    </row>
    <row r="22" spans="1:346" s="99" customFormat="1" ht="17.25" customHeight="1">
      <c r="A22" s="226"/>
      <c r="B22" s="227"/>
      <c r="F22" s="228"/>
      <c r="J22" s="223"/>
      <c r="K22" s="223"/>
      <c r="L22" s="223"/>
      <c r="M22" s="72"/>
      <c r="N22" s="71"/>
      <c r="O22" s="71"/>
      <c r="P22" s="71"/>
      <c r="Q22" s="72"/>
      <c r="R22" s="72"/>
      <c r="S22" s="72"/>
      <c r="T22" s="73"/>
      <c r="U22" s="70"/>
    </row>
    <row r="23" spans="1:346" s="99" customFormat="1" ht="17.25" customHeight="1">
      <c r="A23" s="226"/>
      <c r="B23" s="227" t="s">
        <v>8</v>
      </c>
      <c r="J23" s="223"/>
      <c r="K23" s="223"/>
      <c r="L23" s="223"/>
      <c r="M23" s="72"/>
      <c r="N23" s="71"/>
      <c r="O23" s="71"/>
      <c r="P23" s="71"/>
      <c r="Q23" s="72"/>
      <c r="R23" s="72"/>
      <c r="S23" s="72"/>
      <c r="T23" s="73"/>
      <c r="U23" s="70"/>
    </row>
    <row r="24" spans="1:346" s="99" customFormat="1" ht="17.25" customHeight="1">
      <c r="A24" s="226"/>
      <c r="B24" s="227"/>
      <c r="J24" s="223"/>
      <c r="K24" s="223"/>
      <c r="L24" s="223"/>
      <c r="M24" s="72"/>
      <c r="N24" s="71"/>
      <c r="O24" s="71"/>
      <c r="P24" s="71"/>
      <c r="Q24" s="72"/>
      <c r="R24" s="72"/>
      <c r="S24" s="72"/>
      <c r="T24" s="73"/>
      <c r="U24" s="70"/>
    </row>
    <row r="25" spans="1:346" s="99" customFormat="1" ht="17.25" customHeight="1">
      <c r="A25" s="226"/>
      <c r="B25" s="229"/>
      <c r="C25" s="121" t="s">
        <v>9</v>
      </c>
      <c r="J25" s="223" t="s">
        <v>14</v>
      </c>
      <c r="K25" s="223" t="s">
        <v>77</v>
      </c>
      <c r="L25" s="223" t="s">
        <v>36</v>
      </c>
      <c r="M25" s="257">
        <v>0.84</v>
      </c>
      <c r="N25" s="48">
        <f>N14*$M$25</f>
        <v>3244.4160000000002</v>
      </c>
      <c r="O25" s="48">
        <f t="shared" ref="O25:T25" si="8">O14*$M$25</f>
        <v>3361.2149760000002</v>
      </c>
      <c r="P25" s="48">
        <f t="shared" si="8"/>
        <v>3482.2187151360004</v>
      </c>
      <c r="Q25" s="48">
        <f t="shared" si="8"/>
        <v>3607.5785888808964</v>
      </c>
      <c r="R25" s="48">
        <f t="shared" si="8"/>
        <v>3737.4514180806086</v>
      </c>
      <c r="S25" s="48">
        <f t="shared" si="8"/>
        <v>3871.9996691315109</v>
      </c>
      <c r="T25" s="49">
        <f t="shared" si="8"/>
        <v>4011.3916572202461</v>
      </c>
      <c r="U25" s="70"/>
    </row>
    <row r="26" spans="1:346" s="99" customFormat="1" ht="17.25" customHeight="1">
      <c r="A26" s="226"/>
      <c r="B26" s="229"/>
      <c r="C26" s="121"/>
      <c r="J26" s="223"/>
      <c r="K26" s="223"/>
      <c r="L26" s="223"/>
      <c r="M26" s="79"/>
      <c r="N26" s="71"/>
      <c r="O26" s="71"/>
      <c r="P26" s="71"/>
      <c r="Q26" s="72"/>
      <c r="R26" s="72"/>
      <c r="S26" s="72"/>
      <c r="T26" s="73"/>
      <c r="U26" s="70"/>
    </row>
    <row r="27" spans="1:346" s="99" customFormat="1" ht="14" thickBot="1">
      <c r="A27" s="235"/>
      <c r="B27" s="123"/>
      <c r="C27" s="244" t="s">
        <v>10</v>
      </c>
      <c r="D27" s="123"/>
      <c r="E27" s="123"/>
      <c r="F27" s="123"/>
      <c r="G27" s="123"/>
      <c r="H27" s="123"/>
      <c r="I27" s="123"/>
      <c r="J27" s="245" t="s">
        <v>14</v>
      </c>
      <c r="K27" s="245" t="s">
        <v>77</v>
      </c>
      <c r="L27" s="245" t="s">
        <v>36</v>
      </c>
      <c r="M27" s="368">
        <v>0.16300000000000001</v>
      </c>
      <c r="N27" s="50">
        <f>N14*$M$27</f>
        <v>629.57120000000009</v>
      </c>
      <c r="O27" s="51">
        <f t="shared" ref="O27:T27" si="9">O14*$M$27</f>
        <v>652.23576320000006</v>
      </c>
      <c r="P27" s="51">
        <f t="shared" si="9"/>
        <v>675.71625067520017</v>
      </c>
      <c r="Q27" s="51">
        <f t="shared" si="9"/>
        <v>700.04203569950732</v>
      </c>
      <c r="R27" s="51">
        <f t="shared" si="9"/>
        <v>725.2435489846896</v>
      </c>
      <c r="S27" s="51">
        <f t="shared" si="9"/>
        <v>751.35231674813849</v>
      </c>
      <c r="T27" s="52">
        <f t="shared" si="9"/>
        <v>778.40100015107157</v>
      </c>
      <c r="U27" s="70"/>
    </row>
    <row r="28" spans="1:346" s="238" customFormat="1" ht="18" hidden="1" thickBot="1">
      <c r="A28" s="218" t="s">
        <v>23</v>
      </c>
      <c r="B28" s="95"/>
      <c r="C28" s="95"/>
      <c r="D28" s="95"/>
      <c r="E28" s="219"/>
      <c r="F28" s="95"/>
      <c r="G28" s="95"/>
      <c r="H28" s="95"/>
      <c r="I28" s="95"/>
      <c r="J28" s="95"/>
      <c r="K28" s="95"/>
      <c r="L28" s="152"/>
      <c r="M28" s="168"/>
      <c r="N28" s="80"/>
      <c r="O28" s="80"/>
      <c r="P28" s="80"/>
      <c r="Q28" s="80"/>
      <c r="R28" s="80"/>
      <c r="S28" s="80"/>
      <c r="T28" s="81"/>
      <c r="U28" s="183"/>
      <c r="V28" s="196"/>
      <c r="W28" s="196"/>
      <c r="X28" s="196"/>
      <c r="Y28" s="196"/>
      <c r="Z28" s="196"/>
      <c r="AA28" s="196"/>
      <c r="AB28" s="196"/>
      <c r="AC28" s="196"/>
      <c r="AD28" s="196"/>
      <c r="AE28" s="196"/>
      <c r="AF28" s="196"/>
      <c r="AG28" s="196"/>
      <c r="AH28" s="196"/>
      <c r="AI28" s="196"/>
      <c r="AJ28" s="196"/>
      <c r="AK28" s="196"/>
      <c r="AL28" s="196"/>
      <c r="AM28" s="196"/>
      <c r="AN28" s="196"/>
      <c r="AO28" s="196"/>
      <c r="AP28" s="196"/>
      <c r="AQ28" s="196"/>
      <c r="AR28" s="196"/>
      <c r="AS28" s="196"/>
      <c r="AT28" s="196"/>
      <c r="AU28" s="196"/>
      <c r="AV28" s="196"/>
      <c r="AW28" s="196"/>
      <c r="AX28" s="196"/>
      <c r="AY28" s="196"/>
      <c r="AZ28" s="196"/>
      <c r="BA28" s="196"/>
      <c r="BB28" s="196"/>
      <c r="BC28" s="196"/>
      <c r="BD28" s="196"/>
      <c r="BE28" s="196"/>
      <c r="BF28" s="196"/>
      <c r="BG28" s="196"/>
      <c r="BH28" s="196"/>
      <c r="BI28" s="196"/>
      <c r="BJ28" s="196"/>
      <c r="BK28" s="196"/>
      <c r="BL28" s="196"/>
      <c r="BM28" s="196"/>
      <c r="BN28" s="196"/>
      <c r="BO28" s="196"/>
      <c r="BP28" s="196"/>
      <c r="BQ28" s="196"/>
      <c r="BR28" s="196"/>
      <c r="BS28" s="196"/>
      <c r="BT28" s="196"/>
      <c r="BU28" s="196"/>
      <c r="BV28" s="196"/>
      <c r="BW28" s="196"/>
      <c r="BX28" s="196"/>
      <c r="BY28" s="196"/>
      <c r="BZ28" s="196"/>
      <c r="CA28" s="196"/>
      <c r="CB28" s="196"/>
      <c r="CC28" s="196"/>
      <c r="CD28" s="196"/>
      <c r="CE28" s="196"/>
      <c r="CF28" s="196"/>
      <c r="CG28" s="196"/>
      <c r="CH28" s="196"/>
      <c r="CI28" s="196"/>
      <c r="CJ28" s="196"/>
      <c r="CK28" s="196"/>
      <c r="CL28" s="196"/>
      <c r="CM28" s="196"/>
      <c r="CN28" s="196"/>
      <c r="CO28" s="196"/>
      <c r="CP28" s="196"/>
      <c r="CQ28" s="196"/>
      <c r="CR28" s="196"/>
      <c r="CS28" s="196"/>
      <c r="CT28" s="196"/>
      <c r="CU28" s="196"/>
      <c r="CV28" s="196"/>
      <c r="CW28" s="196"/>
      <c r="CX28" s="196"/>
      <c r="CY28" s="196"/>
      <c r="CZ28" s="196"/>
      <c r="DA28" s="196"/>
      <c r="DB28" s="196"/>
      <c r="DC28" s="196"/>
      <c r="DD28" s="196"/>
      <c r="DE28" s="196"/>
      <c r="DF28" s="196"/>
      <c r="DG28" s="196"/>
      <c r="DH28" s="196"/>
      <c r="DI28" s="196"/>
      <c r="DJ28" s="196"/>
      <c r="DK28" s="196"/>
      <c r="DL28" s="196"/>
      <c r="DM28" s="196"/>
      <c r="DN28" s="196"/>
      <c r="DO28" s="196"/>
      <c r="DP28" s="196"/>
      <c r="DQ28" s="196"/>
      <c r="DR28" s="196"/>
      <c r="DS28" s="196"/>
      <c r="DT28" s="196"/>
      <c r="DU28" s="196"/>
      <c r="DV28" s="196"/>
      <c r="DW28" s="196"/>
      <c r="DX28" s="196"/>
      <c r="DY28" s="196"/>
      <c r="DZ28" s="196"/>
      <c r="EA28" s="196"/>
      <c r="EB28" s="196"/>
      <c r="EC28" s="196"/>
      <c r="ED28" s="196"/>
      <c r="EE28" s="196"/>
      <c r="EF28" s="196"/>
      <c r="EG28" s="196"/>
      <c r="EH28" s="196"/>
      <c r="EI28" s="196"/>
      <c r="EJ28" s="196"/>
      <c r="EK28" s="196"/>
      <c r="EL28" s="196"/>
      <c r="EM28" s="196"/>
      <c r="EN28" s="196"/>
      <c r="EO28" s="196"/>
      <c r="EP28" s="196"/>
      <c r="EQ28" s="196"/>
      <c r="ER28" s="196"/>
      <c r="ES28" s="196"/>
      <c r="ET28" s="196"/>
      <c r="EU28" s="196"/>
      <c r="EV28" s="196"/>
      <c r="EW28" s="196"/>
      <c r="EX28" s="196"/>
      <c r="EY28" s="196"/>
      <c r="EZ28" s="196"/>
      <c r="FA28" s="196"/>
      <c r="FB28" s="196"/>
      <c r="FC28" s="196"/>
      <c r="FD28" s="196"/>
      <c r="FE28" s="196"/>
      <c r="FF28" s="196"/>
      <c r="FG28" s="196"/>
      <c r="FH28" s="196"/>
      <c r="FI28" s="196"/>
      <c r="FJ28" s="196"/>
      <c r="FK28" s="196"/>
      <c r="FL28" s="196"/>
      <c r="FM28" s="196"/>
      <c r="FN28" s="196"/>
      <c r="FO28" s="196"/>
      <c r="FP28" s="196"/>
      <c r="FQ28" s="196"/>
      <c r="FR28" s="196"/>
      <c r="FS28" s="196"/>
      <c r="FT28" s="196"/>
      <c r="FU28" s="196"/>
      <c r="FV28" s="196"/>
      <c r="FW28" s="196"/>
      <c r="FX28" s="196"/>
      <c r="FY28" s="196"/>
      <c r="FZ28" s="196"/>
      <c r="GA28" s="196"/>
      <c r="GB28" s="196"/>
      <c r="GC28" s="196"/>
      <c r="GD28" s="196"/>
      <c r="GE28" s="196"/>
      <c r="GF28" s="196"/>
      <c r="GG28" s="196"/>
      <c r="GH28" s="196"/>
      <c r="GI28" s="196"/>
      <c r="GJ28" s="196"/>
      <c r="GK28" s="196"/>
      <c r="GL28" s="196"/>
      <c r="GM28" s="196"/>
      <c r="GN28" s="196"/>
      <c r="GO28" s="196"/>
      <c r="GP28" s="196"/>
      <c r="GQ28" s="196"/>
      <c r="GR28" s="196"/>
      <c r="GS28" s="196"/>
      <c r="GT28" s="196"/>
      <c r="GU28" s="196"/>
      <c r="GV28" s="196"/>
      <c r="GW28" s="196"/>
      <c r="GX28" s="196"/>
      <c r="GY28" s="196"/>
      <c r="GZ28" s="196"/>
      <c r="HA28" s="196"/>
      <c r="HB28" s="196"/>
      <c r="HC28" s="196"/>
      <c r="HD28" s="196"/>
      <c r="HE28" s="196"/>
      <c r="HF28" s="196"/>
      <c r="HG28" s="196"/>
      <c r="HH28" s="196"/>
      <c r="HI28" s="196"/>
      <c r="HJ28" s="196"/>
      <c r="HK28" s="196"/>
      <c r="HL28" s="196"/>
      <c r="HM28" s="196"/>
      <c r="HN28" s="196"/>
      <c r="HO28" s="196"/>
      <c r="HP28" s="196"/>
      <c r="HQ28" s="196"/>
      <c r="HR28" s="196"/>
      <c r="HS28" s="196"/>
      <c r="HT28" s="196"/>
      <c r="HU28" s="196"/>
      <c r="HV28" s="196"/>
      <c r="HW28" s="196"/>
      <c r="HX28" s="196"/>
      <c r="HY28" s="196"/>
      <c r="HZ28" s="196"/>
      <c r="IA28" s="196"/>
      <c r="IB28" s="196"/>
      <c r="IC28" s="196"/>
      <c r="ID28" s="196"/>
      <c r="IE28" s="196"/>
      <c r="IF28" s="196"/>
      <c r="IG28" s="196"/>
      <c r="IH28" s="196"/>
      <c r="II28" s="196"/>
      <c r="IJ28" s="196"/>
      <c r="IK28" s="196"/>
      <c r="IL28" s="196"/>
      <c r="IM28" s="196"/>
      <c r="IN28" s="196"/>
      <c r="IO28" s="196"/>
      <c r="IP28" s="196"/>
      <c r="IQ28" s="196"/>
      <c r="IR28" s="196"/>
      <c r="IS28" s="196"/>
      <c r="IT28" s="196"/>
      <c r="IU28" s="196"/>
      <c r="IV28" s="196"/>
      <c r="IW28" s="196"/>
      <c r="IX28" s="196"/>
      <c r="IY28" s="196"/>
      <c r="IZ28" s="196"/>
      <c r="JA28" s="196"/>
      <c r="JB28" s="196"/>
      <c r="JC28" s="196"/>
      <c r="JD28" s="196"/>
      <c r="JE28" s="196"/>
      <c r="JF28" s="196"/>
      <c r="JG28" s="196"/>
      <c r="JH28" s="196"/>
      <c r="JI28" s="196"/>
      <c r="JJ28" s="196"/>
      <c r="JK28" s="196"/>
      <c r="JL28" s="196"/>
      <c r="JM28" s="196"/>
      <c r="JN28" s="196"/>
      <c r="JO28" s="196"/>
      <c r="JP28" s="196"/>
      <c r="JQ28" s="196"/>
      <c r="JR28" s="196"/>
      <c r="JS28" s="196"/>
      <c r="JT28" s="196"/>
      <c r="JU28" s="196"/>
      <c r="JV28" s="196"/>
      <c r="JW28" s="196"/>
      <c r="JX28" s="196"/>
      <c r="JY28" s="196"/>
      <c r="JZ28" s="196"/>
      <c r="KA28" s="196"/>
      <c r="KB28" s="196"/>
      <c r="KC28" s="196"/>
      <c r="KD28" s="196"/>
      <c r="KE28" s="196"/>
      <c r="KF28" s="196"/>
      <c r="KG28" s="196"/>
      <c r="KH28" s="196"/>
      <c r="KI28" s="196"/>
      <c r="KJ28" s="196"/>
      <c r="KK28" s="196"/>
      <c r="KL28" s="196"/>
      <c r="KM28" s="196"/>
      <c r="KN28" s="196"/>
      <c r="KO28" s="196"/>
      <c r="KP28" s="196"/>
      <c r="KQ28" s="196"/>
      <c r="KR28" s="196"/>
      <c r="KS28" s="196"/>
      <c r="KT28" s="196"/>
      <c r="KU28" s="196"/>
      <c r="KV28" s="196"/>
      <c r="KW28" s="196"/>
      <c r="KX28" s="196"/>
      <c r="KY28" s="196"/>
      <c r="KZ28" s="196"/>
      <c r="LA28" s="196"/>
      <c r="LB28" s="196"/>
      <c r="LC28" s="196"/>
      <c r="LD28" s="196"/>
      <c r="LE28" s="196"/>
      <c r="LF28" s="196"/>
      <c r="LG28" s="196"/>
      <c r="LH28" s="196"/>
      <c r="LI28" s="196"/>
      <c r="LJ28" s="196"/>
      <c r="LK28" s="196"/>
      <c r="LL28" s="196"/>
      <c r="LM28" s="196"/>
      <c r="LN28" s="196"/>
      <c r="LO28" s="196"/>
      <c r="LP28" s="196"/>
      <c r="LQ28" s="196"/>
      <c r="LR28" s="196"/>
      <c r="LS28" s="196"/>
      <c r="LT28" s="196"/>
      <c r="LU28" s="196"/>
      <c r="LV28" s="196"/>
      <c r="LW28" s="196"/>
      <c r="LX28" s="196"/>
      <c r="LY28" s="196"/>
      <c r="LZ28" s="196"/>
      <c r="MA28" s="196"/>
      <c r="MB28" s="196"/>
      <c r="MC28" s="196"/>
      <c r="MD28" s="196"/>
      <c r="ME28" s="196"/>
      <c r="MF28" s="196"/>
      <c r="MG28" s="196"/>
      <c r="MH28" s="196"/>
    </row>
    <row r="29" spans="1:346" s="220" customFormat="1" ht="18" hidden="1" thickTop="1">
      <c r="A29" s="230"/>
      <c r="B29" s="227"/>
      <c r="C29" s="227"/>
      <c r="D29" s="227"/>
      <c r="E29" s="227"/>
      <c r="F29" s="227"/>
      <c r="G29" s="97"/>
      <c r="H29" s="97"/>
      <c r="I29" s="97"/>
      <c r="J29" s="223"/>
      <c r="K29" s="223"/>
      <c r="L29" s="223"/>
      <c r="M29" s="82"/>
      <c r="N29" s="82"/>
      <c r="O29" s="82"/>
      <c r="P29" s="82"/>
      <c r="Q29" s="82"/>
      <c r="R29" s="82"/>
      <c r="S29" s="82"/>
      <c r="T29" s="83"/>
      <c r="U29" s="183"/>
      <c r="V29" s="183"/>
      <c r="W29" s="183"/>
      <c r="X29" s="183"/>
      <c r="Y29" s="183"/>
      <c r="Z29" s="183"/>
      <c r="AA29" s="183"/>
      <c r="AB29" s="183"/>
      <c r="AC29" s="183"/>
      <c r="AD29" s="183"/>
      <c r="AE29" s="183"/>
      <c r="AF29" s="183"/>
      <c r="AG29" s="183"/>
      <c r="AH29" s="183"/>
      <c r="AI29" s="183"/>
      <c r="AJ29" s="183"/>
      <c r="AK29" s="183"/>
      <c r="AL29" s="183"/>
      <c r="AM29" s="183"/>
      <c r="AN29" s="183"/>
      <c r="AO29" s="183"/>
      <c r="AP29" s="183"/>
      <c r="AQ29" s="183"/>
      <c r="AR29" s="183"/>
      <c r="AS29" s="183"/>
      <c r="AT29" s="183"/>
      <c r="AU29" s="183"/>
      <c r="AV29" s="183"/>
      <c r="AW29" s="183"/>
      <c r="AX29" s="183"/>
      <c r="AY29" s="183"/>
      <c r="AZ29" s="183"/>
      <c r="BA29" s="183"/>
      <c r="BB29" s="183"/>
      <c r="BC29" s="183"/>
      <c r="BD29" s="183"/>
      <c r="BE29" s="183"/>
      <c r="BF29" s="183"/>
      <c r="BG29" s="183"/>
      <c r="BH29" s="183"/>
      <c r="BI29" s="183"/>
      <c r="BJ29" s="183"/>
      <c r="BK29" s="183"/>
      <c r="BL29" s="183"/>
      <c r="BM29" s="183"/>
      <c r="BN29" s="183"/>
      <c r="BO29" s="183"/>
      <c r="BP29" s="183"/>
      <c r="BQ29" s="183"/>
      <c r="BR29" s="183"/>
      <c r="BS29" s="183"/>
      <c r="BT29" s="183"/>
      <c r="BU29" s="183"/>
      <c r="BV29" s="183"/>
      <c r="BW29" s="183"/>
      <c r="BX29" s="183"/>
      <c r="BY29" s="183"/>
      <c r="BZ29" s="183"/>
      <c r="CA29" s="183"/>
      <c r="CB29" s="183"/>
      <c r="CC29" s="183"/>
      <c r="CD29" s="183"/>
      <c r="CE29" s="183"/>
      <c r="CF29" s="183"/>
      <c r="CG29" s="183"/>
      <c r="CH29" s="183"/>
      <c r="CI29" s="183"/>
      <c r="CJ29" s="183"/>
      <c r="CK29" s="183"/>
      <c r="CL29" s="183"/>
      <c r="CM29" s="183"/>
      <c r="CN29" s="183"/>
      <c r="CO29" s="183"/>
      <c r="CP29" s="183"/>
      <c r="CQ29" s="183"/>
      <c r="CR29" s="183"/>
      <c r="CS29" s="183"/>
      <c r="CT29" s="183"/>
      <c r="CU29" s="183"/>
      <c r="CV29" s="183"/>
      <c r="CW29" s="183"/>
      <c r="CX29" s="183"/>
      <c r="CY29" s="183"/>
      <c r="CZ29" s="183"/>
      <c r="DA29" s="183"/>
      <c r="DB29" s="183"/>
      <c r="DC29" s="183"/>
      <c r="DD29" s="183"/>
      <c r="DE29" s="183"/>
      <c r="DF29" s="183"/>
      <c r="DG29" s="183"/>
      <c r="DH29" s="183"/>
      <c r="DI29" s="183"/>
      <c r="DJ29" s="183"/>
      <c r="DK29" s="183"/>
      <c r="DL29" s="183"/>
      <c r="DM29" s="183"/>
      <c r="DN29" s="183"/>
      <c r="DO29" s="183"/>
      <c r="DP29" s="183"/>
      <c r="DQ29" s="183"/>
      <c r="DR29" s="183"/>
      <c r="DS29" s="183"/>
      <c r="DT29" s="183"/>
      <c r="DU29" s="183"/>
      <c r="DV29" s="183"/>
      <c r="DW29" s="183"/>
      <c r="DX29" s="183"/>
      <c r="DY29" s="183"/>
      <c r="DZ29" s="183"/>
      <c r="EA29" s="183"/>
      <c r="EB29" s="183"/>
      <c r="EC29" s="183"/>
      <c r="ED29" s="183"/>
      <c r="EE29" s="183"/>
      <c r="EF29" s="183"/>
      <c r="EG29" s="183"/>
      <c r="EH29" s="183"/>
      <c r="EI29" s="183"/>
      <c r="EJ29" s="183"/>
      <c r="EK29" s="183"/>
      <c r="EL29" s="183"/>
      <c r="EM29" s="183"/>
      <c r="EN29" s="183"/>
      <c r="EO29" s="183"/>
      <c r="EP29" s="183"/>
      <c r="EQ29" s="183"/>
      <c r="ER29" s="183"/>
      <c r="ES29" s="183"/>
      <c r="ET29" s="183"/>
      <c r="EU29" s="183"/>
      <c r="EV29" s="183"/>
      <c r="EW29" s="183"/>
      <c r="EX29" s="183"/>
      <c r="EY29" s="183"/>
      <c r="EZ29" s="183"/>
      <c r="FA29" s="183"/>
      <c r="FB29" s="183"/>
      <c r="FC29" s="183"/>
      <c r="FD29" s="183"/>
      <c r="FE29" s="183"/>
      <c r="FF29" s="183"/>
      <c r="FG29" s="183"/>
      <c r="FH29" s="183"/>
      <c r="FI29" s="183"/>
      <c r="FJ29" s="183"/>
      <c r="FK29" s="183"/>
      <c r="FL29" s="183"/>
      <c r="FM29" s="183"/>
      <c r="FN29" s="183"/>
      <c r="FO29" s="183"/>
      <c r="FP29" s="183"/>
      <c r="FQ29" s="183"/>
      <c r="FR29" s="183"/>
      <c r="FS29" s="183"/>
      <c r="FT29" s="183"/>
      <c r="FU29" s="183"/>
      <c r="FV29" s="183"/>
      <c r="FW29" s="183"/>
      <c r="FX29" s="183"/>
      <c r="FY29" s="183"/>
      <c r="FZ29" s="183"/>
      <c r="GA29" s="183"/>
      <c r="GB29" s="183"/>
      <c r="GC29" s="183"/>
      <c r="GD29" s="183"/>
      <c r="GE29" s="183"/>
      <c r="GF29" s="183"/>
      <c r="GG29" s="183"/>
      <c r="GH29" s="183"/>
      <c r="GI29" s="183"/>
      <c r="GJ29" s="183"/>
      <c r="GK29" s="183"/>
      <c r="GL29" s="183"/>
      <c r="GM29" s="183"/>
      <c r="GN29" s="183"/>
      <c r="GO29" s="183"/>
      <c r="GP29" s="183"/>
      <c r="GQ29" s="183"/>
      <c r="GR29" s="183"/>
      <c r="GS29" s="183"/>
      <c r="GT29" s="183"/>
      <c r="GU29" s="183"/>
      <c r="GV29" s="183"/>
      <c r="GW29" s="183"/>
      <c r="GX29" s="183"/>
      <c r="GY29" s="183"/>
      <c r="GZ29" s="183"/>
      <c r="HA29" s="183"/>
      <c r="HB29" s="183"/>
      <c r="HC29" s="183"/>
      <c r="HD29" s="183"/>
      <c r="HE29" s="183"/>
      <c r="HF29" s="183"/>
      <c r="HG29" s="183"/>
      <c r="HH29" s="183"/>
      <c r="HI29" s="183"/>
      <c r="HJ29" s="183"/>
      <c r="HK29" s="183"/>
      <c r="HL29" s="183"/>
      <c r="HM29" s="183"/>
      <c r="HN29" s="183"/>
      <c r="HO29" s="183"/>
      <c r="HP29" s="183"/>
      <c r="HQ29" s="183"/>
      <c r="HR29" s="183"/>
      <c r="HS29" s="183"/>
      <c r="HT29" s="183"/>
      <c r="HU29" s="183"/>
      <c r="HV29" s="183"/>
      <c r="HW29" s="183"/>
      <c r="HX29" s="183"/>
      <c r="HY29" s="183"/>
      <c r="HZ29" s="183"/>
      <c r="IA29" s="183"/>
      <c r="IB29" s="183"/>
      <c r="IC29" s="183"/>
      <c r="ID29" s="183"/>
      <c r="IE29" s="183"/>
      <c r="IF29" s="183"/>
      <c r="IG29" s="183"/>
      <c r="IH29" s="183"/>
      <c r="II29" s="183"/>
      <c r="IJ29" s="183"/>
      <c r="IK29" s="183"/>
      <c r="IL29" s="183"/>
      <c r="IM29" s="183"/>
      <c r="IN29" s="183"/>
      <c r="IO29" s="183"/>
      <c r="IP29" s="183"/>
      <c r="IQ29" s="183"/>
      <c r="IR29" s="183"/>
      <c r="IS29" s="183"/>
      <c r="IT29" s="183"/>
      <c r="IU29" s="183"/>
      <c r="IV29" s="183"/>
      <c r="IW29" s="183"/>
      <c r="IX29" s="183"/>
      <c r="IY29" s="183"/>
      <c r="IZ29" s="183"/>
      <c r="JA29" s="183"/>
      <c r="JB29" s="183"/>
      <c r="JC29" s="183"/>
      <c r="JD29" s="183"/>
      <c r="JE29" s="183"/>
      <c r="JF29" s="183"/>
      <c r="JG29" s="183"/>
      <c r="JH29" s="183"/>
      <c r="JI29" s="183"/>
      <c r="JJ29" s="183"/>
      <c r="JK29" s="183"/>
      <c r="JL29" s="183"/>
      <c r="JM29" s="183"/>
      <c r="JN29" s="183"/>
      <c r="JO29" s="183"/>
      <c r="JP29" s="183"/>
      <c r="JQ29" s="183"/>
      <c r="JR29" s="183"/>
      <c r="JS29" s="183"/>
      <c r="JT29" s="183"/>
      <c r="JU29" s="183"/>
      <c r="JV29" s="183"/>
      <c r="JW29" s="183"/>
      <c r="JX29" s="183"/>
      <c r="JY29" s="183"/>
      <c r="JZ29" s="183"/>
      <c r="KA29" s="183"/>
      <c r="KB29" s="183"/>
      <c r="KC29" s="183"/>
      <c r="KD29" s="183"/>
      <c r="KE29" s="183"/>
      <c r="KF29" s="183"/>
      <c r="KG29" s="183"/>
      <c r="KH29" s="183"/>
      <c r="KI29" s="183"/>
      <c r="KJ29" s="183"/>
      <c r="KK29" s="183"/>
      <c r="KL29" s="183"/>
      <c r="KM29" s="183"/>
      <c r="KN29" s="183"/>
      <c r="KO29" s="183"/>
      <c r="KP29" s="183"/>
      <c r="KQ29" s="183"/>
      <c r="KR29" s="183"/>
      <c r="KS29" s="183"/>
      <c r="KT29" s="183"/>
      <c r="KU29" s="183"/>
      <c r="KV29" s="183"/>
      <c r="KW29" s="183"/>
      <c r="KX29" s="183"/>
      <c r="KY29" s="183"/>
      <c r="KZ29" s="183"/>
      <c r="LA29" s="183"/>
      <c r="LB29" s="183"/>
      <c r="LC29" s="183"/>
      <c r="LD29" s="183"/>
      <c r="LE29" s="183"/>
      <c r="LF29" s="183"/>
      <c r="LG29" s="183"/>
      <c r="LH29" s="183"/>
      <c r="LI29" s="183"/>
      <c r="LJ29" s="183"/>
      <c r="LK29" s="183"/>
      <c r="LL29" s="183"/>
      <c r="LM29" s="183"/>
      <c r="LN29" s="183"/>
      <c r="LO29" s="183"/>
      <c r="LP29" s="183"/>
      <c r="LQ29" s="183"/>
      <c r="LR29" s="183"/>
      <c r="LS29" s="183"/>
      <c r="LT29" s="183"/>
      <c r="LU29" s="183"/>
      <c r="LV29" s="183"/>
      <c r="LW29" s="183"/>
      <c r="LX29" s="183"/>
      <c r="LY29" s="183"/>
      <c r="LZ29" s="183"/>
      <c r="MA29" s="183"/>
      <c r="MB29" s="183"/>
      <c r="MC29" s="183"/>
      <c r="MD29" s="183"/>
      <c r="ME29" s="183"/>
      <c r="MF29" s="183"/>
      <c r="MG29" s="183"/>
      <c r="MH29" s="183"/>
    </row>
    <row r="30" spans="1:346" s="220" customFormat="1" ht="17" hidden="1">
      <c r="A30" s="230"/>
      <c r="B30" s="227" t="s">
        <v>13</v>
      </c>
      <c r="C30" s="227"/>
      <c r="D30" s="227"/>
      <c r="E30" s="227"/>
      <c r="F30" s="227"/>
      <c r="G30" s="97"/>
      <c r="H30" s="97"/>
      <c r="I30" s="97"/>
      <c r="J30" s="223"/>
      <c r="K30" s="223"/>
      <c r="L30" s="223"/>
      <c r="M30" s="82"/>
      <c r="N30" s="82"/>
      <c r="O30" s="82"/>
      <c r="P30" s="82"/>
      <c r="Q30" s="82"/>
      <c r="R30" s="82"/>
      <c r="S30" s="82"/>
      <c r="T30" s="83"/>
      <c r="U30" s="183"/>
      <c r="V30" s="183"/>
      <c r="W30" s="183"/>
      <c r="X30" s="183"/>
      <c r="Y30" s="183"/>
      <c r="Z30" s="183"/>
      <c r="AA30" s="183"/>
      <c r="AB30" s="183"/>
      <c r="AC30" s="183"/>
      <c r="AD30" s="183"/>
      <c r="AE30" s="183"/>
      <c r="AF30" s="183"/>
      <c r="AG30" s="183"/>
      <c r="AH30" s="183"/>
      <c r="AI30" s="183"/>
      <c r="AJ30" s="183"/>
      <c r="AK30" s="183"/>
      <c r="AL30" s="183"/>
      <c r="AM30" s="183"/>
      <c r="AN30" s="183"/>
      <c r="AO30" s="183"/>
      <c r="AP30" s="183"/>
      <c r="AQ30" s="183"/>
      <c r="AR30" s="183"/>
      <c r="AS30" s="183"/>
      <c r="AT30" s="183"/>
      <c r="AU30" s="183"/>
      <c r="AV30" s="183"/>
      <c r="AW30" s="183"/>
      <c r="AX30" s="183"/>
      <c r="AY30" s="183"/>
      <c r="AZ30" s="183"/>
      <c r="BA30" s="183"/>
      <c r="BB30" s="183"/>
      <c r="BC30" s="183"/>
      <c r="BD30" s="183"/>
      <c r="BE30" s="183"/>
      <c r="BF30" s="183"/>
      <c r="BG30" s="183"/>
      <c r="BH30" s="183"/>
      <c r="BI30" s="183"/>
      <c r="BJ30" s="183"/>
      <c r="BK30" s="183"/>
      <c r="BL30" s="183"/>
      <c r="BM30" s="183"/>
      <c r="BN30" s="183"/>
      <c r="BO30" s="183"/>
      <c r="BP30" s="183"/>
      <c r="BQ30" s="183"/>
      <c r="BR30" s="183"/>
      <c r="BS30" s="183"/>
      <c r="BT30" s="183"/>
      <c r="BU30" s="183"/>
      <c r="BV30" s="183"/>
      <c r="BW30" s="183"/>
      <c r="BX30" s="183"/>
      <c r="BY30" s="183"/>
      <c r="BZ30" s="183"/>
      <c r="CA30" s="183"/>
      <c r="CB30" s="183"/>
      <c r="CC30" s="183"/>
      <c r="CD30" s="183"/>
      <c r="CE30" s="183"/>
      <c r="CF30" s="183"/>
      <c r="CG30" s="183"/>
      <c r="CH30" s="183"/>
      <c r="CI30" s="183"/>
      <c r="CJ30" s="183"/>
      <c r="CK30" s="183"/>
      <c r="CL30" s="183"/>
      <c r="CM30" s="183"/>
      <c r="CN30" s="183"/>
      <c r="CO30" s="183"/>
      <c r="CP30" s="183"/>
      <c r="CQ30" s="183"/>
      <c r="CR30" s="183"/>
      <c r="CS30" s="183"/>
      <c r="CT30" s="183"/>
      <c r="CU30" s="183"/>
      <c r="CV30" s="183"/>
      <c r="CW30" s="183"/>
      <c r="CX30" s="183"/>
      <c r="CY30" s="183"/>
      <c r="CZ30" s="183"/>
      <c r="DA30" s="183"/>
      <c r="DB30" s="183"/>
      <c r="DC30" s="183"/>
      <c r="DD30" s="183"/>
      <c r="DE30" s="183"/>
      <c r="DF30" s="183"/>
      <c r="DG30" s="183"/>
      <c r="DH30" s="183"/>
      <c r="DI30" s="183"/>
      <c r="DJ30" s="183"/>
      <c r="DK30" s="183"/>
      <c r="DL30" s="183"/>
      <c r="DM30" s="183"/>
      <c r="DN30" s="183"/>
      <c r="DO30" s="183"/>
      <c r="DP30" s="183"/>
      <c r="DQ30" s="183"/>
      <c r="DR30" s="183"/>
      <c r="DS30" s="183"/>
      <c r="DT30" s="183"/>
      <c r="DU30" s="183"/>
      <c r="DV30" s="183"/>
      <c r="DW30" s="183"/>
      <c r="DX30" s="183"/>
      <c r="DY30" s="183"/>
      <c r="DZ30" s="183"/>
      <c r="EA30" s="183"/>
      <c r="EB30" s="183"/>
      <c r="EC30" s="183"/>
      <c r="ED30" s="183"/>
      <c r="EE30" s="183"/>
      <c r="EF30" s="183"/>
      <c r="EG30" s="183"/>
      <c r="EH30" s="183"/>
      <c r="EI30" s="183"/>
      <c r="EJ30" s="183"/>
      <c r="EK30" s="183"/>
      <c r="EL30" s="183"/>
      <c r="EM30" s="183"/>
      <c r="EN30" s="183"/>
      <c r="EO30" s="183"/>
      <c r="EP30" s="183"/>
      <c r="EQ30" s="183"/>
      <c r="ER30" s="183"/>
      <c r="ES30" s="183"/>
      <c r="ET30" s="183"/>
      <c r="EU30" s="183"/>
      <c r="EV30" s="183"/>
      <c r="EW30" s="183"/>
      <c r="EX30" s="183"/>
      <c r="EY30" s="183"/>
      <c r="EZ30" s="183"/>
      <c r="FA30" s="183"/>
      <c r="FB30" s="183"/>
      <c r="FC30" s="183"/>
      <c r="FD30" s="183"/>
      <c r="FE30" s="183"/>
      <c r="FF30" s="183"/>
      <c r="FG30" s="183"/>
      <c r="FH30" s="183"/>
      <c r="FI30" s="183"/>
      <c r="FJ30" s="183"/>
      <c r="FK30" s="183"/>
      <c r="FL30" s="183"/>
      <c r="FM30" s="183"/>
      <c r="FN30" s="183"/>
      <c r="FO30" s="183"/>
      <c r="FP30" s="183"/>
      <c r="FQ30" s="183"/>
      <c r="FR30" s="183"/>
      <c r="FS30" s="183"/>
      <c r="FT30" s="183"/>
      <c r="FU30" s="183"/>
      <c r="FV30" s="183"/>
      <c r="FW30" s="183"/>
      <c r="FX30" s="183"/>
      <c r="FY30" s="183"/>
      <c r="FZ30" s="183"/>
      <c r="GA30" s="183"/>
      <c r="GB30" s="183"/>
      <c r="GC30" s="183"/>
      <c r="GD30" s="183"/>
      <c r="GE30" s="183"/>
      <c r="GF30" s="183"/>
      <c r="GG30" s="183"/>
      <c r="GH30" s="183"/>
      <c r="GI30" s="183"/>
      <c r="GJ30" s="183"/>
      <c r="GK30" s="183"/>
      <c r="GL30" s="183"/>
      <c r="GM30" s="183"/>
      <c r="GN30" s="183"/>
      <c r="GO30" s="183"/>
      <c r="GP30" s="183"/>
      <c r="GQ30" s="183"/>
      <c r="GR30" s="183"/>
      <c r="GS30" s="183"/>
      <c r="GT30" s="183"/>
      <c r="GU30" s="183"/>
      <c r="GV30" s="183"/>
      <c r="GW30" s="183"/>
      <c r="GX30" s="183"/>
      <c r="GY30" s="183"/>
      <c r="GZ30" s="183"/>
      <c r="HA30" s="183"/>
      <c r="HB30" s="183"/>
      <c r="HC30" s="183"/>
      <c r="HD30" s="183"/>
      <c r="HE30" s="183"/>
      <c r="HF30" s="183"/>
      <c r="HG30" s="183"/>
      <c r="HH30" s="183"/>
      <c r="HI30" s="183"/>
      <c r="HJ30" s="183"/>
      <c r="HK30" s="183"/>
      <c r="HL30" s="183"/>
      <c r="HM30" s="183"/>
      <c r="HN30" s="183"/>
      <c r="HO30" s="183"/>
      <c r="HP30" s="183"/>
      <c r="HQ30" s="183"/>
      <c r="HR30" s="183"/>
      <c r="HS30" s="183"/>
      <c r="HT30" s="183"/>
      <c r="HU30" s="183"/>
      <c r="HV30" s="183"/>
      <c r="HW30" s="183"/>
      <c r="HX30" s="183"/>
      <c r="HY30" s="183"/>
      <c r="HZ30" s="183"/>
      <c r="IA30" s="183"/>
      <c r="IB30" s="183"/>
      <c r="IC30" s="183"/>
      <c r="ID30" s="183"/>
      <c r="IE30" s="183"/>
      <c r="IF30" s="183"/>
      <c r="IG30" s="183"/>
      <c r="IH30" s="183"/>
      <c r="II30" s="183"/>
      <c r="IJ30" s="183"/>
      <c r="IK30" s="183"/>
      <c r="IL30" s="183"/>
      <c r="IM30" s="183"/>
      <c r="IN30" s="183"/>
      <c r="IO30" s="183"/>
      <c r="IP30" s="183"/>
      <c r="IQ30" s="183"/>
      <c r="IR30" s="183"/>
      <c r="IS30" s="183"/>
      <c r="IT30" s="183"/>
      <c r="IU30" s="183"/>
      <c r="IV30" s="183"/>
      <c r="IW30" s="183"/>
      <c r="IX30" s="183"/>
      <c r="IY30" s="183"/>
      <c r="IZ30" s="183"/>
      <c r="JA30" s="183"/>
      <c r="JB30" s="183"/>
      <c r="JC30" s="183"/>
      <c r="JD30" s="183"/>
      <c r="JE30" s="183"/>
      <c r="JF30" s="183"/>
      <c r="JG30" s="183"/>
      <c r="JH30" s="183"/>
      <c r="JI30" s="183"/>
      <c r="JJ30" s="183"/>
      <c r="JK30" s="183"/>
      <c r="JL30" s="183"/>
      <c r="JM30" s="183"/>
      <c r="JN30" s="183"/>
      <c r="JO30" s="183"/>
      <c r="JP30" s="183"/>
      <c r="JQ30" s="183"/>
      <c r="JR30" s="183"/>
      <c r="JS30" s="183"/>
      <c r="JT30" s="183"/>
      <c r="JU30" s="183"/>
      <c r="JV30" s="183"/>
      <c r="JW30" s="183"/>
      <c r="JX30" s="183"/>
      <c r="JY30" s="183"/>
      <c r="JZ30" s="183"/>
      <c r="KA30" s="183"/>
      <c r="KB30" s="183"/>
      <c r="KC30" s="183"/>
      <c r="KD30" s="183"/>
      <c r="KE30" s="183"/>
      <c r="KF30" s="183"/>
      <c r="KG30" s="183"/>
      <c r="KH30" s="183"/>
      <c r="KI30" s="183"/>
      <c r="KJ30" s="183"/>
      <c r="KK30" s="183"/>
      <c r="KL30" s="183"/>
      <c r="KM30" s="183"/>
      <c r="KN30" s="183"/>
      <c r="KO30" s="183"/>
      <c r="KP30" s="183"/>
      <c r="KQ30" s="183"/>
      <c r="KR30" s="183"/>
      <c r="KS30" s="183"/>
      <c r="KT30" s="183"/>
      <c r="KU30" s="183"/>
      <c r="KV30" s="183"/>
      <c r="KW30" s="183"/>
      <c r="KX30" s="183"/>
      <c r="KY30" s="183"/>
      <c r="KZ30" s="183"/>
      <c r="LA30" s="183"/>
      <c r="LB30" s="183"/>
      <c r="LC30" s="183"/>
      <c r="LD30" s="183"/>
      <c r="LE30" s="183"/>
      <c r="LF30" s="183"/>
      <c r="LG30" s="183"/>
      <c r="LH30" s="183"/>
      <c r="LI30" s="183"/>
      <c r="LJ30" s="183"/>
      <c r="LK30" s="183"/>
      <c r="LL30" s="183"/>
      <c r="LM30" s="183"/>
      <c r="LN30" s="183"/>
      <c r="LO30" s="183"/>
      <c r="LP30" s="183"/>
      <c r="LQ30" s="183"/>
      <c r="LR30" s="183"/>
      <c r="LS30" s="183"/>
      <c r="LT30" s="183"/>
      <c r="LU30" s="183"/>
      <c r="LV30" s="183"/>
      <c r="LW30" s="183"/>
      <c r="LX30" s="183"/>
      <c r="LY30" s="183"/>
      <c r="LZ30" s="183"/>
      <c r="MA30" s="183"/>
      <c r="MB30" s="183"/>
      <c r="MC30" s="183"/>
      <c r="MD30" s="183"/>
      <c r="ME30" s="183"/>
      <c r="MF30" s="183"/>
      <c r="MG30" s="183"/>
      <c r="MH30" s="183"/>
    </row>
    <row r="31" spans="1:346" s="220" customFormat="1" ht="17" hidden="1">
      <c r="A31" s="230"/>
      <c r="B31" s="227"/>
      <c r="C31" s="227"/>
      <c r="D31" s="227"/>
      <c r="E31" s="227"/>
      <c r="F31" s="227"/>
      <c r="G31" s="97"/>
      <c r="H31" s="97"/>
      <c r="I31" s="97"/>
      <c r="J31" s="223"/>
      <c r="K31" s="223"/>
      <c r="L31" s="223"/>
      <c r="M31" s="82"/>
      <c r="N31" s="82"/>
      <c r="O31" s="82"/>
      <c r="P31" s="82"/>
      <c r="Q31" s="82"/>
      <c r="R31" s="82"/>
      <c r="S31" s="82"/>
      <c r="T31" s="83"/>
      <c r="U31" s="183"/>
      <c r="V31" s="183"/>
      <c r="W31" s="183"/>
      <c r="X31" s="183"/>
      <c r="Y31" s="183"/>
      <c r="Z31" s="183"/>
      <c r="AA31" s="183"/>
      <c r="AB31" s="183"/>
      <c r="AC31" s="183"/>
      <c r="AD31" s="183"/>
      <c r="AE31" s="183"/>
      <c r="AF31" s="183"/>
      <c r="AG31" s="183"/>
      <c r="AH31" s="183"/>
      <c r="AI31" s="183"/>
      <c r="AJ31" s="183"/>
      <c r="AK31" s="183"/>
      <c r="AL31" s="183"/>
      <c r="AM31" s="183"/>
      <c r="AN31" s="183"/>
      <c r="AO31" s="183"/>
      <c r="AP31" s="183"/>
      <c r="AQ31" s="183"/>
      <c r="AR31" s="183"/>
      <c r="AS31" s="183"/>
      <c r="AT31" s="183"/>
      <c r="AU31" s="183"/>
      <c r="AV31" s="183"/>
      <c r="AW31" s="183"/>
      <c r="AX31" s="183"/>
      <c r="AY31" s="183"/>
      <c r="AZ31" s="183"/>
      <c r="BA31" s="183"/>
      <c r="BB31" s="183"/>
      <c r="BC31" s="183"/>
      <c r="BD31" s="183"/>
      <c r="BE31" s="183"/>
      <c r="BF31" s="183"/>
      <c r="BG31" s="183"/>
      <c r="BH31" s="183"/>
      <c r="BI31" s="183"/>
      <c r="BJ31" s="183"/>
      <c r="BK31" s="183"/>
      <c r="BL31" s="183"/>
      <c r="BM31" s="183"/>
      <c r="BN31" s="183"/>
      <c r="BO31" s="183"/>
      <c r="BP31" s="183"/>
      <c r="BQ31" s="183"/>
      <c r="BR31" s="183"/>
      <c r="BS31" s="183"/>
      <c r="BT31" s="183"/>
      <c r="BU31" s="183"/>
      <c r="BV31" s="183"/>
      <c r="BW31" s="183"/>
      <c r="BX31" s="183"/>
      <c r="BY31" s="183"/>
      <c r="BZ31" s="183"/>
      <c r="CA31" s="183"/>
      <c r="CB31" s="183"/>
      <c r="CC31" s="183"/>
      <c r="CD31" s="183"/>
      <c r="CE31" s="183"/>
      <c r="CF31" s="183"/>
      <c r="CG31" s="183"/>
      <c r="CH31" s="183"/>
      <c r="CI31" s="183"/>
      <c r="CJ31" s="183"/>
      <c r="CK31" s="183"/>
      <c r="CL31" s="183"/>
      <c r="CM31" s="183"/>
      <c r="CN31" s="183"/>
      <c r="CO31" s="183"/>
      <c r="CP31" s="183"/>
      <c r="CQ31" s="183"/>
      <c r="CR31" s="183"/>
      <c r="CS31" s="183"/>
      <c r="CT31" s="183"/>
      <c r="CU31" s="183"/>
      <c r="CV31" s="183"/>
      <c r="CW31" s="183"/>
      <c r="CX31" s="183"/>
      <c r="CY31" s="183"/>
      <c r="CZ31" s="183"/>
      <c r="DA31" s="183"/>
      <c r="DB31" s="183"/>
      <c r="DC31" s="183"/>
      <c r="DD31" s="183"/>
      <c r="DE31" s="183"/>
      <c r="DF31" s="183"/>
      <c r="DG31" s="183"/>
      <c r="DH31" s="183"/>
      <c r="DI31" s="183"/>
      <c r="DJ31" s="183"/>
      <c r="DK31" s="183"/>
      <c r="DL31" s="183"/>
      <c r="DM31" s="183"/>
      <c r="DN31" s="183"/>
      <c r="DO31" s="183"/>
      <c r="DP31" s="183"/>
      <c r="DQ31" s="183"/>
      <c r="DR31" s="183"/>
      <c r="DS31" s="183"/>
      <c r="DT31" s="183"/>
      <c r="DU31" s="183"/>
      <c r="DV31" s="183"/>
      <c r="DW31" s="183"/>
      <c r="DX31" s="183"/>
      <c r="DY31" s="183"/>
      <c r="DZ31" s="183"/>
      <c r="EA31" s="183"/>
      <c r="EB31" s="183"/>
      <c r="EC31" s="183"/>
      <c r="ED31" s="183"/>
      <c r="EE31" s="183"/>
      <c r="EF31" s="183"/>
      <c r="EG31" s="183"/>
      <c r="EH31" s="183"/>
      <c r="EI31" s="183"/>
      <c r="EJ31" s="183"/>
      <c r="EK31" s="183"/>
      <c r="EL31" s="183"/>
      <c r="EM31" s="183"/>
      <c r="EN31" s="183"/>
      <c r="EO31" s="183"/>
      <c r="EP31" s="183"/>
      <c r="EQ31" s="183"/>
      <c r="ER31" s="183"/>
      <c r="ES31" s="183"/>
      <c r="ET31" s="183"/>
      <c r="EU31" s="183"/>
      <c r="EV31" s="183"/>
      <c r="EW31" s="183"/>
      <c r="EX31" s="183"/>
      <c r="EY31" s="183"/>
      <c r="EZ31" s="183"/>
      <c r="FA31" s="183"/>
      <c r="FB31" s="183"/>
      <c r="FC31" s="183"/>
      <c r="FD31" s="183"/>
      <c r="FE31" s="183"/>
      <c r="FF31" s="183"/>
      <c r="FG31" s="183"/>
      <c r="FH31" s="183"/>
      <c r="FI31" s="183"/>
      <c r="FJ31" s="183"/>
      <c r="FK31" s="183"/>
      <c r="FL31" s="183"/>
      <c r="FM31" s="183"/>
      <c r="FN31" s="183"/>
      <c r="FO31" s="183"/>
      <c r="FP31" s="183"/>
      <c r="FQ31" s="183"/>
      <c r="FR31" s="183"/>
      <c r="FS31" s="183"/>
      <c r="FT31" s="183"/>
      <c r="FU31" s="183"/>
      <c r="FV31" s="183"/>
      <c r="FW31" s="183"/>
      <c r="FX31" s="183"/>
      <c r="FY31" s="183"/>
      <c r="FZ31" s="183"/>
      <c r="GA31" s="183"/>
      <c r="GB31" s="183"/>
      <c r="GC31" s="183"/>
      <c r="GD31" s="183"/>
      <c r="GE31" s="183"/>
      <c r="GF31" s="183"/>
      <c r="GG31" s="183"/>
      <c r="GH31" s="183"/>
      <c r="GI31" s="183"/>
      <c r="GJ31" s="183"/>
      <c r="GK31" s="183"/>
      <c r="GL31" s="183"/>
      <c r="GM31" s="183"/>
      <c r="GN31" s="183"/>
      <c r="GO31" s="183"/>
      <c r="GP31" s="183"/>
      <c r="GQ31" s="183"/>
      <c r="GR31" s="183"/>
      <c r="GS31" s="183"/>
      <c r="GT31" s="183"/>
      <c r="GU31" s="183"/>
      <c r="GV31" s="183"/>
      <c r="GW31" s="183"/>
      <c r="GX31" s="183"/>
      <c r="GY31" s="183"/>
      <c r="GZ31" s="183"/>
      <c r="HA31" s="183"/>
      <c r="HB31" s="183"/>
      <c r="HC31" s="183"/>
      <c r="HD31" s="183"/>
      <c r="HE31" s="183"/>
      <c r="HF31" s="183"/>
      <c r="HG31" s="183"/>
      <c r="HH31" s="183"/>
      <c r="HI31" s="183"/>
      <c r="HJ31" s="183"/>
      <c r="HK31" s="183"/>
      <c r="HL31" s="183"/>
      <c r="HM31" s="183"/>
      <c r="HN31" s="183"/>
      <c r="HO31" s="183"/>
      <c r="HP31" s="183"/>
      <c r="HQ31" s="183"/>
      <c r="HR31" s="183"/>
      <c r="HS31" s="183"/>
      <c r="HT31" s="183"/>
      <c r="HU31" s="183"/>
      <c r="HV31" s="183"/>
      <c r="HW31" s="183"/>
      <c r="HX31" s="183"/>
      <c r="HY31" s="183"/>
      <c r="HZ31" s="183"/>
      <c r="IA31" s="183"/>
      <c r="IB31" s="183"/>
      <c r="IC31" s="183"/>
      <c r="ID31" s="183"/>
      <c r="IE31" s="183"/>
      <c r="IF31" s="183"/>
      <c r="IG31" s="183"/>
      <c r="IH31" s="183"/>
      <c r="II31" s="183"/>
      <c r="IJ31" s="183"/>
      <c r="IK31" s="183"/>
      <c r="IL31" s="183"/>
      <c r="IM31" s="183"/>
      <c r="IN31" s="183"/>
      <c r="IO31" s="183"/>
      <c r="IP31" s="183"/>
      <c r="IQ31" s="183"/>
      <c r="IR31" s="183"/>
      <c r="IS31" s="183"/>
      <c r="IT31" s="183"/>
      <c r="IU31" s="183"/>
      <c r="IV31" s="183"/>
      <c r="IW31" s="183"/>
      <c r="IX31" s="183"/>
      <c r="IY31" s="183"/>
      <c r="IZ31" s="183"/>
      <c r="JA31" s="183"/>
      <c r="JB31" s="183"/>
      <c r="JC31" s="183"/>
      <c r="JD31" s="183"/>
      <c r="JE31" s="183"/>
      <c r="JF31" s="183"/>
      <c r="JG31" s="183"/>
      <c r="JH31" s="183"/>
      <c r="JI31" s="183"/>
      <c r="JJ31" s="183"/>
      <c r="JK31" s="183"/>
      <c r="JL31" s="183"/>
      <c r="JM31" s="183"/>
      <c r="JN31" s="183"/>
      <c r="JO31" s="183"/>
      <c r="JP31" s="183"/>
      <c r="JQ31" s="183"/>
      <c r="JR31" s="183"/>
      <c r="JS31" s="183"/>
      <c r="JT31" s="183"/>
      <c r="JU31" s="183"/>
      <c r="JV31" s="183"/>
      <c r="JW31" s="183"/>
      <c r="JX31" s="183"/>
      <c r="JY31" s="183"/>
      <c r="JZ31" s="183"/>
      <c r="KA31" s="183"/>
      <c r="KB31" s="183"/>
      <c r="KC31" s="183"/>
      <c r="KD31" s="183"/>
      <c r="KE31" s="183"/>
      <c r="KF31" s="183"/>
      <c r="KG31" s="183"/>
      <c r="KH31" s="183"/>
      <c r="KI31" s="183"/>
      <c r="KJ31" s="183"/>
      <c r="KK31" s="183"/>
      <c r="KL31" s="183"/>
      <c r="KM31" s="183"/>
      <c r="KN31" s="183"/>
      <c r="KO31" s="183"/>
      <c r="KP31" s="183"/>
      <c r="KQ31" s="183"/>
      <c r="KR31" s="183"/>
      <c r="KS31" s="183"/>
      <c r="KT31" s="183"/>
      <c r="KU31" s="183"/>
      <c r="KV31" s="183"/>
      <c r="KW31" s="183"/>
      <c r="KX31" s="183"/>
      <c r="KY31" s="183"/>
      <c r="KZ31" s="183"/>
      <c r="LA31" s="183"/>
      <c r="LB31" s="183"/>
      <c r="LC31" s="183"/>
      <c r="LD31" s="183"/>
      <c r="LE31" s="183"/>
      <c r="LF31" s="183"/>
      <c r="LG31" s="183"/>
      <c r="LH31" s="183"/>
      <c r="LI31" s="183"/>
      <c r="LJ31" s="183"/>
      <c r="LK31" s="183"/>
      <c r="LL31" s="183"/>
      <c r="LM31" s="183"/>
      <c r="LN31" s="183"/>
      <c r="LO31" s="183"/>
      <c r="LP31" s="183"/>
      <c r="LQ31" s="183"/>
      <c r="LR31" s="183"/>
      <c r="LS31" s="183"/>
      <c r="LT31" s="183"/>
      <c r="LU31" s="183"/>
      <c r="LV31" s="183"/>
      <c r="LW31" s="183"/>
      <c r="LX31" s="183"/>
      <c r="LY31" s="183"/>
      <c r="LZ31" s="183"/>
      <c r="MA31" s="183"/>
      <c r="MB31" s="183"/>
      <c r="MC31" s="183"/>
      <c r="MD31" s="183"/>
      <c r="ME31" s="183"/>
      <c r="MF31" s="183"/>
      <c r="MG31" s="183"/>
      <c r="MH31" s="183"/>
    </row>
    <row r="32" spans="1:346" s="220" customFormat="1" ht="17" hidden="1">
      <c r="A32" s="230"/>
      <c r="B32" s="227" t="s">
        <v>47</v>
      </c>
      <c r="C32" s="227"/>
      <c r="D32" s="227"/>
      <c r="E32" s="227"/>
      <c r="F32" s="227"/>
      <c r="G32" s="97"/>
      <c r="H32" s="97"/>
      <c r="I32" s="97"/>
      <c r="J32" s="223" t="s">
        <v>15</v>
      </c>
      <c r="K32" s="223" t="s">
        <v>19</v>
      </c>
      <c r="L32" s="223" t="s">
        <v>78</v>
      </c>
      <c r="M32" s="101"/>
      <c r="N32" s="85">
        <v>1179</v>
      </c>
      <c r="O32" s="85">
        <v>1304</v>
      </c>
      <c r="P32" s="85">
        <v>1451</v>
      </c>
      <c r="Q32" s="86">
        <v>1550</v>
      </c>
      <c r="R32" s="86">
        <v>1724</v>
      </c>
      <c r="S32" s="86">
        <v>1879</v>
      </c>
      <c r="T32" s="87">
        <v>2000</v>
      </c>
      <c r="U32" s="183"/>
      <c r="V32" s="183"/>
      <c r="W32" s="183"/>
      <c r="X32" s="183"/>
      <c r="Y32" s="183"/>
      <c r="Z32" s="183"/>
      <c r="AA32" s="183"/>
      <c r="AB32" s="183"/>
      <c r="AC32" s="183"/>
      <c r="AD32" s="183"/>
      <c r="AE32" s="183"/>
      <c r="AF32" s="183"/>
      <c r="AG32" s="183"/>
      <c r="AH32" s="183"/>
      <c r="AI32" s="183"/>
      <c r="AJ32" s="183"/>
      <c r="AK32" s="183"/>
      <c r="AL32" s="183"/>
      <c r="AM32" s="183"/>
      <c r="AN32" s="183"/>
      <c r="AO32" s="183"/>
      <c r="AP32" s="183"/>
      <c r="AQ32" s="183"/>
      <c r="AR32" s="183"/>
      <c r="AS32" s="183"/>
      <c r="AT32" s="183"/>
      <c r="AU32" s="183"/>
      <c r="AV32" s="183"/>
      <c r="AW32" s="183"/>
      <c r="AX32" s="183"/>
      <c r="AY32" s="183"/>
      <c r="AZ32" s="183"/>
      <c r="BA32" s="183"/>
      <c r="BB32" s="183"/>
      <c r="BC32" s="183"/>
      <c r="BD32" s="183"/>
      <c r="BE32" s="183"/>
      <c r="BF32" s="183"/>
      <c r="BG32" s="183"/>
      <c r="BH32" s="183"/>
      <c r="BI32" s="183"/>
      <c r="BJ32" s="183"/>
      <c r="BK32" s="183"/>
      <c r="BL32" s="183"/>
      <c r="BM32" s="183"/>
      <c r="BN32" s="183"/>
      <c r="BO32" s="183"/>
      <c r="BP32" s="183"/>
      <c r="BQ32" s="183"/>
      <c r="BR32" s="183"/>
      <c r="BS32" s="183"/>
      <c r="BT32" s="183"/>
      <c r="BU32" s="183"/>
      <c r="BV32" s="183"/>
      <c r="BW32" s="183"/>
      <c r="BX32" s="183"/>
      <c r="BY32" s="183"/>
      <c r="BZ32" s="183"/>
      <c r="CA32" s="183"/>
      <c r="CB32" s="183"/>
      <c r="CC32" s="183"/>
      <c r="CD32" s="183"/>
      <c r="CE32" s="183"/>
      <c r="CF32" s="183"/>
      <c r="CG32" s="183"/>
      <c r="CH32" s="183"/>
      <c r="CI32" s="183"/>
      <c r="CJ32" s="183"/>
      <c r="CK32" s="183"/>
      <c r="CL32" s="183"/>
      <c r="CM32" s="183"/>
      <c r="CN32" s="183"/>
      <c r="CO32" s="183"/>
      <c r="CP32" s="183"/>
      <c r="CQ32" s="183"/>
      <c r="CR32" s="183"/>
      <c r="CS32" s="183"/>
      <c r="CT32" s="183"/>
      <c r="CU32" s="183"/>
      <c r="CV32" s="183"/>
      <c r="CW32" s="183"/>
      <c r="CX32" s="183"/>
      <c r="CY32" s="183"/>
      <c r="CZ32" s="183"/>
      <c r="DA32" s="183"/>
      <c r="DB32" s="183"/>
      <c r="DC32" s="183"/>
      <c r="DD32" s="183"/>
      <c r="DE32" s="183"/>
      <c r="DF32" s="183"/>
      <c r="DG32" s="183"/>
      <c r="DH32" s="183"/>
      <c r="DI32" s="183"/>
      <c r="DJ32" s="183"/>
      <c r="DK32" s="183"/>
      <c r="DL32" s="183"/>
      <c r="DM32" s="183"/>
      <c r="DN32" s="183"/>
      <c r="DO32" s="183"/>
      <c r="DP32" s="183"/>
      <c r="DQ32" s="183"/>
      <c r="DR32" s="183"/>
      <c r="DS32" s="183"/>
      <c r="DT32" s="183"/>
      <c r="DU32" s="183"/>
      <c r="DV32" s="183"/>
      <c r="DW32" s="183"/>
      <c r="DX32" s="183"/>
      <c r="DY32" s="183"/>
      <c r="DZ32" s="183"/>
      <c r="EA32" s="183"/>
      <c r="EB32" s="183"/>
      <c r="EC32" s="183"/>
      <c r="ED32" s="183"/>
      <c r="EE32" s="183"/>
      <c r="EF32" s="183"/>
      <c r="EG32" s="183"/>
      <c r="EH32" s="183"/>
      <c r="EI32" s="183"/>
      <c r="EJ32" s="183"/>
      <c r="EK32" s="183"/>
      <c r="EL32" s="183"/>
      <c r="EM32" s="183"/>
      <c r="EN32" s="183"/>
      <c r="EO32" s="183"/>
      <c r="EP32" s="183"/>
      <c r="EQ32" s="183"/>
      <c r="ER32" s="183"/>
      <c r="ES32" s="183"/>
      <c r="ET32" s="183"/>
      <c r="EU32" s="183"/>
      <c r="EV32" s="183"/>
      <c r="EW32" s="183"/>
      <c r="EX32" s="183"/>
      <c r="EY32" s="183"/>
      <c r="EZ32" s="183"/>
      <c r="FA32" s="183"/>
      <c r="FB32" s="183"/>
      <c r="FC32" s="183"/>
      <c r="FD32" s="183"/>
      <c r="FE32" s="183"/>
      <c r="FF32" s="183"/>
      <c r="FG32" s="183"/>
      <c r="FH32" s="183"/>
      <c r="FI32" s="183"/>
      <c r="FJ32" s="183"/>
      <c r="FK32" s="183"/>
      <c r="FL32" s="183"/>
      <c r="FM32" s="183"/>
      <c r="FN32" s="183"/>
      <c r="FO32" s="183"/>
      <c r="FP32" s="183"/>
      <c r="FQ32" s="183"/>
      <c r="FR32" s="183"/>
      <c r="FS32" s="183"/>
      <c r="FT32" s="183"/>
      <c r="FU32" s="183"/>
      <c r="FV32" s="183"/>
      <c r="FW32" s="183"/>
      <c r="FX32" s="183"/>
      <c r="FY32" s="183"/>
      <c r="FZ32" s="183"/>
      <c r="GA32" s="183"/>
      <c r="GB32" s="183"/>
      <c r="GC32" s="183"/>
      <c r="GD32" s="183"/>
      <c r="GE32" s="183"/>
      <c r="GF32" s="183"/>
      <c r="GG32" s="183"/>
      <c r="GH32" s="183"/>
      <c r="GI32" s="183"/>
      <c r="GJ32" s="183"/>
      <c r="GK32" s="183"/>
      <c r="GL32" s="183"/>
      <c r="GM32" s="183"/>
      <c r="GN32" s="183"/>
      <c r="GO32" s="183"/>
      <c r="GP32" s="183"/>
      <c r="GQ32" s="183"/>
      <c r="GR32" s="183"/>
      <c r="GS32" s="183"/>
      <c r="GT32" s="183"/>
      <c r="GU32" s="183"/>
      <c r="GV32" s="183"/>
      <c r="GW32" s="183"/>
      <c r="GX32" s="183"/>
      <c r="GY32" s="183"/>
      <c r="GZ32" s="183"/>
      <c r="HA32" s="183"/>
      <c r="HB32" s="183"/>
      <c r="HC32" s="183"/>
      <c r="HD32" s="183"/>
      <c r="HE32" s="183"/>
      <c r="HF32" s="183"/>
      <c r="HG32" s="183"/>
      <c r="HH32" s="183"/>
      <c r="HI32" s="183"/>
      <c r="HJ32" s="183"/>
      <c r="HK32" s="183"/>
      <c r="HL32" s="183"/>
      <c r="HM32" s="183"/>
      <c r="HN32" s="183"/>
      <c r="HO32" s="183"/>
      <c r="HP32" s="183"/>
      <c r="HQ32" s="183"/>
      <c r="HR32" s="183"/>
      <c r="HS32" s="183"/>
      <c r="HT32" s="183"/>
      <c r="HU32" s="183"/>
      <c r="HV32" s="183"/>
      <c r="HW32" s="183"/>
      <c r="HX32" s="183"/>
      <c r="HY32" s="183"/>
      <c r="HZ32" s="183"/>
      <c r="IA32" s="183"/>
      <c r="IB32" s="183"/>
      <c r="IC32" s="183"/>
      <c r="ID32" s="183"/>
      <c r="IE32" s="183"/>
      <c r="IF32" s="183"/>
      <c r="IG32" s="183"/>
      <c r="IH32" s="183"/>
      <c r="II32" s="183"/>
      <c r="IJ32" s="183"/>
      <c r="IK32" s="183"/>
      <c r="IL32" s="183"/>
      <c r="IM32" s="183"/>
      <c r="IN32" s="183"/>
      <c r="IO32" s="183"/>
      <c r="IP32" s="183"/>
      <c r="IQ32" s="183"/>
      <c r="IR32" s="183"/>
      <c r="IS32" s="183"/>
      <c r="IT32" s="183"/>
      <c r="IU32" s="183"/>
      <c r="IV32" s="183"/>
      <c r="IW32" s="183"/>
      <c r="IX32" s="183"/>
      <c r="IY32" s="183"/>
      <c r="IZ32" s="183"/>
      <c r="JA32" s="183"/>
      <c r="JB32" s="183"/>
      <c r="JC32" s="183"/>
      <c r="JD32" s="183"/>
      <c r="JE32" s="183"/>
      <c r="JF32" s="183"/>
      <c r="JG32" s="183"/>
      <c r="JH32" s="183"/>
      <c r="JI32" s="183"/>
      <c r="JJ32" s="183"/>
      <c r="JK32" s="183"/>
      <c r="JL32" s="183"/>
      <c r="JM32" s="183"/>
      <c r="JN32" s="183"/>
      <c r="JO32" s="183"/>
      <c r="JP32" s="183"/>
      <c r="JQ32" s="183"/>
      <c r="JR32" s="183"/>
      <c r="JS32" s="183"/>
      <c r="JT32" s="183"/>
      <c r="JU32" s="183"/>
      <c r="JV32" s="183"/>
      <c r="JW32" s="183"/>
      <c r="JX32" s="183"/>
      <c r="JY32" s="183"/>
      <c r="JZ32" s="183"/>
      <c r="KA32" s="183"/>
      <c r="KB32" s="183"/>
      <c r="KC32" s="183"/>
      <c r="KD32" s="183"/>
      <c r="KE32" s="183"/>
      <c r="KF32" s="183"/>
      <c r="KG32" s="183"/>
      <c r="KH32" s="183"/>
      <c r="KI32" s="183"/>
      <c r="KJ32" s="183"/>
      <c r="KK32" s="183"/>
      <c r="KL32" s="183"/>
      <c r="KM32" s="183"/>
      <c r="KN32" s="183"/>
      <c r="KO32" s="183"/>
      <c r="KP32" s="183"/>
      <c r="KQ32" s="183"/>
      <c r="KR32" s="183"/>
      <c r="KS32" s="183"/>
      <c r="KT32" s="183"/>
      <c r="KU32" s="183"/>
      <c r="KV32" s="183"/>
      <c r="KW32" s="183"/>
      <c r="KX32" s="183"/>
      <c r="KY32" s="183"/>
      <c r="KZ32" s="183"/>
      <c r="LA32" s="183"/>
      <c r="LB32" s="183"/>
      <c r="LC32" s="183"/>
      <c r="LD32" s="183"/>
      <c r="LE32" s="183"/>
      <c r="LF32" s="183"/>
      <c r="LG32" s="183"/>
      <c r="LH32" s="183"/>
      <c r="LI32" s="183"/>
      <c r="LJ32" s="183"/>
      <c r="LK32" s="183"/>
      <c r="LL32" s="183"/>
      <c r="LM32" s="183"/>
      <c r="LN32" s="183"/>
      <c r="LO32" s="183"/>
      <c r="LP32" s="183"/>
      <c r="LQ32" s="183"/>
      <c r="LR32" s="183"/>
      <c r="LS32" s="183"/>
      <c r="LT32" s="183"/>
      <c r="LU32" s="183"/>
      <c r="LV32" s="183"/>
      <c r="LW32" s="183"/>
      <c r="LX32" s="183"/>
      <c r="LY32" s="183"/>
      <c r="LZ32" s="183"/>
      <c r="MA32" s="183"/>
      <c r="MB32" s="183"/>
      <c r="MC32" s="183"/>
      <c r="MD32" s="183"/>
      <c r="ME32" s="183"/>
      <c r="MF32" s="183"/>
      <c r="MG32" s="183"/>
      <c r="MH32" s="183"/>
    </row>
    <row r="33" spans="1:349" s="220" customFormat="1" ht="17" hidden="1">
      <c r="A33" s="221"/>
      <c r="B33" s="231" t="s">
        <v>72</v>
      </c>
      <c r="C33" s="97"/>
      <c r="D33" s="223"/>
      <c r="E33" s="223"/>
      <c r="F33" s="223"/>
      <c r="G33" s="97"/>
      <c r="H33" s="97"/>
      <c r="I33" s="97"/>
      <c r="J33" s="223" t="s">
        <v>14</v>
      </c>
      <c r="K33" s="223" t="s">
        <v>77</v>
      </c>
      <c r="L33" s="223" t="s">
        <v>56</v>
      </c>
      <c r="M33" s="78">
        <v>7.3200000000000001E-2</v>
      </c>
      <c r="N33" s="82"/>
      <c r="O33" s="82"/>
      <c r="P33" s="82"/>
      <c r="Q33" s="82"/>
      <c r="R33" s="82"/>
      <c r="S33" s="82"/>
      <c r="T33" s="83"/>
      <c r="U33" s="183"/>
      <c r="V33" s="183"/>
      <c r="W33" s="183"/>
      <c r="X33" s="183"/>
      <c r="Y33" s="183"/>
      <c r="Z33" s="183"/>
      <c r="AA33" s="183"/>
      <c r="AB33" s="183"/>
      <c r="AC33" s="183"/>
      <c r="AD33" s="183"/>
      <c r="AE33" s="183"/>
      <c r="AF33" s="183"/>
      <c r="AG33" s="183"/>
      <c r="AH33" s="183"/>
      <c r="AI33" s="183"/>
      <c r="AJ33" s="183"/>
      <c r="AK33" s="183"/>
      <c r="AL33" s="183"/>
      <c r="AM33" s="183"/>
      <c r="AN33" s="183"/>
      <c r="AO33" s="183"/>
      <c r="AP33" s="183"/>
      <c r="AQ33" s="183"/>
      <c r="AR33" s="183"/>
      <c r="AS33" s="183"/>
      <c r="AT33" s="183"/>
      <c r="AU33" s="183"/>
      <c r="AV33" s="183"/>
      <c r="AW33" s="183"/>
      <c r="AX33" s="183"/>
      <c r="AY33" s="183"/>
      <c r="AZ33" s="183"/>
      <c r="BA33" s="183"/>
      <c r="BB33" s="183"/>
      <c r="BC33" s="183"/>
      <c r="BD33" s="183"/>
      <c r="BE33" s="183"/>
      <c r="BF33" s="183"/>
      <c r="BG33" s="183"/>
      <c r="BH33" s="183"/>
      <c r="BI33" s="183"/>
      <c r="BJ33" s="183"/>
      <c r="BK33" s="183"/>
      <c r="BL33" s="183"/>
      <c r="BM33" s="183"/>
      <c r="BN33" s="183"/>
      <c r="BO33" s="183"/>
      <c r="BP33" s="183"/>
      <c r="BQ33" s="183"/>
      <c r="BR33" s="183"/>
      <c r="BS33" s="183"/>
      <c r="BT33" s="183"/>
      <c r="BU33" s="183"/>
      <c r="BV33" s="183"/>
      <c r="BW33" s="183"/>
      <c r="BX33" s="183"/>
      <c r="BY33" s="183"/>
      <c r="BZ33" s="183"/>
      <c r="CA33" s="183"/>
      <c r="CB33" s="183"/>
      <c r="CC33" s="183"/>
      <c r="CD33" s="183"/>
      <c r="CE33" s="183"/>
      <c r="CF33" s="183"/>
      <c r="CG33" s="183"/>
      <c r="CH33" s="183"/>
      <c r="CI33" s="183"/>
      <c r="CJ33" s="183"/>
      <c r="CK33" s="183"/>
      <c r="CL33" s="183"/>
      <c r="CM33" s="183"/>
      <c r="CN33" s="183"/>
      <c r="CO33" s="183"/>
      <c r="CP33" s="183"/>
      <c r="CQ33" s="183"/>
      <c r="CR33" s="183"/>
      <c r="CS33" s="183"/>
      <c r="CT33" s="183"/>
      <c r="CU33" s="183"/>
      <c r="CV33" s="183"/>
      <c r="CW33" s="183"/>
      <c r="CX33" s="183"/>
      <c r="CY33" s="183"/>
      <c r="CZ33" s="183"/>
      <c r="DA33" s="183"/>
      <c r="DB33" s="183"/>
      <c r="DC33" s="183"/>
      <c r="DD33" s="183"/>
      <c r="DE33" s="183"/>
      <c r="DF33" s="183"/>
      <c r="DG33" s="183"/>
      <c r="DH33" s="183"/>
      <c r="DI33" s="183"/>
      <c r="DJ33" s="183"/>
      <c r="DK33" s="183"/>
      <c r="DL33" s="183"/>
      <c r="DM33" s="183"/>
      <c r="DN33" s="183"/>
      <c r="DO33" s="183"/>
      <c r="DP33" s="183"/>
      <c r="DQ33" s="183"/>
      <c r="DR33" s="183"/>
      <c r="DS33" s="183"/>
      <c r="DT33" s="183"/>
      <c r="DU33" s="183"/>
      <c r="DV33" s="183"/>
      <c r="DW33" s="183"/>
      <c r="DX33" s="183"/>
      <c r="DY33" s="183"/>
      <c r="DZ33" s="183"/>
      <c r="EA33" s="183"/>
      <c r="EB33" s="183"/>
      <c r="EC33" s="183"/>
      <c r="ED33" s="183"/>
      <c r="EE33" s="183"/>
      <c r="EF33" s="183"/>
      <c r="EG33" s="183"/>
      <c r="EH33" s="183"/>
      <c r="EI33" s="183"/>
      <c r="EJ33" s="183"/>
      <c r="EK33" s="183"/>
      <c r="EL33" s="183"/>
      <c r="EM33" s="183"/>
      <c r="EN33" s="183"/>
      <c r="EO33" s="183"/>
      <c r="EP33" s="183"/>
      <c r="EQ33" s="183"/>
      <c r="ER33" s="183"/>
      <c r="ES33" s="183"/>
      <c r="ET33" s="183"/>
      <c r="EU33" s="183"/>
      <c r="EV33" s="183"/>
      <c r="EW33" s="183"/>
      <c r="EX33" s="183"/>
      <c r="EY33" s="183"/>
      <c r="EZ33" s="183"/>
      <c r="FA33" s="183"/>
      <c r="FB33" s="183"/>
      <c r="FC33" s="183"/>
      <c r="FD33" s="183"/>
      <c r="FE33" s="183"/>
      <c r="FF33" s="183"/>
      <c r="FG33" s="183"/>
      <c r="FH33" s="183"/>
      <c r="FI33" s="183"/>
      <c r="FJ33" s="183"/>
      <c r="FK33" s="183"/>
      <c r="FL33" s="183"/>
      <c r="FM33" s="183"/>
      <c r="FN33" s="183"/>
      <c r="FO33" s="183"/>
      <c r="FP33" s="183"/>
      <c r="FQ33" s="183"/>
      <c r="FR33" s="183"/>
      <c r="FS33" s="183"/>
      <c r="FT33" s="183"/>
      <c r="FU33" s="183"/>
      <c r="FV33" s="183"/>
      <c r="FW33" s="183"/>
      <c r="FX33" s="183"/>
      <c r="FY33" s="183"/>
      <c r="FZ33" s="183"/>
      <c r="GA33" s="183"/>
      <c r="GB33" s="183"/>
      <c r="GC33" s="183"/>
      <c r="GD33" s="183"/>
      <c r="GE33" s="183"/>
      <c r="GF33" s="183"/>
      <c r="GG33" s="183"/>
      <c r="GH33" s="183"/>
      <c r="GI33" s="183"/>
      <c r="GJ33" s="183"/>
      <c r="GK33" s="183"/>
      <c r="GL33" s="183"/>
      <c r="GM33" s="183"/>
      <c r="GN33" s="183"/>
      <c r="GO33" s="183"/>
      <c r="GP33" s="183"/>
      <c r="GQ33" s="183"/>
      <c r="GR33" s="183"/>
      <c r="GS33" s="183"/>
      <c r="GT33" s="183"/>
      <c r="GU33" s="183"/>
      <c r="GV33" s="183"/>
      <c r="GW33" s="183"/>
      <c r="GX33" s="183"/>
      <c r="GY33" s="183"/>
      <c r="GZ33" s="183"/>
      <c r="HA33" s="183"/>
      <c r="HB33" s="183"/>
      <c r="HC33" s="183"/>
      <c r="HD33" s="183"/>
      <c r="HE33" s="183"/>
      <c r="HF33" s="183"/>
      <c r="HG33" s="183"/>
      <c r="HH33" s="183"/>
      <c r="HI33" s="183"/>
      <c r="HJ33" s="183"/>
      <c r="HK33" s="183"/>
      <c r="HL33" s="183"/>
      <c r="HM33" s="183"/>
      <c r="HN33" s="183"/>
      <c r="HO33" s="183"/>
      <c r="HP33" s="183"/>
      <c r="HQ33" s="183"/>
      <c r="HR33" s="183"/>
      <c r="HS33" s="183"/>
      <c r="HT33" s="183"/>
      <c r="HU33" s="183"/>
      <c r="HV33" s="183"/>
      <c r="HW33" s="183"/>
      <c r="HX33" s="183"/>
      <c r="HY33" s="183"/>
      <c r="HZ33" s="183"/>
      <c r="IA33" s="183"/>
      <c r="IB33" s="183"/>
      <c r="IC33" s="183"/>
      <c r="ID33" s="183"/>
      <c r="IE33" s="183"/>
      <c r="IF33" s="183"/>
      <c r="IG33" s="183"/>
      <c r="IH33" s="183"/>
      <c r="II33" s="183"/>
      <c r="IJ33" s="183"/>
      <c r="IK33" s="183"/>
      <c r="IL33" s="183"/>
      <c r="IM33" s="183"/>
      <c r="IN33" s="183"/>
      <c r="IO33" s="183"/>
      <c r="IP33" s="183"/>
      <c r="IQ33" s="183"/>
      <c r="IR33" s="183"/>
      <c r="IS33" s="183"/>
      <c r="IT33" s="183"/>
      <c r="IU33" s="183"/>
      <c r="IV33" s="183"/>
      <c r="IW33" s="183"/>
      <c r="IX33" s="183"/>
      <c r="IY33" s="183"/>
      <c r="IZ33" s="183"/>
      <c r="JA33" s="183"/>
      <c r="JB33" s="183"/>
      <c r="JC33" s="183"/>
      <c r="JD33" s="183"/>
      <c r="JE33" s="183"/>
      <c r="JF33" s="183"/>
      <c r="JG33" s="183"/>
      <c r="JH33" s="183"/>
      <c r="JI33" s="183"/>
      <c r="JJ33" s="183"/>
      <c r="JK33" s="183"/>
      <c r="JL33" s="183"/>
      <c r="JM33" s="183"/>
      <c r="JN33" s="183"/>
      <c r="JO33" s="183"/>
      <c r="JP33" s="183"/>
      <c r="JQ33" s="183"/>
      <c r="JR33" s="183"/>
      <c r="JS33" s="183"/>
      <c r="JT33" s="183"/>
      <c r="JU33" s="183"/>
      <c r="JV33" s="183"/>
      <c r="JW33" s="183"/>
      <c r="JX33" s="183"/>
      <c r="JY33" s="183"/>
      <c r="JZ33" s="183"/>
      <c r="KA33" s="183"/>
      <c r="KB33" s="183"/>
      <c r="KC33" s="183"/>
      <c r="KD33" s="183"/>
      <c r="KE33" s="183"/>
      <c r="KF33" s="183"/>
      <c r="KG33" s="183"/>
      <c r="KH33" s="183"/>
      <c r="KI33" s="183"/>
      <c r="KJ33" s="183"/>
      <c r="KK33" s="183"/>
      <c r="KL33" s="183"/>
      <c r="KM33" s="183"/>
      <c r="KN33" s="183"/>
      <c r="KO33" s="183"/>
      <c r="KP33" s="183"/>
      <c r="KQ33" s="183"/>
      <c r="KR33" s="183"/>
      <c r="KS33" s="183"/>
      <c r="KT33" s="183"/>
      <c r="KU33" s="183"/>
      <c r="KV33" s="183"/>
      <c r="KW33" s="183"/>
      <c r="KX33" s="183"/>
      <c r="KY33" s="183"/>
      <c r="KZ33" s="183"/>
      <c r="LA33" s="183"/>
      <c r="LB33" s="183"/>
      <c r="LC33" s="183"/>
      <c r="LD33" s="183"/>
      <c r="LE33" s="183"/>
      <c r="LF33" s="183"/>
      <c r="LG33" s="183"/>
      <c r="LH33" s="183"/>
      <c r="LI33" s="183"/>
      <c r="LJ33" s="183"/>
      <c r="LK33" s="183"/>
      <c r="LL33" s="183"/>
      <c r="LM33" s="183"/>
      <c r="LN33" s="183"/>
      <c r="LO33" s="183"/>
      <c r="LP33" s="183"/>
      <c r="LQ33" s="183"/>
      <c r="LR33" s="183"/>
      <c r="LS33" s="183"/>
      <c r="LT33" s="183"/>
      <c r="LU33" s="183"/>
      <c r="LV33" s="183"/>
      <c r="LW33" s="183"/>
      <c r="LX33" s="183"/>
      <c r="LY33" s="183"/>
      <c r="LZ33" s="183"/>
      <c r="MA33" s="183"/>
      <c r="MB33" s="183"/>
      <c r="MC33" s="183"/>
      <c r="MD33" s="183"/>
      <c r="ME33" s="183"/>
      <c r="MF33" s="183"/>
      <c r="MG33" s="183"/>
      <c r="MH33" s="183"/>
    </row>
    <row r="34" spans="1:349" s="220" customFormat="1" ht="17" hidden="1" outlineLevel="1">
      <c r="A34" s="221"/>
      <c r="B34" s="232"/>
      <c r="C34" s="97"/>
      <c r="D34" s="97"/>
      <c r="E34" s="222"/>
      <c r="F34" s="97"/>
      <c r="G34" s="97"/>
      <c r="H34" s="97"/>
      <c r="I34" s="97"/>
      <c r="J34" s="223"/>
      <c r="K34" s="223"/>
      <c r="L34" s="223"/>
      <c r="M34" s="169"/>
      <c r="N34" s="82"/>
      <c r="O34" s="82"/>
      <c r="P34" s="82"/>
      <c r="Q34" s="82"/>
      <c r="R34" s="82"/>
      <c r="S34" s="82"/>
      <c r="T34" s="83"/>
      <c r="U34" s="183"/>
      <c r="V34" s="183"/>
      <c r="W34" s="183"/>
      <c r="X34" s="183"/>
      <c r="Y34" s="183"/>
      <c r="Z34" s="183"/>
      <c r="AA34" s="183"/>
      <c r="AB34" s="183"/>
      <c r="AC34" s="183"/>
      <c r="AD34" s="183"/>
      <c r="AE34" s="183"/>
      <c r="AF34" s="183"/>
      <c r="AG34" s="183"/>
      <c r="AH34" s="183"/>
      <c r="AI34" s="183"/>
      <c r="AJ34" s="183"/>
      <c r="AK34" s="183"/>
      <c r="AL34" s="183"/>
      <c r="AM34" s="183"/>
      <c r="AN34" s="183"/>
      <c r="AO34" s="183"/>
      <c r="AP34" s="183"/>
      <c r="AQ34" s="183"/>
      <c r="AR34" s="183"/>
      <c r="AS34" s="183"/>
      <c r="AT34" s="183"/>
      <c r="AU34" s="183"/>
      <c r="AV34" s="183"/>
      <c r="AW34" s="183"/>
      <c r="AX34" s="183"/>
      <c r="AY34" s="183"/>
      <c r="AZ34" s="183"/>
      <c r="BA34" s="183"/>
      <c r="BB34" s="183"/>
      <c r="BC34" s="183"/>
      <c r="BD34" s="183"/>
      <c r="BE34" s="183"/>
      <c r="BF34" s="183"/>
      <c r="BG34" s="183"/>
      <c r="BH34" s="183"/>
      <c r="BI34" s="183"/>
      <c r="BJ34" s="183"/>
      <c r="BK34" s="183"/>
      <c r="BL34" s="183"/>
      <c r="BM34" s="183"/>
      <c r="BN34" s="183"/>
      <c r="BO34" s="183"/>
      <c r="BP34" s="183"/>
      <c r="BQ34" s="183"/>
      <c r="BR34" s="183"/>
      <c r="BS34" s="183"/>
      <c r="BT34" s="183"/>
      <c r="BU34" s="183"/>
      <c r="BV34" s="183"/>
      <c r="BW34" s="183"/>
      <c r="BX34" s="183"/>
      <c r="BY34" s="183"/>
      <c r="BZ34" s="183"/>
      <c r="CA34" s="183"/>
      <c r="CB34" s="183"/>
      <c r="CC34" s="183"/>
      <c r="CD34" s="183"/>
      <c r="CE34" s="183"/>
      <c r="CF34" s="183"/>
      <c r="CG34" s="183"/>
      <c r="CH34" s="183"/>
      <c r="CI34" s="183"/>
      <c r="CJ34" s="183"/>
      <c r="CK34" s="183"/>
      <c r="CL34" s="183"/>
      <c r="CM34" s="183"/>
      <c r="CN34" s="183"/>
      <c r="CO34" s="183"/>
      <c r="CP34" s="183"/>
      <c r="CQ34" s="183"/>
      <c r="CR34" s="183"/>
      <c r="CS34" s="183"/>
      <c r="CT34" s="183"/>
      <c r="CU34" s="183"/>
      <c r="CV34" s="183"/>
      <c r="CW34" s="183"/>
      <c r="CX34" s="183"/>
      <c r="CY34" s="183"/>
      <c r="CZ34" s="183"/>
      <c r="DA34" s="183"/>
      <c r="DB34" s="183"/>
      <c r="DC34" s="183"/>
      <c r="DD34" s="183"/>
      <c r="DE34" s="183"/>
      <c r="DF34" s="183"/>
      <c r="DG34" s="183"/>
      <c r="DH34" s="183"/>
      <c r="DI34" s="183"/>
      <c r="DJ34" s="183"/>
      <c r="DK34" s="183"/>
      <c r="DL34" s="183"/>
      <c r="DM34" s="183"/>
      <c r="DN34" s="183"/>
      <c r="DO34" s="183"/>
      <c r="DP34" s="183"/>
      <c r="DQ34" s="183"/>
      <c r="DR34" s="183"/>
      <c r="DS34" s="183"/>
      <c r="DT34" s="183"/>
      <c r="DU34" s="183"/>
      <c r="DV34" s="183"/>
      <c r="DW34" s="183"/>
      <c r="DX34" s="183"/>
      <c r="DY34" s="183"/>
      <c r="DZ34" s="183"/>
      <c r="EA34" s="183"/>
      <c r="EB34" s="183"/>
      <c r="EC34" s="183"/>
      <c r="ED34" s="183"/>
      <c r="EE34" s="183"/>
      <c r="EF34" s="183"/>
      <c r="EG34" s="183"/>
      <c r="EH34" s="183"/>
      <c r="EI34" s="183"/>
      <c r="EJ34" s="183"/>
      <c r="EK34" s="183"/>
      <c r="EL34" s="183"/>
      <c r="EM34" s="183"/>
      <c r="EN34" s="183"/>
      <c r="EO34" s="183"/>
      <c r="EP34" s="183"/>
      <c r="EQ34" s="183"/>
      <c r="ER34" s="183"/>
      <c r="ES34" s="183"/>
      <c r="ET34" s="183"/>
      <c r="EU34" s="183"/>
      <c r="EV34" s="183"/>
      <c r="EW34" s="183"/>
      <c r="EX34" s="183"/>
      <c r="EY34" s="183"/>
      <c r="EZ34" s="183"/>
      <c r="FA34" s="183"/>
      <c r="FB34" s="183"/>
      <c r="FC34" s="183"/>
      <c r="FD34" s="183"/>
      <c r="FE34" s="183"/>
      <c r="FF34" s="183"/>
      <c r="FG34" s="183"/>
      <c r="FH34" s="183"/>
      <c r="FI34" s="183"/>
      <c r="FJ34" s="183"/>
      <c r="FK34" s="183"/>
      <c r="FL34" s="183"/>
      <c r="FM34" s="183"/>
      <c r="FN34" s="183"/>
      <c r="FO34" s="183"/>
      <c r="FP34" s="183"/>
      <c r="FQ34" s="183"/>
      <c r="FR34" s="183"/>
      <c r="FS34" s="183"/>
      <c r="FT34" s="183"/>
      <c r="FU34" s="183"/>
      <c r="FV34" s="183"/>
      <c r="FW34" s="183"/>
      <c r="FX34" s="183"/>
      <c r="FY34" s="183"/>
      <c r="FZ34" s="183"/>
      <c r="GA34" s="183"/>
      <c r="GB34" s="183"/>
      <c r="GC34" s="183"/>
      <c r="GD34" s="183"/>
      <c r="GE34" s="183"/>
      <c r="GF34" s="183"/>
      <c r="GG34" s="183"/>
      <c r="GH34" s="183"/>
      <c r="GI34" s="183"/>
      <c r="GJ34" s="183"/>
      <c r="GK34" s="183"/>
      <c r="GL34" s="183"/>
      <c r="GM34" s="183"/>
      <c r="GN34" s="183"/>
      <c r="GO34" s="183"/>
      <c r="GP34" s="183"/>
      <c r="GQ34" s="183"/>
      <c r="GR34" s="183"/>
      <c r="GS34" s="183"/>
      <c r="GT34" s="183"/>
      <c r="GU34" s="183"/>
      <c r="GV34" s="183"/>
      <c r="GW34" s="183"/>
      <c r="GX34" s="183"/>
      <c r="GY34" s="183"/>
      <c r="GZ34" s="183"/>
      <c r="HA34" s="183"/>
      <c r="HB34" s="183"/>
      <c r="HC34" s="183"/>
      <c r="HD34" s="183"/>
      <c r="HE34" s="183"/>
      <c r="HF34" s="183"/>
      <c r="HG34" s="183"/>
      <c r="HH34" s="183"/>
      <c r="HI34" s="183"/>
      <c r="HJ34" s="183"/>
      <c r="HK34" s="183"/>
      <c r="HL34" s="183"/>
      <c r="HM34" s="183"/>
      <c r="HN34" s="183"/>
      <c r="HO34" s="183"/>
      <c r="HP34" s="183"/>
      <c r="HQ34" s="183"/>
      <c r="HR34" s="183"/>
      <c r="HS34" s="183"/>
      <c r="HT34" s="183"/>
      <c r="HU34" s="183"/>
      <c r="HV34" s="183"/>
      <c r="HW34" s="183"/>
      <c r="HX34" s="183"/>
      <c r="HY34" s="183"/>
      <c r="HZ34" s="183"/>
      <c r="IA34" s="183"/>
      <c r="IB34" s="183"/>
      <c r="IC34" s="183"/>
      <c r="ID34" s="183"/>
      <c r="IE34" s="183"/>
      <c r="IF34" s="183"/>
      <c r="IG34" s="183"/>
      <c r="IH34" s="183"/>
      <c r="II34" s="183"/>
      <c r="IJ34" s="183"/>
      <c r="IK34" s="183"/>
      <c r="IL34" s="183"/>
      <c r="IM34" s="183"/>
      <c r="IN34" s="183"/>
      <c r="IO34" s="183"/>
      <c r="IP34" s="183"/>
      <c r="IQ34" s="183"/>
      <c r="IR34" s="183"/>
      <c r="IS34" s="183"/>
      <c r="IT34" s="183"/>
      <c r="IU34" s="183"/>
      <c r="IV34" s="183"/>
      <c r="IW34" s="183"/>
      <c r="IX34" s="183"/>
      <c r="IY34" s="183"/>
      <c r="IZ34" s="183"/>
      <c r="JA34" s="183"/>
      <c r="JB34" s="183"/>
      <c r="JC34" s="183"/>
      <c r="JD34" s="183"/>
      <c r="JE34" s="183"/>
      <c r="JF34" s="183"/>
      <c r="JG34" s="183"/>
      <c r="JH34" s="183"/>
      <c r="JI34" s="183"/>
      <c r="JJ34" s="183"/>
      <c r="JK34" s="183"/>
      <c r="JL34" s="183"/>
      <c r="JM34" s="183"/>
      <c r="JN34" s="183"/>
      <c r="JO34" s="183"/>
      <c r="JP34" s="183"/>
      <c r="JQ34" s="183"/>
      <c r="JR34" s="183"/>
      <c r="JS34" s="183"/>
      <c r="JT34" s="183"/>
      <c r="JU34" s="183"/>
      <c r="JV34" s="183"/>
      <c r="JW34" s="183"/>
      <c r="JX34" s="183"/>
      <c r="JY34" s="183"/>
      <c r="JZ34" s="183"/>
      <c r="KA34" s="183"/>
      <c r="KB34" s="183"/>
      <c r="KC34" s="183"/>
      <c r="KD34" s="183"/>
      <c r="KE34" s="183"/>
      <c r="KF34" s="183"/>
      <c r="KG34" s="183"/>
      <c r="KH34" s="183"/>
      <c r="KI34" s="183"/>
      <c r="KJ34" s="183"/>
      <c r="KK34" s="183"/>
      <c r="KL34" s="183"/>
      <c r="KM34" s="183"/>
      <c r="KN34" s="183"/>
      <c r="KO34" s="183"/>
      <c r="KP34" s="183"/>
      <c r="KQ34" s="183"/>
      <c r="KR34" s="183"/>
      <c r="KS34" s="183"/>
      <c r="KT34" s="183"/>
      <c r="KU34" s="183"/>
      <c r="KV34" s="183"/>
      <c r="KW34" s="183"/>
      <c r="KX34" s="183"/>
      <c r="KY34" s="183"/>
      <c r="KZ34" s="183"/>
      <c r="LA34" s="183"/>
      <c r="LB34" s="183"/>
      <c r="LC34" s="183"/>
      <c r="LD34" s="183"/>
      <c r="LE34" s="183"/>
      <c r="LF34" s="183"/>
      <c r="LG34" s="183"/>
      <c r="LH34" s="183"/>
      <c r="LI34" s="183"/>
      <c r="LJ34" s="183"/>
      <c r="LK34" s="183"/>
      <c r="LL34" s="183"/>
      <c r="LM34" s="183"/>
      <c r="LN34" s="183"/>
      <c r="LO34" s="183"/>
      <c r="LP34" s="183"/>
      <c r="LQ34" s="183"/>
      <c r="LR34" s="183"/>
      <c r="LS34" s="183"/>
      <c r="LT34" s="183"/>
      <c r="LU34" s="183"/>
      <c r="LV34" s="183"/>
      <c r="LW34" s="183"/>
      <c r="LX34" s="183"/>
      <c r="LY34" s="183"/>
      <c r="LZ34" s="183"/>
      <c r="MA34" s="183"/>
      <c r="MB34" s="183"/>
      <c r="MC34" s="183"/>
      <c r="MD34" s="183"/>
      <c r="ME34" s="183"/>
      <c r="MF34" s="183"/>
      <c r="MG34" s="183"/>
      <c r="MH34" s="183"/>
    </row>
    <row r="35" spans="1:349" s="220" customFormat="1" ht="17" hidden="1" outlineLevel="1">
      <c r="A35" s="230"/>
      <c r="B35" s="227" t="s">
        <v>24</v>
      </c>
      <c r="C35" s="227"/>
      <c r="D35" s="227"/>
      <c r="E35" s="227"/>
      <c r="F35" s="227"/>
      <c r="G35" s="227"/>
      <c r="H35" s="227"/>
      <c r="I35" s="227"/>
      <c r="J35" s="223"/>
      <c r="K35" s="223"/>
      <c r="L35" s="223"/>
      <c r="M35" s="82"/>
      <c r="N35" s="82"/>
      <c r="O35" s="82"/>
      <c r="P35" s="82"/>
      <c r="Q35" s="82"/>
      <c r="R35" s="82"/>
      <c r="S35" s="82"/>
      <c r="T35" s="83"/>
      <c r="U35" s="183"/>
      <c r="V35" s="183"/>
      <c r="W35" s="183"/>
      <c r="X35" s="183"/>
      <c r="Y35" s="183"/>
      <c r="Z35" s="183"/>
      <c r="AA35" s="183"/>
      <c r="AB35" s="183"/>
      <c r="AC35" s="183"/>
      <c r="AD35" s="183"/>
      <c r="AE35" s="183"/>
      <c r="AF35" s="183"/>
      <c r="AG35" s="183"/>
      <c r="AH35" s="183"/>
      <c r="AI35" s="183"/>
      <c r="AJ35" s="183"/>
      <c r="AK35" s="183"/>
      <c r="AL35" s="183"/>
      <c r="AM35" s="183"/>
      <c r="AN35" s="183"/>
      <c r="AO35" s="183"/>
      <c r="AP35" s="183"/>
      <c r="AQ35" s="183"/>
      <c r="AR35" s="183"/>
      <c r="AS35" s="183"/>
      <c r="AT35" s="183"/>
      <c r="AU35" s="183"/>
      <c r="AV35" s="183"/>
      <c r="AW35" s="183"/>
      <c r="AX35" s="183"/>
      <c r="AY35" s="183"/>
      <c r="AZ35" s="183"/>
      <c r="BA35" s="183"/>
      <c r="BB35" s="183"/>
      <c r="BC35" s="183"/>
      <c r="BD35" s="183"/>
      <c r="BE35" s="183"/>
      <c r="BF35" s="183"/>
      <c r="BG35" s="183"/>
      <c r="BH35" s="183"/>
      <c r="BI35" s="183"/>
      <c r="BJ35" s="183"/>
      <c r="BK35" s="183"/>
      <c r="BL35" s="183"/>
      <c r="BM35" s="183"/>
      <c r="BN35" s="183"/>
      <c r="BO35" s="183"/>
      <c r="BP35" s="183"/>
      <c r="BQ35" s="183"/>
      <c r="BR35" s="183"/>
      <c r="BS35" s="183"/>
      <c r="BT35" s="183"/>
      <c r="BU35" s="183"/>
      <c r="BV35" s="183"/>
      <c r="BW35" s="183"/>
      <c r="BX35" s="183"/>
      <c r="BY35" s="183"/>
      <c r="BZ35" s="183"/>
      <c r="CA35" s="183"/>
      <c r="CB35" s="183"/>
      <c r="CC35" s="183"/>
      <c r="CD35" s="183"/>
      <c r="CE35" s="183"/>
      <c r="CF35" s="183"/>
      <c r="CG35" s="183"/>
      <c r="CH35" s="183"/>
      <c r="CI35" s="183"/>
      <c r="CJ35" s="183"/>
      <c r="CK35" s="183"/>
      <c r="CL35" s="183"/>
      <c r="CM35" s="183"/>
      <c r="CN35" s="183"/>
      <c r="CO35" s="183"/>
      <c r="CP35" s="183"/>
      <c r="CQ35" s="183"/>
      <c r="CR35" s="183"/>
      <c r="CS35" s="183"/>
      <c r="CT35" s="183"/>
      <c r="CU35" s="183"/>
      <c r="CV35" s="183"/>
      <c r="CW35" s="183"/>
      <c r="CX35" s="183"/>
      <c r="CY35" s="183"/>
      <c r="CZ35" s="183"/>
      <c r="DA35" s="183"/>
      <c r="DB35" s="183"/>
      <c r="DC35" s="183"/>
      <c r="DD35" s="183"/>
      <c r="DE35" s="183"/>
      <c r="DF35" s="183"/>
      <c r="DG35" s="183"/>
      <c r="DH35" s="183"/>
      <c r="DI35" s="183"/>
      <c r="DJ35" s="183"/>
      <c r="DK35" s="183"/>
      <c r="DL35" s="183"/>
      <c r="DM35" s="183"/>
      <c r="DN35" s="183"/>
      <c r="DO35" s="183"/>
      <c r="DP35" s="183"/>
      <c r="DQ35" s="183"/>
      <c r="DR35" s="183"/>
      <c r="DS35" s="183"/>
      <c r="DT35" s="183"/>
      <c r="DU35" s="183"/>
      <c r="DV35" s="183"/>
      <c r="DW35" s="183"/>
      <c r="DX35" s="183"/>
      <c r="DY35" s="183"/>
      <c r="DZ35" s="183"/>
      <c r="EA35" s="183"/>
      <c r="EB35" s="183"/>
      <c r="EC35" s="183"/>
      <c r="ED35" s="183"/>
      <c r="EE35" s="183"/>
      <c r="EF35" s="183"/>
      <c r="EG35" s="183"/>
      <c r="EH35" s="183"/>
      <c r="EI35" s="183"/>
      <c r="EJ35" s="183"/>
      <c r="EK35" s="183"/>
      <c r="EL35" s="183"/>
      <c r="EM35" s="183"/>
      <c r="EN35" s="183"/>
      <c r="EO35" s="183"/>
      <c r="EP35" s="183"/>
      <c r="EQ35" s="183"/>
      <c r="ER35" s="183"/>
      <c r="ES35" s="183"/>
      <c r="ET35" s="183"/>
      <c r="EU35" s="183"/>
      <c r="EV35" s="183"/>
      <c r="EW35" s="183"/>
      <c r="EX35" s="183"/>
      <c r="EY35" s="183"/>
      <c r="EZ35" s="183"/>
      <c r="FA35" s="183"/>
      <c r="FB35" s="183"/>
      <c r="FC35" s="183"/>
      <c r="FD35" s="183"/>
      <c r="FE35" s="183"/>
      <c r="FF35" s="183"/>
      <c r="FG35" s="183"/>
      <c r="FH35" s="183"/>
      <c r="FI35" s="183"/>
      <c r="FJ35" s="183"/>
      <c r="FK35" s="183"/>
      <c r="FL35" s="183"/>
      <c r="FM35" s="183"/>
      <c r="FN35" s="183"/>
      <c r="FO35" s="183"/>
      <c r="FP35" s="183"/>
      <c r="FQ35" s="183"/>
      <c r="FR35" s="183"/>
      <c r="FS35" s="183"/>
      <c r="FT35" s="183"/>
      <c r="FU35" s="183"/>
      <c r="FV35" s="183"/>
      <c r="FW35" s="183"/>
      <c r="FX35" s="183"/>
      <c r="FY35" s="183"/>
      <c r="FZ35" s="183"/>
      <c r="GA35" s="183"/>
      <c r="GB35" s="183"/>
      <c r="GC35" s="183"/>
      <c r="GD35" s="183"/>
      <c r="GE35" s="183"/>
      <c r="GF35" s="183"/>
      <c r="GG35" s="183"/>
      <c r="GH35" s="183"/>
      <c r="GI35" s="183"/>
      <c r="GJ35" s="183"/>
      <c r="GK35" s="183"/>
      <c r="GL35" s="183"/>
      <c r="GM35" s="183"/>
      <c r="GN35" s="183"/>
      <c r="GO35" s="183"/>
      <c r="GP35" s="183"/>
      <c r="GQ35" s="183"/>
      <c r="GR35" s="183"/>
      <c r="GS35" s="183"/>
      <c r="GT35" s="183"/>
      <c r="GU35" s="183"/>
      <c r="GV35" s="183"/>
      <c r="GW35" s="183"/>
      <c r="GX35" s="183"/>
      <c r="GY35" s="183"/>
      <c r="GZ35" s="183"/>
      <c r="HA35" s="183"/>
      <c r="HB35" s="183"/>
      <c r="HC35" s="183"/>
      <c r="HD35" s="183"/>
      <c r="HE35" s="183"/>
      <c r="HF35" s="183"/>
      <c r="HG35" s="183"/>
      <c r="HH35" s="183"/>
      <c r="HI35" s="183"/>
      <c r="HJ35" s="183"/>
      <c r="HK35" s="183"/>
      <c r="HL35" s="183"/>
      <c r="HM35" s="183"/>
      <c r="HN35" s="183"/>
      <c r="HO35" s="183"/>
      <c r="HP35" s="183"/>
      <c r="HQ35" s="183"/>
      <c r="HR35" s="183"/>
      <c r="HS35" s="183"/>
      <c r="HT35" s="183"/>
      <c r="HU35" s="183"/>
      <c r="HV35" s="183"/>
      <c r="HW35" s="183"/>
      <c r="HX35" s="183"/>
      <c r="HY35" s="183"/>
      <c r="HZ35" s="183"/>
      <c r="IA35" s="183"/>
      <c r="IB35" s="183"/>
      <c r="IC35" s="183"/>
      <c r="ID35" s="183"/>
      <c r="IE35" s="183"/>
      <c r="IF35" s="183"/>
      <c r="IG35" s="183"/>
      <c r="IH35" s="183"/>
      <c r="II35" s="183"/>
      <c r="IJ35" s="183"/>
      <c r="IK35" s="183"/>
      <c r="IL35" s="183"/>
      <c r="IM35" s="183"/>
      <c r="IN35" s="183"/>
      <c r="IO35" s="183"/>
      <c r="IP35" s="183"/>
      <c r="IQ35" s="183"/>
      <c r="IR35" s="183"/>
      <c r="IS35" s="183"/>
      <c r="IT35" s="183"/>
      <c r="IU35" s="183"/>
      <c r="IV35" s="183"/>
      <c r="IW35" s="183"/>
      <c r="IX35" s="183"/>
      <c r="IY35" s="183"/>
      <c r="IZ35" s="183"/>
      <c r="JA35" s="183"/>
      <c r="JB35" s="183"/>
      <c r="JC35" s="183"/>
      <c r="JD35" s="183"/>
      <c r="JE35" s="183"/>
      <c r="JF35" s="183"/>
      <c r="JG35" s="183"/>
      <c r="JH35" s="183"/>
      <c r="JI35" s="183"/>
      <c r="JJ35" s="183"/>
      <c r="JK35" s="183"/>
      <c r="JL35" s="183"/>
      <c r="JM35" s="183"/>
      <c r="JN35" s="183"/>
      <c r="JO35" s="183"/>
      <c r="JP35" s="183"/>
      <c r="JQ35" s="183"/>
      <c r="JR35" s="183"/>
      <c r="JS35" s="183"/>
      <c r="JT35" s="183"/>
      <c r="JU35" s="183"/>
      <c r="JV35" s="183"/>
      <c r="JW35" s="183"/>
      <c r="JX35" s="183"/>
      <c r="JY35" s="183"/>
      <c r="JZ35" s="183"/>
      <c r="KA35" s="183"/>
      <c r="KB35" s="183"/>
      <c r="KC35" s="183"/>
      <c r="KD35" s="183"/>
      <c r="KE35" s="183"/>
      <c r="KF35" s="183"/>
      <c r="KG35" s="183"/>
      <c r="KH35" s="183"/>
      <c r="KI35" s="183"/>
      <c r="KJ35" s="183"/>
      <c r="KK35" s="183"/>
      <c r="KL35" s="183"/>
      <c r="KM35" s="183"/>
      <c r="KN35" s="183"/>
      <c r="KO35" s="183"/>
      <c r="KP35" s="183"/>
      <c r="KQ35" s="183"/>
      <c r="KR35" s="183"/>
      <c r="KS35" s="183"/>
      <c r="KT35" s="183"/>
      <c r="KU35" s="183"/>
      <c r="KV35" s="183"/>
      <c r="KW35" s="183"/>
      <c r="KX35" s="183"/>
      <c r="KY35" s="183"/>
      <c r="KZ35" s="183"/>
      <c r="LA35" s="183"/>
      <c r="LB35" s="183"/>
      <c r="LC35" s="183"/>
      <c r="LD35" s="183"/>
      <c r="LE35" s="183"/>
      <c r="LF35" s="183"/>
      <c r="LG35" s="183"/>
      <c r="LH35" s="183"/>
      <c r="LI35" s="183"/>
      <c r="LJ35" s="183"/>
      <c r="LK35" s="183"/>
      <c r="LL35" s="183"/>
      <c r="LM35" s="183"/>
      <c r="LN35" s="183"/>
      <c r="LO35" s="183"/>
      <c r="LP35" s="183"/>
      <c r="LQ35" s="183"/>
      <c r="LR35" s="183"/>
      <c r="LS35" s="183"/>
      <c r="LT35" s="183"/>
      <c r="LU35" s="183"/>
      <c r="LV35" s="183"/>
      <c r="LW35" s="183"/>
      <c r="LX35" s="183"/>
      <c r="LY35" s="183"/>
      <c r="LZ35" s="183"/>
      <c r="MA35" s="183"/>
      <c r="MB35" s="183"/>
      <c r="MC35" s="183"/>
      <c r="MD35" s="183"/>
      <c r="ME35" s="183"/>
      <c r="MF35" s="183"/>
      <c r="MG35" s="183"/>
      <c r="MH35" s="183"/>
    </row>
    <row r="36" spans="1:349" s="220" customFormat="1" ht="17" hidden="1" outlineLevel="1">
      <c r="A36" s="230"/>
      <c r="B36" s="227"/>
      <c r="C36" s="227"/>
      <c r="D36" s="227"/>
      <c r="E36" s="227"/>
      <c r="F36" s="227"/>
      <c r="G36" s="227"/>
      <c r="H36" s="227"/>
      <c r="I36" s="227"/>
      <c r="J36" s="223"/>
      <c r="K36" s="223"/>
      <c r="L36" s="223"/>
      <c r="M36" s="82"/>
      <c r="N36" s="82"/>
      <c r="O36" s="82"/>
      <c r="P36" s="82"/>
      <c r="Q36" s="82"/>
      <c r="R36" s="82"/>
      <c r="S36" s="82"/>
      <c r="T36" s="83"/>
      <c r="U36" s="183"/>
      <c r="V36" s="183"/>
      <c r="W36" s="183"/>
      <c r="X36" s="183"/>
      <c r="Y36" s="183"/>
      <c r="Z36" s="183"/>
      <c r="AA36" s="183"/>
      <c r="AB36" s="183"/>
      <c r="AC36" s="183"/>
      <c r="AD36" s="183"/>
      <c r="AE36" s="183"/>
      <c r="AF36" s="183"/>
      <c r="AG36" s="183"/>
      <c r="AH36" s="183"/>
      <c r="AI36" s="183"/>
      <c r="AJ36" s="183"/>
      <c r="AK36" s="183"/>
      <c r="AL36" s="183"/>
      <c r="AM36" s="183"/>
      <c r="AN36" s="183"/>
      <c r="AO36" s="183"/>
      <c r="AP36" s="183"/>
      <c r="AQ36" s="183"/>
      <c r="AR36" s="183"/>
      <c r="AS36" s="183"/>
      <c r="AT36" s="183"/>
      <c r="AU36" s="183"/>
      <c r="AV36" s="183"/>
      <c r="AW36" s="183"/>
      <c r="AX36" s="183"/>
      <c r="AY36" s="183"/>
      <c r="AZ36" s="183"/>
      <c r="BA36" s="183"/>
      <c r="BB36" s="183"/>
      <c r="BC36" s="183"/>
      <c r="BD36" s="183"/>
      <c r="BE36" s="183"/>
      <c r="BF36" s="183"/>
      <c r="BG36" s="183"/>
      <c r="BH36" s="183"/>
      <c r="BI36" s="183"/>
      <c r="BJ36" s="183"/>
      <c r="BK36" s="183"/>
      <c r="BL36" s="183"/>
      <c r="BM36" s="183"/>
      <c r="BN36" s="183"/>
      <c r="BO36" s="183"/>
      <c r="BP36" s="183"/>
      <c r="BQ36" s="183"/>
      <c r="BR36" s="183"/>
      <c r="BS36" s="183"/>
      <c r="BT36" s="183"/>
      <c r="BU36" s="183"/>
      <c r="BV36" s="183"/>
      <c r="BW36" s="183"/>
      <c r="BX36" s="183"/>
      <c r="BY36" s="183"/>
      <c r="BZ36" s="183"/>
      <c r="CA36" s="183"/>
      <c r="CB36" s="183"/>
      <c r="CC36" s="183"/>
      <c r="CD36" s="183"/>
      <c r="CE36" s="183"/>
      <c r="CF36" s="183"/>
      <c r="CG36" s="183"/>
      <c r="CH36" s="183"/>
      <c r="CI36" s="183"/>
      <c r="CJ36" s="183"/>
      <c r="CK36" s="183"/>
      <c r="CL36" s="183"/>
      <c r="CM36" s="183"/>
      <c r="CN36" s="183"/>
      <c r="CO36" s="183"/>
      <c r="CP36" s="183"/>
      <c r="CQ36" s="183"/>
      <c r="CR36" s="183"/>
      <c r="CS36" s="183"/>
      <c r="CT36" s="183"/>
      <c r="CU36" s="183"/>
      <c r="CV36" s="183"/>
      <c r="CW36" s="183"/>
      <c r="CX36" s="183"/>
      <c r="CY36" s="183"/>
      <c r="CZ36" s="183"/>
      <c r="DA36" s="183"/>
      <c r="DB36" s="183"/>
      <c r="DC36" s="183"/>
      <c r="DD36" s="183"/>
      <c r="DE36" s="183"/>
      <c r="DF36" s="183"/>
      <c r="DG36" s="183"/>
      <c r="DH36" s="183"/>
      <c r="DI36" s="183"/>
      <c r="DJ36" s="183"/>
      <c r="DK36" s="183"/>
      <c r="DL36" s="183"/>
      <c r="DM36" s="183"/>
      <c r="DN36" s="183"/>
      <c r="DO36" s="183"/>
      <c r="DP36" s="183"/>
      <c r="DQ36" s="183"/>
      <c r="DR36" s="183"/>
      <c r="DS36" s="183"/>
      <c r="DT36" s="183"/>
      <c r="DU36" s="183"/>
      <c r="DV36" s="183"/>
      <c r="DW36" s="183"/>
      <c r="DX36" s="183"/>
      <c r="DY36" s="183"/>
      <c r="DZ36" s="183"/>
      <c r="EA36" s="183"/>
      <c r="EB36" s="183"/>
      <c r="EC36" s="183"/>
      <c r="ED36" s="183"/>
      <c r="EE36" s="183"/>
      <c r="EF36" s="183"/>
      <c r="EG36" s="183"/>
      <c r="EH36" s="183"/>
      <c r="EI36" s="183"/>
      <c r="EJ36" s="183"/>
      <c r="EK36" s="183"/>
      <c r="EL36" s="183"/>
      <c r="EM36" s="183"/>
      <c r="EN36" s="183"/>
      <c r="EO36" s="183"/>
      <c r="EP36" s="183"/>
      <c r="EQ36" s="183"/>
      <c r="ER36" s="183"/>
      <c r="ES36" s="183"/>
      <c r="ET36" s="183"/>
      <c r="EU36" s="183"/>
      <c r="EV36" s="183"/>
      <c r="EW36" s="183"/>
      <c r="EX36" s="183"/>
      <c r="EY36" s="183"/>
      <c r="EZ36" s="183"/>
      <c r="FA36" s="183"/>
      <c r="FB36" s="183"/>
      <c r="FC36" s="183"/>
      <c r="FD36" s="183"/>
      <c r="FE36" s="183"/>
      <c r="FF36" s="183"/>
      <c r="FG36" s="183"/>
      <c r="FH36" s="183"/>
      <c r="FI36" s="183"/>
      <c r="FJ36" s="183"/>
      <c r="FK36" s="183"/>
      <c r="FL36" s="183"/>
      <c r="FM36" s="183"/>
      <c r="FN36" s="183"/>
      <c r="FO36" s="183"/>
      <c r="FP36" s="183"/>
      <c r="FQ36" s="183"/>
      <c r="FR36" s="183"/>
      <c r="FS36" s="183"/>
      <c r="FT36" s="183"/>
      <c r="FU36" s="183"/>
      <c r="FV36" s="183"/>
      <c r="FW36" s="183"/>
      <c r="FX36" s="183"/>
      <c r="FY36" s="183"/>
      <c r="FZ36" s="183"/>
      <c r="GA36" s="183"/>
      <c r="GB36" s="183"/>
      <c r="GC36" s="183"/>
      <c r="GD36" s="183"/>
      <c r="GE36" s="183"/>
      <c r="GF36" s="183"/>
      <c r="GG36" s="183"/>
      <c r="GH36" s="183"/>
      <c r="GI36" s="183"/>
      <c r="GJ36" s="183"/>
      <c r="GK36" s="183"/>
      <c r="GL36" s="183"/>
      <c r="GM36" s="183"/>
      <c r="GN36" s="183"/>
      <c r="GO36" s="183"/>
      <c r="GP36" s="183"/>
      <c r="GQ36" s="183"/>
      <c r="GR36" s="183"/>
      <c r="GS36" s="183"/>
      <c r="GT36" s="183"/>
      <c r="GU36" s="183"/>
      <c r="GV36" s="183"/>
      <c r="GW36" s="183"/>
      <c r="GX36" s="183"/>
      <c r="GY36" s="183"/>
      <c r="GZ36" s="183"/>
      <c r="HA36" s="183"/>
      <c r="HB36" s="183"/>
      <c r="HC36" s="183"/>
      <c r="HD36" s="183"/>
      <c r="HE36" s="183"/>
      <c r="HF36" s="183"/>
      <c r="HG36" s="183"/>
      <c r="HH36" s="183"/>
      <c r="HI36" s="183"/>
      <c r="HJ36" s="183"/>
      <c r="HK36" s="183"/>
      <c r="HL36" s="183"/>
      <c r="HM36" s="183"/>
      <c r="HN36" s="183"/>
      <c r="HO36" s="183"/>
      <c r="HP36" s="183"/>
      <c r="HQ36" s="183"/>
      <c r="HR36" s="183"/>
      <c r="HS36" s="183"/>
      <c r="HT36" s="183"/>
      <c r="HU36" s="183"/>
      <c r="HV36" s="183"/>
      <c r="HW36" s="183"/>
      <c r="HX36" s="183"/>
      <c r="HY36" s="183"/>
      <c r="HZ36" s="183"/>
      <c r="IA36" s="183"/>
      <c r="IB36" s="183"/>
      <c r="IC36" s="183"/>
      <c r="ID36" s="183"/>
      <c r="IE36" s="183"/>
      <c r="IF36" s="183"/>
      <c r="IG36" s="183"/>
      <c r="IH36" s="183"/>
      <c r="II36" s="183"/>
      <c r="IJ36" s="183"/>
      <c r="IK36" s="183"/>
      <c r="IL36" s="183"/>
      <c r="IM36" s="183"/>
      <c r="IN36" s="183"/>
      <c r="IO36" s="183"/>
      <c r="IP36" s="183"/>
      <c r="IQ36" s="183"/>
      <c r="IR36" s="183"/>
      <c r="IS36" s="183"/>
      <c r="IT36" s="183"/>
      <c r="IU36" s="183"/>
      <c r="IV36" s="183"/>
      <c r="IW36" s="183"/>
      <c r="IX36" s="183"/>
      <c r="IY36" s="183"/>
      <c r="IZ36" s="183"/>
      <c r="JA36" s="183"/>
      <c r="JB36" s="183"/>
      <c r="JC36" s="183"/>
      <c r="JD36" s="183"/>
      <c r="JE36" s="183"/>
      <c r="JF36" s="183"/>
      <c r="JG36" s="183"/>
      <c r="JH36" s="183"/>
      <c r="JI36" s="183"/>
      <c r="JJ36" s="183"/>
      <c r="JK36" s="183"/>
      <c r="JL36" s="183"/>
      <c r="JM36" s="183"/>
      <c r="JN36" s="183"/>
      <c r="JO36" s="183"/>
      <c r="JP36" s="183"/>
      <c r="JQ36" s="183"/>
      <c r="JR36" s="183"/>
      <c r="JS36" s="183"/>
      <c r="JT36" s="183"/>
      <c r="JU36" s="183"/>
      <c r="JV36" s="183"/>
      <c r="JW36" s="183"/>
      <c r="JX36" s="183"/>
      <c r="JY36" s="183"/>
      <c r="JZ36" s="183"/>
      <c r="KA36" s="183"/>
      <c r="KB36" s="183"/>
      <c r="KC36" s="183"/>
      <c r="KD36" s="183"/>
      <c r="KE36" s="183"/>
      <c r="KF36" s="183"/>
      <c r="KG36" s="183"/>
      <c r="KH36" s="183"/>
      <c r="KI36" s="183"/>
      <c r="KJ36" s="183"/>
      <c r="KK36" s="183"/>
      <c r="KL36" s="183"/>
      <c r="KM36" s="183"/>
      <c r="KN36" s="183"/>
      <c r="KO36" s="183"/>
      <c r="KP36" s="183"/>
      <c r="KQ36" s="183"/>
      <c r="KR36" s="183"/>
      <c r="KS36" s="183"/>
      <c r="KT36" s="183"/>
      <c r="KU36" s="183"/>
      <c r="KV36" s="183"/>
      <c r="KW36" s="183"/>
      <c r="KX36" s="183"/>
      <c r="KY36" s="183"/>
      <c r="KZ36" s="183"/>
      <c r="LA36" s="183"/>
      <c r="LB36" s="183"/>
      <c r="LC36" s="183"/>
      <c r="LD36" s="183"/>
      <c r="LE36" s="183"/>
      <c r="LF36" s="183"/>
      <c r="LG36" s="183"/>
      <c r="LH36" s="183"/>
      <c r="LI36" s="183"/>
      <c r="LJ36" s="183"/>
      <c r="LK36" s="183"/>
      <c r="LL36" s="183"/>
      <c r="LM36" s="183"/>
      <c r="LN36" s="183"/>
      <c r="LO36" s="183"/>
      <c r="LP36" s="183"/>
      <c r="LQ36" s="183"/>
      <c r="LR36" s="183"/>
      <c r="LS36" s="183"/>
      <c r="LT36" s="183"/>
      <c r="LU36" s="183"/>
      <c r="LV36" s="183"/>
      <c r="LW36" s="183"/>
      <c r="LX36" s="183"/>
      <c r="LY36" s="183"/>
      <c r="LZ36" s="183"/>
      <c r="MA36" s="183"/>
      <c r="MB36" s="183"/>
      <c r="MC36" s="183"/>
      <c r="MD36" s="183"/>
      <c r="ME36" s="183"/>
      <c r="MF36" s="183"/>
      <c r="MG36" s="183"/>
      <c r="MH36" s="183"/>
    </row>
    <row r="37" spans="1:349" s="220" customFormat="1" ht="17" hidden="1" outlineLevel="1">
      <c r="A37" s="221"/>
      <c r="B37" s="97"/>
      <c r="C37" s="227" t="s">
        <v>9</v>
      </c>
      <c r="D37" s="99"/>
      <c r="E37" s="99"/>
      <c r="F37" s="99"/>
      <c r="G37" s="99"/>
      <c r="H37" s="99"/>
      <c r="I37" s="99"/>
      <c r="J37" s="223"/>
      <c r="K37" s="223"/>
      <c r="L37" s="223"/>
      <c r="M37" s="72"/>
      <c r="N37" s="82"/>
      <c r="O37" s="82"/>
      <c r="P37" s="82"/>
      <c r="Q37" s="82"/>
      <c r="R37" s="82"/>
      <c r="S37" s="82"/>
      <c r="T37" s="83"/>
      <c r="U37" s="183"/>
      <c r="V37" s="183"/>
      <c r="W37" s="183"/>
      <c r="X37" s="183"/>
      <c r="Y37" s="183"/>
      <c r="Z37" s="183"/>
      <c r="AA37" s="183"/>
      <c r="AB37" s="183"/>
      <c r="AC37" s="183"/>
      <c r="AD37" s="183"/>
      <c r="AE37" s="183"/>
      <c r="AF37" s="183"/>
      <c r="AG37" s="183"/>
      <c r="AH37" s="183"/>
      <c r="AI37" s="183"/>
      <c r="AJ37" s="183"/>
      <c r="AK37" s="183"/>
      <c r="AL37" s="183"/>
      <c r="AM37" s="183"/>
      <c r="AN37" s="183"/>
      <c r="AO37" s="183"/>
      <c r="AP37" s="183"/>
      <c r="AQ37" s="183"/>
      <c r="AR37" s="183"/>
      <c r="AS37" s="183"/>
      <c r="AT37" s="183"/>
      <c r="AU37" s="183"/>
      <c r="AV37" s="183"/>
      <c r="AW37" s="183"/>
      <c r="AX37" s="183"/>
      <c r="AY37" s="183"/>
      <c r="AZ37" s="183"/>
      <c r="BA37" s="183"/>
      <c r="BB37" s="183"/>
      <c r="BC37" s="183"/>
      <c r="BD37" s="183"/>
      <c r="BE37" s="183"/>
      <c r="BF37" s="183"/>
      <c r="BG37" s="183"/>
      <c r="BH37" s="183"/>
      <c r="BI37" s="183"/>
      <c r="BJ37" s="183"/>
      <c r="BK37" s="183"/>
      <c r="BL37" s="183"/>
      <c r="BM37" s="183"/>
      <c r="BN37" s="183"/>
      <c r="BO37" s="183"/>
      <c r="BP37" s="183"/>
      <c r="BQ37" s="183"/>
      <c r="BR37" s="183"/>
      <c r="BS37" s="183"/>
      <c r="BT37" s="183"/>
      <c r="BU37" s="183"/>
      <c r="BV37" s="183"/>
      <c r="BW37" s="183"/>
      <c r="BX37" s="183"/>
      <c r="BY37" s="183"/>
      <c r="BZ37" s="183"/>
      <c r="CA37" s="183"/>
      <c r="CB37" s="183"/>
      <c r="CC37" s="183"/>
      <c r="CD37" s="183"/>
      <c r="CE37" s="183"/>
      <c r="CF37" s="183"/>
      <c r="CG37" s="183"/>
      <c r="CH37" s="183"/>
      <c r="CI37" s="183"/>
      <c r="CJ37" s="183"/>
      <c r="CK37" s="183"/>
      <c r="CL37" s="183"/>
      <c r="CM37" s="183"/>
      <c r="CN37" s="183"/>
      <c r="CO37" s="183"/>
      <c r="CP37" s="183"/>
      <c r="CQ37" s="183"/>
      <c r="CR37" s="183"/>
      <c r="CS37" s="183"/>
      <c r="CT37" s="183"/>
      <c r="CU37" s="183"/>
      <c r="CV37" s="183"/>
      <c r="CW37" s="183"/>
      <c r="CX37" s="183"/>
      <c r="CY37" s="183"/>
      <c r="CZ37" s="183"/>
      <c r="DA37" s="183"/>
      <c r="DB37" s="183"/>
      <c r="DC37" s="183"/>
      <c r="DD37" s="183"/>
      <c r="DE37" s="183"/>
      <c r="DF37" s="183"/>
      <c r="DG37" s="183"/>
      <c r="DH37" s="183"/>
      <c r="DI37" s="183"/>
      <c r="DJ37" s="183"/>
      <c r="DK37" s="183"/>
      <c r="DL37" s="183"/>
      <c r="DM37" s="183"/>
      <c r="DN37" s="183"/>
      <c r="DO37" s="183"/>
      <c r="DP37" s="183"/>
      <c r="DQ37" s="183"/>
      <c r="DR37" s="183"/>
      <c r="DS37" s="183"/>
      <c r="DT37" s="183"/>
      <c r="DU37" s="183"/>
      <c r="DV37" s="183"/>
      <c r="DW37" s="183"/>
      <c r="DX37" s="183"/>
      <c r="DY37" s="183"/>
      <c r="DZ37" s="183"/>
      <c r="EA37" s="183"/>
      <c r="EB37" s="183"/>
      <c r="EC37" s="183"/>
      <c r="ED37" s="183"/>
      <c r="EE37" s="183"/>
      <c r="EF37" s="183"/>
      <c r="EG37" s="183"/>
      <c r="EH37" s="183"/>
      <c r="EI37" s="183"/>
      <c r="EJ37" s="183"/>
      <c r="EK37" s="183"/>
      <c r="EL37" s="183"/>
      <c r="EM37" s="183"/>
      <c r="EN37" s="183"/>
      <c r="EO37" s="183"/>
      <c r="EP37" s="183"/>
      <c r="EQ37" s="183"/>
      <c r="ER37" s="183"/>
      <c r="ES37" s="183"/>
      <c r="ET37" s="183"/>
      <c r="EU37" s="183"/>
      <c r="EV37" s="183"/>
      <c r="EW37" s="183"/>
      <c r="EX37" s="183"/>
      <c r="EY37" s="183"/>
      <c r="EZ37" s="183"/>
      <c r="FA37" s="183"/>
      <c r="FB37" s="183"/>
      <c r="FC37" s="183"/>
      <c r="FD37" s="183"/>
      <c r="FE37" s="183"/>
      <c r="FF37" s="183"/>
      <c r="FG37" s="183"/>
      <c r="FH37" s="183"/>
      <c r="FI37" s="183"/>
      <c r="FJ37" s="183"/>
      <c r="FK37" s="183"/>
      <c r="FL37" s="183"/>
      <c r="FM37" s="183"/>
      <c r="FN37" s="183"/>
      <c r="FO37" s="183"/>
      <c r="FP37" s="183"/>
      <c r="FQ37" s="183"/>
      <c r="FR37" s="183"/>
      <c r="FS37" s="183"/>
      <c r="FT37" s="183"/>
      <c r="FU37" s="183"/>
      <c r="FV37" s="183"/>
      <c r="FW37" s="183"/>
      <c r="FX37" s="183"/>
      <c r="FY37" s="183"/>
      <c r="FZ37" s="183"/>
      <c r="GA37" s="183"/>
      <c r="GB37" s="183"/>
      <c r="GC37" s="183"/>
      <c r="GD37" s="183"/>
      <c r="GE37" s="183"/>
      <c r="GF37" s="183"/>
      <c r="GG37" s="183"/>
      <c r="GH37" s="183"/>
      <c r="GI37" s="183"/>
      <c r="GJ37" s="183"/>
      <c r="GK37" s="183"/>
      <c r="GL37" s="183"/>
      <c r="GM37" s="183"/>
      <c r="GN37" s="183"/>
      <c r="GO37" s="183"/>
      <c r="GP37" s="183"/>
      <c r="GQ37" s="183"/>
      <c r="GR37" s="183"/>
      <c r="GS37" s="183"/>
      <c r="GT37" s="183"/>
      <c r="GU37" s="183"/>
      <c r="GV37" s="183"/>
      <c r="GW37" s="183"/>
      <c r="GX37" s="183"/>
      <c r="GY37" s="183"/>
      <c r="GZ37" s="183"/>
      <c r="HA37" s="183"/>
      <c r="HB37" s="183"/>
      <c r="HC37" s="183"/>
      <c r="HD37" s="183"/>
      <c r="HE37" s="183"/>
      <c r="HF37" s="183"/>
      <c r="HG37" s="183"/>
      <c r="HH37" s="183"/>
      <c r="HI37" s="183"/>
      <c r="HJ37" s="183"/>
      <c r="HK37" s="183"/>
      <c r="HL37" s="183"/>
      <c r="HM37" s="183"/>
      <c r="HN37" s="183"/>
      <c r="HO37" s="183"/>
      <c r="HP37" s="183"/>
      <c r="HQ37" s="183"/>
      <c r="HR37" s="183"/>
      <c r="HS37" s="183"/>
      <c r="HT37" s="183"/>
      <c r="HU37" s="183"/>
      <c r="HV37" s="183"/>
      <c r="HW37" s="183"/>
      <c r="HX37" s="183"/>
      <c r="HY37" s="183"/>
      <c r="HZ37" s="183"/>
      <c r="IA37" s="183"/>
      <c r="IB37" s="183"/>
      <c r="IC37" s="183"/>
      <c r="ID37" s="183"/>
      <c r="IE37" s="183"/>
      <c r="IF37" s="183"/>
      <c r="IG37" s="183"/>
      <c r="IH37" s="183"/>
      <c r="II37" s="183"/>
      <c r="IJ37" s="183"/>
      <c r="IK37" s="183"/>
      <c r="IL37" s="183"/>
      <c r="IM37" s="183"/>
      <c r="IN37" s="183"/>
      <c r="IO37" s="183"/>
      <c r="IP37" s="183"/>
      <c r="IQ37" s="183"/>
      <c r="IR37" s="183"/>
      <c r="IS37" s="183"/>
      <c r="IT37" s="183"/>
      <c r="IU37" s="183"/>
      <c r="IV37" s="183"/>
      <c r="IW37" s="183"/>
      <c r="IX37" s="183"/>
      <c r="IY37" s="183"/>
      <c r="IZ37" s="183"/>
      <c r="JA37" s="183"/>
      <c r="JB37" s="183"/>
      <c r="JC37" s="183"/>
      <c r="JD37" s="183"/>
      <c r="JE37" s="183"/>
      <c r="JF37" s="183"/>
      <c r="JG37" s="183"/>
      <c r="JH37" s="183"/>
      <c r="JI37" s="183"/>
      <c r="JJ37" s="183"/>
      <c r="JK37" s="183"/>
      <c r="JL37" s="183"/>
      <c r="JM37" s="183"/>
      <c r="JN37" s="183"/>
      <c r="JO37" s="183"/>
      <c r="JP37" s="183"/>
      <c r="JQ37" s="183"/>
      <c r="JR37" s="183"/>
      <c r="JS37" s="183"/>
      <c r="JT37" s="183"/>
      <c r="JU37" s="183"/>
      <c r="JV37" s="183"/>
      <c r="JW37" s="183"/>
      <c r="JX37" s="183"/>
      <c r="JY37" s="183"/>
      <c r="JZ37" s="183"/>
      <c r="KA37" s="183"/>
      <c r="KB37" s="183"/>
      <c r="KC37" s="183"/>
      <c r="KD37" s="183"/>
      <c r="KE37" s="183"/>
      <c r="KF37" s="183"/>
      <c r="KG37" s="183"/>
      <c r="KH37" s="183"/>
      <c r="KI37" s="183"/>
      <c r="KJ37" s="183"/>
      <c r="KK37" s="183"/>
      <c r="KL37" s="183"/>
      <c r="KM37" s="183"/>
      <c r="KN37" s="183"/>
      <c r="KO37" s="183"/>
      <c r="KP37" s="183"/>
      <c r="KQ37" s="183"/>
      <c r="KR37" s="183"/>
      <c r="KS37" s="183"/>
      <c r="KT37" s="183"/>
      <c r="KU37" s="183"/>
      <c r="KV37" s="183"/>
      <c r="KW37" s="183"/>
      <c r="KX37" s="183"/>
      <c r="KY37" s="183"/>
      <c r="KZ37" s="183"/>
      <c r="LA37" s="183"/>
      <c r="LB37" s="183"/>
      <c r="LC37" s="183"/>
      <c r="LD37" s="183"/>
      <c r="LE37" s="183"/>
      <c r="LF37" s="183"/>
      <c r="LG37" s="183"/>
      <c r="LH37" s="183"/>
      <c r="LI37" s="183"/>
      <c r="LJ37" s="183"/>
      <c r="LK37" s="183"/>
      <c r="LL37" s="183"/>
      <c r="LM37" s="183"/>
      <c r="LN37" s="183"/>
      <c r="LO37" s="183"/>
      <c r="LP37" s="183"/>
      <c r="LQ37" s="183"/>
      <c r="LR37" s="183"/>
      <c r="LS37" s="183"/>
      <c r="LT37" s="183"/>
      <c r="LU37" s="183"/>
      <c r="LV37" s="183"/>
      <c r="LW37" s="183"/>
      <c r="LX37" s="183"/>
      <c r="LY37" s="183"/>
      <c r="LZ37" s="183"/>
      <c r="MA37" s="183"/>
      <c r="MB37" s="183"/>
      <c r="MC37" s="183"/>
      <c r="MD37" s="183"/>
      <c r="ME37" s="183"/>
      <c r="MF37" s="183"/>
      <c r="MG37" s="183"/>
      <c r="MH37" s="183"/>
    </row>
    <row r="38" spans="1:349" s="220" customFormat="1" ht="17" hidden="1" outlineLevel="1">
      <c r="A38" s="221"/>
      <c r="B38" s="97"/>
      <c r="C38" s="99"/>
      <c r="D38" s="99"/>
      <c r="E38" s="121" t="s">
        <v>5</v>
      </c>
      <c r="F38" s="121"/>
      <c r="G38" s="99"/>
      <c r="H38" s="99"/>
      <c r="I38" s="99"/>
      <c r="J38" s="233" t="s">
        <v>73</v>
      </c>
      <c r="K38" s="223" t="s">
        <v>77</v>
      </c>
      <c r="L38" s="223"/>
      <c r="M38" s="89"/>
      <c r="N38" s="77">
        <f>($N$32/'Direct costs Brazil'!I32)*'Direct costs Brazil'!I38</f>
        <v>30940.335285810812</v>
      </c>
      <c r="O38" s="53">
        <f>N38*(1+$M$33)</f>
        <v>33205.167828732163</v>
      </c>
      <c r="P38" s="53">
        <f t="shared" ref="P38" si="10">O38*(1+$M$33)</f>
        <v>35635.786113795351</v>
      </c>
      <c r="Q38" s="53">
        <f t="shared" ref="Q38:Q40" si="11">P38*(1+$M$33)</f>
        <v>38244.325657325171</v>
      </c>
      <c r="R38" s="53">
        <f t="shared" ref="R38:R40" si="12">Q38*(1+$M$33)</f>
        <v>41043.81029544137</v>
      </c>
      <c r="S38" s="53">
        <f t="shared" ref="S38:S40" si="13">R38*(1+$M$33)</f>
        <v>44048.217209067676</v>
      </c>
      <c r="T38" s="54">
        <f t="shared" ref="T38:T40" si="14">S38*(1+$M$33)</f>
        <v>47272.546708771428</v>
      </c>
      <c r="U38" s="183"/>
      <c r="V38" s="183"/>
      <c r="W38" s="183"/>
      <c r="X38" s="183"/>
      <c r="Y38" s="183"/>
      <c r="Z38" s="183"/>
      <c r="AA38" s="183"/>
      <c r="AB38" s="183"/>
      <c r="AC38" s="183"/>
      <c r="AD38" s="183"/>
      <c r="AE38" s="183"/>
      <c r="AF38" s="183"/>
      <c r="AG38" s="183"/>
      <c r="AH38" s="183"/>
      <c r="AI38" s="183"/>
      <c r="AJ38" s="183"/>
      <c r="AK38" s="183"/>
      <c r="AL38" s="183"/>
      <c r="AM38" s="183"/>
      <c r="AN38" s="183"/>
      <c r="AO38" s="183"/>
      <c r="AP38" s="183"/>
      <c r="AQ38" s="183"/>
      <c r="AR38" s="183"/>
      <c r="AS38" s="183"/>
      <c r="AT38" s="183"/>
      <c r="AU38" s="183"/>
      <c r="AV38" s="183"/>
      <c r="AW38" s="183"/>
      <c r="AX38" s="183"/>
      <c r="AY38" s="183"/>
      <c r="AZ38" s="183"/>
      <c r="BA38" s="183"/>
      <c r="BB38" s="183"/>
      <c r="BC38" s="183"/>
      <c r="BD38" s="183"/>
      <c r="BE38" s="183"/>
      <c r="BF38" s="183"/>
      <c r="BG38" s="183"/>
      <c r="BH38" s="183"/>
      <c r="BI38" s="183"/>
      <c r="BJ38" s="183"/>
      <c r="BK38" s="183"/>
      <c r="BL38" s="183"/>
      <c r="BM38" s="183"/>
      <c r="BN38" s="183"/>
      <c r="BO38" s="183"/>
      <c r="BP38" s="183"/>
      <c r="BQ38" s="183"/>
      <c r="BR38" s="183"/>
      <c r="BS38" s="183"/>
      <c r="BT38" s="183"/>
      <c r="BU38" s="183"/>
      <c r="BV38" s="183"/>
      <c r="BW38" s="183"/>
      <c r="BX38" s="183"/>
      <c r="BY38" s="183"/>
      <c r="BZ38" s="183"/>
      <c r="CA38" s="183"/>
      <c r="CB38" s="183"/>
      <c r="CC38" s="183"/>
      <c r="CD38" s="183"/>
      <c r="CE38" s="183"/>
      <c r="CF38" s="183"/>
      <c r="CG38" s="183"/>
      <c r="CH38" s="183"/>
      <c r="CI38" s="183"/>
      <c r="CJ38" s="183"/>
      <c r="CK38" s="183"/>
      <c r="CL38" s="183"/>
      <c r="CM38" s="183"/>
      <c r="CN38" s="183"/>
      <c r="CO38" s="183"/>
      <c r="CP38" s="183"/>
      <c r="CQ38" s="183"/>
      <c r="CR38" s="183"/>
      <c r="CS38" s="183"/>
      <c r="CT38" s="183"/>
      <c r="CU38" s="183"/>
      <c r="CV38" s="183"/>
      <c r="CW38" s="183"/>
      <c r="CX38" s="183"/>
      <c r="CY38" s="183"/>
      <c r="CZ38" s="183"/>
      <c r="DA38" s="183"/>
      <c r="DB38" s="183"/>
      <c r="DC38" s="183"/>
      <c r="DD38" s="183"/>
      <c r="DE38" s="183"/>
      <c r="DF38" s="183"/>
      <c r="DG38" s="183"/>
      <c r="DH38" s="183"/>
      <c r="DI38" s="183"/>
      <c r="DJ38" s="183"/>
      <c r="DK38" s="183"/>
      <c r="DL38" s="183"/>
      <c r="DM38" s="183"/>
      <c r="DN38" s="183"/>
      <c r="DO38" s="183"/>
      <c r="DP38" s="183"/>
      <c r="DQ38" s="183"/>
      <c r="DR38" s="183"/>
      <c r="DS38" s="183"/>
      <c r="DT38" s="183"/>
      <c r="DU38" s="183"/>
      <c r="DV38" s="183"/>
      <c r="DW38" s="183"/>
      <c r="DX38" s="183"/>
      <c r="DY38" s="183"/>
      <c r="DZ38" s="183"/>
      <c r="EA38" s="183"/>
      <c r="EB38" s="183"/>
      <c r="EC38" s="183"/>
      <c r="ED38" s="183"/>
      <c r="EE38" s="183"/>
      <c r="EF38" s="183"/>
      <c r="EG38" s="183"/>
      <c r="EH38" s="183"/>
      <c r="EI38" s="183"/>
      <c r="EJ38" s="183"/>
      <c r="EK38" s="183"/>
      <c r="EL38" s="183"/>
      <c r="EM38" s="183"/>
      <c r="EN38" s="183"/>
      <c r="EO38" s="183"/>
      <c r="EP38" s="183"/>
      <c r="EQ38" s="183"/>
      <c r="ER38" s="183"/>
      <c r="ES38" s="183"/>
      <c r="ET38" s="183"/>
      <c r="EU38" s="183"/>
      <c r="EV38" s="183"/>
      <c r="EW38" s="183"/>
      <c r="EX38" s="183"/>
      <c r="EY38" s="183"/>
      <c r="EZ38" s="183"/>
      <c r="FA38" s="183"/>
      <c r="FB38" s="183"/>
      <c r="FC38" s="183"/>
      <c r="FD38" s="183"/>
      <c r="FE38" s="183"/>
      <c r="FF38" s="183"/>
      <c r="FG38" s="183"/>
      <c r="FH38" s="183"/>
      <c r="FI38" s="183"/>
      <c r="FJ38" s="183"/>
      <c r="FK38" s="183"/>
      <c r="FL38" s="183"/>
      <c r="FM38" s="183"/>
      <c r="FN38" s="183"/>
      <c r="FO38" s="183"/>
      <c r="FP38" s="183"/>
      <c r="FQ38" s="183"/>
      <c r="FR38" s="183"/>
      <c r="FS38" s="183"/>
      <c r="FT38" s="183"/>
      <c r="FU38" s="183"/>
      <c r="FV38" s="183"/>
      <c r="FW38" s="183"/>
      <c r="FX38" s="183"/>
      <c r="FY38" s="183"/>
      <c r="FZ38" s="183"/>
      <c r="GA38" s="183"/>
      <c r="GB38" s="183"/>
      <c r="GC38" s="183"/>
      <c r="GD38" s="183"/>
      <c r="GE38" s="183"/>
      <c r="GF38" s="183"/>
      <c r="GG38" s="183"/>
      <c r="GH38" s="183"/>
      <c r="GI38" s="183"/>
      <c r="GJ38" s="183"/>
      <c r="GK38" s="183"/>
      <c r="GL38" s="183"/>
      <c r="GM38" s="183"/>
      <c r="GN38" s="183"/>
      <c r="GO38" s="183"/>
      <c r="GP38" s="183"/>
      <c r="GQ38" s="183"/>
      <c r="GR38" s="183"/>
      <c r="GS38" s="183"/>
      <c r="GT38" s="183"/>
      <c r="GU38" s="183"/>
      <c r="GV38" s="183"/>
      <c r="GW38" s="183"/>
      <c r="GX38" s="183"/>
      <c r="GY38" s="183"/>
      <c r="GZ38" s="183"/>
      <c r="HA38" s="183"/>
      <c r="HB38" s="183"/>
      <c r="HC38" s="183"/>
      <c r="HD38" s="183"/>
      <c r="HE38" s="183"/>
      <c r="HF38" s="183"/>
      <c r="HG38" s="183"/>
      <c r="HH38" s="183"/>
      <c r="HI38" s="183"/>
      <c r="HJ38" s="183"/>
      <c r="HK38" s="183"/>
      <c r="HL38" s="183"/>
      <c r="HM38" s="183"/>
      <c r="HN38" s="183"/>
      <c r="HO38" s="183"/>
      <c r="HP38" s="183"/>
      <c r="HQ38" s="183"/>
      <c r="HR38" s="183"/>
      <c r="HS38" s="183"/>
      <c r="HT38" s="183"/>
      <c r="HU38" s="183"/>
      <c r="HV38" s="183"/>
      <c r="HW38" s="183"/>
      <c r="HX38" s="183"/>
      <c r="HY38" s="183"/>
      <c r="HZ38" s="183"/>
      <c r="IA38" s="183"/>
      <c r="IB38" s="183"/>
      <c r="IC38" s="183"/>
      <c r="ID38" s="183"/>
      <c r="IE38" s="183"/>
      <c r="IF38" s="183"/>
      <c r="IG38" s="183"/>
      <c r="IH38" s="183"/>
      <c r="II38" s="183"/>
      <c r="IJ38" s="183"/>
      <c r="IK38" s="183"/>
      <c r="IL38" s="183"/>
      <c r="IM38" s="183"/>
      <c r="IN38" s="183"/>
      <c r="IO38" s="183"/>
      <c r="IP38" s="183"/>
      <c r="IQ38" s="183"/>
      <c r="IR38" s="183"/>
      <c r="IS38" s="183"/>
      <c r="IT38" s="183"/>
      <c r="IU38" s="183"/>
      <c r="IV38" s="183"/>
      <c r="IW38" s="183"/>
      <c r="IX38" s="183"/>
      <c r="IY38" s="183"/>
      <c r="IZ38" s="183"/>
      <c r="JA38" s="183"/>
      <c r="JB38" s="183"/>
      <c r="JC38" s="183"/>
      <c r="JD38" s="183"/>
      <c r="JE38" s="183"/>
      <c r="JF38" s="183"/>
      <c r="JG38" s="183"/>
      <c r="JH38" s="183"/>
      <c r="JI38" s="183"/>
      <c r="JJ38" s="183"/>
      <c r="JK38" s="183"/>
      <c r="JL38" s="183"/>
      <c r="JM38" s="183"/>
      <c r="JN38" s="183"/>
      <c r="JO38" s="183"/>
      <c r="JP38" s="183"/>
      <c r="JQ38" s="183"/>
      <c r="JR38" s="183"/>
      <c r="JS38" s="183"/>
      <c r="JT38" s="183"/>
      <c r="JU38" s="183"/>
      <c r="JV38" s="183"/>
      <c r="JW38" s="183"/>
      <c r="JX38" s="183"/>
      <c r="JY38" s="183"/>
      <c r="JZ38" s="183"/>
      <c r="KA38" s="183"/>
      <c r="KB38" s="183"/>
      <c r="KC38" s="183"/>
      <c r="KD38" s="183"/>
      <c r="KE38" s="183"/>
      <c r="KF38" s="183"/>
      <c r="KG38" s="183"/>
      <c r="KH38" s="183"/>
      <c r="KI38" s="183"/>
      <c r="KJ38" s="183"/>
      <c r="KK38" s="183"/>
      <c r="KL38" s="183"/>
      <c r="KM38" s="183"/>
      <c r="KN38" s="183"/>
      <c r="KO38" s="183"/>
      <c r="KP38" s="183"/>
      <c r="KQ38" s="183"/>
      <c r="KR38" s="183"/>
      <c r="KS38" s="183"/>
      <c r="KT38" s="183"/>
      <c r="KU38" s="183"/>
      <c r="KV38" s="183"/>
      <c r="KW38" s="183"/>
      <c r="KX38" s="183"/>
      <c r="KY38" s="183"/>
      <c r="KZ38" s="183"/>
      <c r="LA38" s="183"/>
      <c r="LB38" s="183"/>
      <c r="LC38" s="183"/>
      <c r="LD38" s="183"/>
      <c r="LE38" s="183"/>
      <c r="LF38" s="183"/>
      <c r="LG38" s="183"/>
      <c r="LH38" s="183"/>
      <c r="LI38" s="183"/>
      <c r="LJ38" s="183"/>
      <c r="LK38" s="183"/>
      <c r="LL38" s="183"/>
      <c r="LM38" s="183"/>
      <c r="LN38" s="183"/>
      <c r="LO38" s="183"/>
      <c r="LP38" s="183"/>
      <c r="LQ38" s="183"/>
      <c r="LR38" s="183"/>
      <c r="LS38" s="183"/>
      <c r="LT38" s="183"/>
      <c r="LU38" s="183"/>
      <c r="LV38" s="183"/>
      <c r="LW38" s="183"/>
      <c r="LX38" s="183"/>
      <c r="LY38" s="183"/>
      <c r="LZ38" s="183"/>
      <c r="MA38" s="183"/>
      <c r="MB38" s="183"/>
      <c r="MC38" s="183"/>
      <c r="MD38" s="183"/>
      <c r="ME38" s="183"/>
      <c r="MF38" s="183"/>
      <c r="MG38" s="183"/>
      <c r="MH38" s="183"/>
    </row>
    <row r="39" spans="1:349" s="220" customFormat="1" ht="17" hidden="1" outlineLevel="1">
      <c r="A39" s="221"/>
      <c r="B39" s="97"/>
      <c r="C39" s="228"/>
      <c r="D39" s="99"/>
      <c r="E39" s="121" t="s">
        <v>6</v>
      </c>
      <c r="F39" s="121"/>
      <c r="G39" s="99"/>
      <c r="H39" s="99"/>
      <c r="I39" s="99"/>
      <c r="J39" s="233" t="s">
        <v>73</v>
      </c>
      <c r="K39" s="223" t="s">
        <v>77</v>
      </c>
      <c r="L39" s="223"/>
      <c r="M39" s="89"/>
      <c r="N39" s="77">
        <f>($N$32/'Direct costs Brazil'!I32)*'Direct costs Brazil'!I39</f>
        <v>53307.314762837836</v>
      </c>
      <c r="O39" s="53">
        <f t="shared" ref="O39:P40" si="15">N39*(1+$M$33)</f>
        <v>57209.410203477564</v>
      </c>
      <c r="P39" s="53">
        <f t="shared" si="15"/>
        <v>61397.13903037212</v>
      </c>
      <c r="Q39" s="53">
        <f t="shared" si="11"/>
        <v>65891.409607395355</v>
      </c>
      <c r="R39" s="53">
        <f t="shared" si="12"/>
        <v>70714.660790656693</v>
      </c>
      <c r="S39" s="53">
        <f t="shared" si="13"/>
        <v>75890.973960532763</v>
      </c>
      <c r="T39" s="54">
        <f t="shared" si="14"/>
        <v>81446.193254443759</v>
      </c>
      <c r="U39" s="183"/>
      <c r="V39" s="183"/>
      <c r="W39" s="183"/>
      <c r="X39" s="183"/>
      <c r="Y39" s="183"/>
      <c r="Z39" s="183"/>
      <c r="AA39" s="183"/>
      <c r="AB39" s="183"/>
      <c r="AC39" s="183"/>
      <c r="AD39" s="183"/>
      <c r="AE39" s="183"/>
      <c r="AF39" s="183"/>
      <c r="AG39" s="183"/>
      <c r="AH39" s="183"/>
      <c r="AI39" s="183"/>
      <c r="AJ39" s="183"/>
      <c r="AK39" s="183"/>
      <c r="AL39" s="183"/>
      <c r="AM39" s="183"/>
      <c r="AN39" s="183"/>
      <c r="AO39" s="183"/>
      <c r="AP39" s="183"/>
      <c r="AQ39" s="183"/>
      <c r="AR39" s="183"/>
      <c r="AS39" s="183"/>
      <c r="AT39" s="183"/>
      <c r="AU39" s="183"/>
      <c r="AV39" s="183"/>
      <c r="AW39" s="183"/>
      <c r="AX39" s="183"/>
      <c r="AY39" s="183"/>
      <c r="AZ39" s="183"/>
      <c r="BA39" s="183"/>
      <c r="BB39" s="183"/>
      <c r="BC39" s="183"/>
      <c r="BD39" s="183"/>
      <c r="BE39" s="183"/>
      <c r="BF39" s="183"/>
      <c r="BG39" s="183"/>
      <c r="BH39" s="183"/>
      <c r="BI39" s="183"/>
      <c r="BJ39" s="183"/>
      <c r="BK39" s="183"/>
      <c r="BL39" s="183"/>
      <c r="BM39" s="183"/>
      <c r="BN39" s="183"/>
      <c r="BO39" s="183"/>
      <c r="BP39" s="183"/>
      <c r="BQ39" s="183"/>
      <c r="BR39" s="183"/>
      <c r="BS39" s="183"/>
      <c r="BT39" s="183"/>
      <c r="BU39" s="183"/>
      <c r="BV39" s="183"/>
      <c r="BW39" s="183"/>
      <c r="BX39" s="183"/>
      <c r="BY39" s="183"/>
      <c r="BZ39" s="183"/>
      <c r="CA39" s="183"/>
      <c r="CB39" s="183"/>
      <c r="CC39" s="183"/>
      <c r="CD39" s="183"/>
      <c r="CE39" s="183"/>
      <c r="CF39" s="183"/>
      <c r="CG39" s="183"/>
      <c r="CH39" s="183"/>
      <c r="CI39" s="183"/>
      <c r="CJ39" s="183"/>
      <c r="CK39" s="183"/>
      <c r="CL39" s="183"/>
      <c r="CM39" s="183"/>
      <c r="CN39" s="183"/>
      <c r="CO39" s="183"/>
      <c r="CP39" s="183"/>
      <c r="CQ39" s="183"/>
      <c r="CR39" s="183"/>
      <c r="CS39" s="183"/>
      <c r="CT39" s="183"/>
      <c r="CU39" s="183"/>
      <c r="CV39" s="183"/>
      <c r="CW39" s="183"/>
      <c r="CX39" s="183"/>
      <c r="CY39" s="183"/>
      <c r="CZ39" s="183"/>
      <c r="DA39" s="183"/>
      <c r="DB39" s="183"/>
      <c r="DC39" s="183"/>
      <c r="DD39" s="183"/>
      <c r="DE39" s="183"/>
      <c r="DF39" s="183"/>
      <c r="DG39" s="183"/>
      <c r="DH39" s="183"/>
      <c r="DI39" s="183"/>
      <c r="DJ39" s="183"/>
      <c r="DK39" s="183"/>
      <c r="DL39" s="183"/>
      <c r="DM39" s="183"/>
      <c r="DN39" s="183"/>
      <c r="DO39" s="183"/>
      <c r="DP39" s="183"/>
      <c r="DQ39" s="183"/>
      <c r="DR39" s="183"/>
      <c r="DS39" s="183"/>
      <c r="DT39" s="183"/>
      <c r="DU39" s="183"/>
      <c r="DV39" s="183"/>
      <c r="DW39" s="183"/>
      <c r="DX39" s="183"/>
      <c r="DY39" s="183"/>
      <c r="DZ39" s="183"/>
      <c r="EA39" s="183"/>
      <c r="EB39" s="183"/>
      <c r="EC39" s="183"/>
      <c r="ED39" s="183"/>
      <c r="EE39" s="183"/>
      <c r="EF39" s="183"/>
      <c r="EG39" s="183"/>
      <c r="EH39" s="183"/>
      <c r="EI39" s="183"/>
      <c r="EJ39" s="183"/>
      <c r="EK39" s="183"/>
      <c r="EL39" s="183"/>
      <c r="EM39" s="183"/>
      <c r="EN39" s="183"/>
      <c r="EO39" s="183"/>
      <c r="EP39" s="183"/>
      <c r="EQ39" s="183"/>
      <c r="ER39" s="183"/>
      <c r="ES39" s="183"/>
      <c r="ET39" s="183"/>
      <c r="EU39" s="183"/>
      <c r="EV39" s="183"/>
      <c r="EW39" s="183"/>
      <c r="EX39" s="183"/>
      <c r="EY39" s="183"/>
      <c r="EZ39" s="183"/>
      <c r="FA39" s="183"/>
      <c r="FB39" s="183"/>
      <c r="FC39" s="183"/>
      <c r="FD39" s="183"/>
      <c r="FE39" s="183"/>
      <c r="FF39" s="183"/>
      <c r="FG39" s="183"/>
      <c r="FH39" s="183"/>
      <c r="FI39" s="183"/>
      <c r="FJ39" s="183"/>
      <c r="FK39" s="183"/>
      <c r="FL39" s="183"/>
      <c r="FM39" s="183"/>
      <c r="FN39" s="183"/>
      <c r="FO39" s="183"/>
      <c r="FP39" s="183"/>
      <c r="FQ39" s="183"/>
      <c r="FR39" s="183"/>
      <c r="FS39" s="183"/>
      <c r="FT39" s="183"/>
      <c r="FU39" s="183"/>
      <c r="FV39" s="183"/>
      <c r="FW39" s="183"/>
      <c r="FX39" s="183"/>
      <c r="FY39" s="183"/>
      <c r="FZ39" s="183"/>
      <c r="GA39" s="183"/>
      <c r="GB39" s="183"/>
      <c r="GC39" s="183"/>
      <c r="GD39" s="183"/>
      <c r="GE39" s="183"/>
      <c r="GF39" s="183"/>
      <c r="GG39" s="183"/>
      <c r="GH39" s="183"/>
      <c r="GI39" s="183"/>
      <c r="GJ39" s="183"/>
      <c r="GK39" s="183"/>
      <c r="GL39" s="183"/>
      <c r="GM39" s="183"/>
      <c r="GN39" s="183"/>
      <c r="GO39" s="183"/>
      <c r="GP39" s="183"/>
      <c r="GQ39" s="183"/>
      <c r="GR39" s="183"/>
      <c r="GS39" s="183"/>
      <c r="GT39" s="183"/>
      <c r="GU39" s="183"/>
      <c r="GV39" s="183"/>
      <c r="GW39" s="183"/>
      <c r="GX39" s="183"/>
      <c r="GY39" s="183"/>
      <c r="GZ39" s="183"/>
      <c r="HA39" s="183"/>
      <c r="HB39" s="183"/>
      <c r="HC39" s="183"/>
      <c r="HD39" s="183"/>
      <c r="HE39" s="183"/>
      <c r="HF39" s="183"/>
      <c r="HG39" s="183"/>
      <c r="HH39" s="183"/>
      <c r="HI39" s="183"/>
      <c r="HJ39" s="183"/>
      <c r="HK39" s="183"/>
      <c r="HL39" s="183"/>
      <c r="HM39" s="183"/>
      <c r="HN39" s="183"/>
      <c r="HO39" s="183"/>
      <c r="HP39" s="183"/>
      <c r="HQ39" s="183"/>
      <c r="HR39" s="183"/>
      <c r="HS39" s="183"/>
      <c r="HT39" s="183"/>
      <c r="HU39" s="183"/>
      <c r="HV39" s="183"/>
      <c r="HW39" s="183"/>
      <c r="HX39" s="183"/>
      <c r="HY39" s="183"/>
      <c r="HZ39" s="183"/>
      <c r="IA39" s="183"/>
      <c r="IB39" s="183"/>
      <c r="IC39" s="183"/>
      <c r="ID39" s="183"/>
      <c r="IE39" s="183"/>
      <c r="IF39" s="183"/>
      <c r="IG39" s="183"/>
      <c r="IH39" s="183"/>
      <c r="II39" s="183"/>
      <c r="IJ39" s="183"/>
      <c r="IK39" s="183"/>
      <c r="IL39" s="183"/>
      <c r="IM39" s="183"/>
      <c r="IN39" s="183"/>
      <c r="IO39" s="183"/>
      <c r="IP39" s="183"/>
      <c r="IQ39" s="183"/>
      <c r="IR39" s="183"/>
      <c r="IS39" s="183"/>
      <c r="IT39" s="183"/>
      <c r="IU39" s="183"/>
      <c r="IV39" s="183"/>
      <c r="IW39" s="183"/>
      <c r="IX39" s="183"/>
      <c r="IY39" s="183"/>
      <c r="IZ39" s="183"/>
      <c r="JA39" s="183"/>
      <c r="JB39" s="183"/>
      <c r="JC39" s="183"/>
      <c r="JD39" s="183"/>
      <c r="JE39" s="183"/>
      <c r="JF39" s="183"/>
      <c r="JG39" s="183"/>
      <c r="JH39" s="183"/>
      <c r="JI39" s="183"/>
      <c r="JJ39" s="183"/>
      <c r="JK39" s="183"/>
      <c r="JL39" s="183"/>
      <c r="JM39" s="183"/>
      <c r="JN39" s="183"/>
      <c r="JO39" s="183"/>
      <c r="JP39" s="183"/>
      <c r="JQ39" s="183"/>
      <c r="JR39" s="183"/>
      <c r="JS39" s="183"/>
      <c r="JT39" s="183"/>
      <c r="JU39" s="183"/>
      <c r="JV39" s="183"/>
      <c r="JW39" s="183"/>
      <c r="JX39" s="183"/>
      <c r="JY39" s="183"/>
      <c r="JZ39" s="183"/>
      <c r="KA39" s="183"/>
      <c r="KB39" s="183"/>
      <c r="KC39" s="183"/>
      <c r="KD39" s="183"/>
      <c r="KE39" s="183"/>
      <c r="KF39" s="183"/>
      <c r="KG39" s="183"/>
      <c r="KH39" s="183"/>
      <c r="KI39" s="183"/>
      <c r="KJ39" s="183"/>
      <c r="KK39" s="183"/>
      <c r="KL39" s="183"/>
      <c r="KM39" s="183"/>
      <c r="KN39" s="183"/>
      <c r="KO39" s="183"/>
      <c r="KP39" s="183"/>
      <c r="KQ39" s="183"/>
      <c r="KR39" s="183"/>
      <c r="KS39" s="183"/>
      <c r="KT39" s="183"/>
      <c r="KU39" s="183"/>
      <c r="KV39" s="183"/>
      <c r="KW39" s="183"/>
      <c r="KX39" s="183"/>
      <c r="KY39" s="183"/>
      <c r="KZ39" s="183"/>
      <c r="LA39" s="183"/>
      <c r="LB39" s="183"/>
      <c r="LC39" s="183"/>
      <c r="LD39" s="183"/>
      <c r="LE39" s="183"/>
      <c r="LF39" s="183"/>
      <c r="LG39" s="183"/>
      <c r="LH39" s="183"/>
      <c r="LI39" s="183"/>
      <c r="LJ39" s="183"/>
      <c r="LK39" s="183"/>
      <c r="LL39" s="183"/>
      <c r="LM39" s="183"/>
      <c r="LN39" s="183"/>
      <c r="LO39" s="183"/>
      <c r="LP39" s="183"/>
      <c r="LQ39" s="183"/>
      <c r="LR39" s="183"/>
      <c r="LS39" s="183"/>
      <c r="LT39" s="183"/>
      <c r="LU39" s="183"/>
      <c r="LV39" s="183"/>
      <c r="LW39" s="183"/>
      <c r="LX39" s="183"/>
      <c r="LY39" s="183"/>
      <c r="LZ39" s="183"/>
      <c r="MA39" s="183"/>
      <c r="MB39" s="183"/>
      <c r="MC39" s="183"/>
      <c r="MD39" s="183"/>
      <c r="ME39" s="183"/>
      <c r="MF39" s="183"/>
      <c r="MG39" s="183"/>
      <c r="MH39" s="183"/>
    </row>
    <row r="40" spans="1:349" s="220" customFormat="1" ht="17" hidden="1" outlineLevel="1">
      <c r="A40" s="221"/>
      <c r="B40" s="97"/>
      <c r="C40" s="228"/>
      <c r="D40" s="99"/>
      <c r="E40" s="121" t="s">
        <v>7</v>
      </c>
      <c r="F40" s="121"/>
      <c r="G40" s="99"/>
      <c r="H40" s="99"/>
      <c r="I40" s="99"/>
      <c r="J40" s="233" t="s">
        <v>73</v>
      </c>
      <c r="K40" s="223" t="s">
        <v>77</v>
      </c>
      <c r="L40" s="223"/>
      <c r="M40" s="89"/>
      <c r="N40" s="77">
        <f>($N$32/'Direct costs Brazil'!I32)*'Direct costs Brazil'!I40</f>
        <v>63480.777347432428</v>
      </c>
      <c r="O40" s="53">
        <f t="shared" si="15"/>
        <v>68127.570249264478</v>
      </c>
      <c r="P40" s="53">
        <f t="shared" si="15"/>
        <v>73114.508391510637</v>
      </c>
      <c r="Q40" s="53">
        <f t="shared" si="11"/>
        <v>78466.490405769204</v>
      </c>
      <c r="R40" s="53">
        <f t="shared" si="12"/>
        <v>84210.237503471508</v>
      </c>
      <c r="S40" s="53">
        <f t="shared" si="13"/>
        <v>90374.426888725618</v>
      </c>
      <c r="T40" s="54">
        <f t="shared" si="14"/>
        <v>96989.834936980333</v>
      </c>
      <c r="U40" s="183"/>
      <c r="V40" s="183"/>
      <c r="W40" s="183"/>
      <c r="X40" s="183"/>
      <c r="Y40" s="183"/>
      <c r="Z40" s="183"/>
      <c r="AA40" s="183"/>
      <c r="AB40" s="183"/>
      <c r="AC40" s="183"/>
      <c r="AD40" s="183"/>
      <c r="AE40" s="183"/>
      <c r="AF40" s="183"/>
      <c r="AG40" s="183"/>
      <c r="AH40" s="183"/>
      <c r="AI40" s="183"/>
      <c r="AJ40" s="183"/>
      <c r="AK40" s="183"/>
      <c r="AL40" s="183"/>
      <c r="AM40" s="183"/>
      <c r="AN40" s="183"/>
      <c r="AO40" s="183"/>
      <c r="AP40" s="183"/>
      <c r="AQ40" s="183"/>
      <c r="AR40" s="183"/>
      <c r="AS40" s="183"/>
      <c r="AT40" s="183"/>
      <c r="AU40" s="183"/>
      <c r="AV40" s="183"/>
      <c r="AW40" s="183"/>
      <c r="AX40" s="183"/>
      <c r="AY40" s="183"/>
      <c r="AZ40" s="183"/>
      <c r="BA40" s="183"/>
      <c r="BB40" s="183"/>
      <c r="BC40" s="183"/>
      <c r="BD40" s="183"/>
      <c r="BE40" s="183"/>
      <c r="BF40" s="183"/>
      <c r="BG40" s="183"/>
      <c r="BH40" s="183"/>
      <c r="BI40" s="183"/>
      <c r="BJ40" s="183"/>
      <c r="BK40" s="183"/>
      <c r="BL40" s="183"/>
      <c r="BM40" s="183"/>
      <c r="BN40" s="183"/>
      <c r="BO40" s="183"/>
      <c r="BP40" s="183"/>
      <c r="BQ40" s="183"/>
      <c r="BR40" s="183"/>
      <c r="BS40" s="183"/>
      <c r="BT40" s="183"/>
      <c r="BU40" s="183"/>
      <c r="BV40" s="183"/>
      <c r="BW40" s="183"/>
      <c r="BX40" s="183"/>
      <c r="BY40" s="183"/>
      <c r="BZ40" s="183"/>
      <c r="CA40" s="183"/>
      <c r="CB40" s="183"/>
      <c r="CC40" s="183"/>
      <c r="CD40" s="183"/>
      <c r="CE40" s="183"/>
      <c r="CF40" s="183"/>
      <c r="CG40" s="183"/>
      <c r="CH40" s="183"/>
      <c r="CI40" s="183"/>
      <c r="CJ40" s="183"/>
      <c r="CK40" s="183"/>
      <c r="CL40" s="183"/>
      <c r="CM40" s="183"/>
      <c r="CN40" s="183"/>
      <c r="CO40" s="183"/>
      <c r="CP40" s="183"/>
      <c r="CQ40" s="183"/>
      <c r="CR40" s="183"/>
      <c r="CS40" s="183"/>
      <c r="CT40" s="183"/>
      <c r="CU40" s="183"/>
      <c r="CV40" s="183"/>
      <c r="CW40" s="183"/>
      <c r="CX40" s="183"/>
      <c r="CY40" s="183"/>
      <c r="CZ40" s="183"/>
      <c r="DA40" s="183"/>
      <c r="DB40" s="183"/>
      <c r="DC40" s="183"/>
      <c r="DD40" s="183"/>
      <c r="DE40" s="183"/>
      <c r="DF40" s="183"/>
      <c r="DG40" s="183"/>
      <c r="DH40" s="183"/>
      <c r="DI40" s="183"/>
      <c r="DJ40" s="183"/>
      <c r="DK40" s="183"/>
      <c r="DL40" s="183"/>
      <c r="DM40" s="183"/>
      <c r="DN40" s="183"/>
      <c r="DO40" s="183"/>
      <c r="DP40" s="183"/>
      <c r="DQ40" s="183"/>
      <c r="DR40" s="183"/>
      <c r="DS40" s="183"/>
      <c r="DT40" s="183"/>
      <c r="DU40" s="183"/>
      <c r="DV40" s="183"/>
      <c r="DW40" s="183"/>
      <c r="DX40" s="183"/>
      <c r="DY40" s="183"/>
      <c r="DZ40" s="183"/>
      <c r="EA40" s="183"/>
      <c r="EB40" s="183"/>
      <c r="EC40" s="183"/>
      <c r="ED40" s="183"/>
      <c r="EE40" s="183"/>
      <c r="EF40" s="183"/>
      <c r="EG40" s="183"/>
      <c r="EH40" s="183"/>
      <c r="EI40" s="183"/>
      <c r="EJ40" s="183"/>
      <c r="EK40" s="183"/>
      <c r="EL40" s="183"/>
      <c r="EM40" s="183"/>
      <c r="EN40" s="183"/>
      <c r="EO40" s="183"/>
      <c r="EP40" s="183"/>
      <c r="EQ40" s="183"/>
      <c r="ER40" s="183"/>
      <c r="ES40" s="183"/>
      <c r="ET40" s="183"/>
      <c r="EU40" s="183"/>
      <c r="EV40" s="183"/>
      <c r="EW40" s="183"/>
      <c r="EX40" s="183"/>
      <c r="EY40" s="183"/>
      <c r="EZ40" s="183"/>
      <c r="FA40" s="183"/>
      <c r="FB40" s="183"/>
      <c r="FC40" s="183"/>
      <c r="FD40" s="183"/>
      <c r="FE40" s="183"/>
      <c r="FF40" s="183"/>
      <c r="FG40" s="183"/>
      <c r="FH40" s="183"/>
      <c r="FI40" s="183"/>
      <c r="FJ40" s="183"/>
      <c r="FK40" s="183"/>
      <c r="FL40" s="183"/>
      <c r="FM40" s="183"/>
      <c r="FN40" s="183"/>
      <c r="FO40" s="183"/>
      <c r="FP40" s="183"/>
      <c r="FQ40" s="183"/>
      <c r="FR40" s="183"/>
      <c r="FS40" s="183"/>
      <c r="FT40" s="183"/>
      <c r="FU40" s="183"/>
      <c r="FV40" s="183"/>
      <c r="FW40" s="183"/>
      <c r="FX40" s="183"/>
      <c r="FY40" s="183"/>
      <c r="FZ40" s="183"/>
      <c r="GA40" s="183"/>
      <c r="GB40" s="183"/>
      <c r="GC40" s="183"/>
      <c r="GD40" s="183"/>
      <c r="GE40" s="183"/>
      <c r="GF40" s="183"/>
      <c r="GG40" s="183"/>
      <c r="GH40" s="183"/>
      <c r="GI40" s="183"/>
      <c r="GJ40" s="183"/>
      <c r="GK40" s="183"/>
      <c r="GL40" s="183"/>
      <c r="GM40" s="183"/>
      <c r="GN40" s="183"/>
      <c r="GO40" s="183"/>
      <c r="GP40" s="183"/>
      <c r="GQ40" s="183"/>
      <c r="GR40" s="183"/>
      <c r="GS40" s="183"/>
      <c r="GT40" s="183"/>
      <c r="GU40" s="183"/>
      <c r="GV40" s="183"/>
      <c r="GW40" s="183"/>
      <c r="GX40" s="183"/>
      <c r="GY40" s="183"/>
      <c r="GZ40" s="183"/>
      <c r="HA40" s="183"/>
      <c r="HB40" s="183"/>
      <c r="HC40" s="183"/>
      <c r="HD40" s="183"/>
      <c r="HE40" s="183"/>
      <c r="HF40" s="183"/>
      <c r="HG40" s="183"/>
      <c r="HH40" s="183"/>
      <c r="HI40" s="183"/>
      <c r="HJ40" s="183"/>
      <c r="HK40" s="183"/>
      <c r="HL40" s="183"/>
      <c r="HM40" s="183"/>
      <c r="HN40" s="183"/>
      <c r="HO40" s="183"/>
      <c r="HP40" s="183"/>
      <c r="HQ40" s="183"/>
      <c r="HR40" s="183"/>
      <c r="HS40" s="183"/>
      <c r="HT40" s="183"/>
      <c r="HU40" s="183"/>
      <c r="HV40" s="183"/>
      <c r="HW40" s="183"/>
      <c r="HX40" s="183"/>
      <c r="HY40" s="183"/>
      <c r="HZ40" s="183"/>
      <c r="IA40" s="183"/>
      <c r="IB40" s="183"/>
      <c r="IC40" s="183"/>
      <c r="ID40" s="183"/>
      <c r="IE40" s="183"/>
      <c r="IF40" s="183"/>
      <c r="IG40" s="183"/>
      <c r="IH40" s="183"/>
      <c r="II40" s="183"/>
      <c r="IJ40" s="183"/>
      <c r="IK40" s="183"/>
      <c r="IL40" s="183"/>
      <c r="IM40" s="183"/>
      <c r="IN40" s="183"/>
      <c r="IO40" s="183"/>
      <c r="IP40" s="183"/>
      <c r="IQ40" s="183"/>
      <c r="IR40" s="183"/>
      <c r="IS40" s="183"/>
      <c r="IT40" s="183"/>
      <c r="IU40" s="183"/>
      <c r="IV40" s="183"/>
      <c r="IW40" s="183"/>
      <c r="IX40" s="183"/>
      <c r="IY40" s="183"/>
      <c r="IZ40" s="183"/>
      <c r="JA40" s="183"/>
      <c r="JB40" s="183"/>
      <c r="JC40" s="183"/>
      <c r="JD40" s="183"/>
      <c r="JE40" s="183"/>
      <c r="JF40" s="183"/>
      <c r="JG40" s="183"/>
      <c r="JH40" s="183"/>
      <c r="JI40" s="183"/>
      <c r="JJ40" s="183"/>
      <c r="JK40" s="183"/>
      <c r="JL40" s="183"/>
      <c r="JM40" s="183"/>
      <c r="JN40" s="183"/>
      <c r="JO40" s="183"/>
      <c r="JP40" s="183"/>
      <c r="JQ40" s="183"/>
      <c r="JR40" s="183"/>
      <c r="JS40" s="183"/>
      <c r="JT40" s="183"/>
      <c r="JU40" s="183"/>
      <c r="JV40" s="183"/>
      <c r="JW40" s="183"/>
      <c r="JX40" s="183"/>
      <c r="JY40" s="183"/>
      <c r="JZ40" s="183"/>
      <c r="KA40" s="183"/>
      <c r="KB40" s="183"/>
      <c r="KC40" s="183"/>
      <c r="KD40" s="183"/>
      <c r="KE40" s="183"/>
      <c r="KF40" s="183"/>
      <c r="KG40" s="183"/>
      <c r="KH40" s="183"/>
      <c r="KI40" s="183"/>
      <c r="KJ40" s="183"/>
      <c r="KK40" s="183"/>
      <c r="KL40" s="183"/>
      <c r="KM40" s="183"/>
      <c r="KN40" s="183"/>
      <c r="KO40" s="183"/>
      <c r="KP40" s="183"/>
      <c r="KQ40" s="183"/>
      <c r="KR40" s="183"/>
      <c r="KS40" s="183"/>
      <c r="KT40" s="183"/>
      <c r="KU40" s="183"/>
      <c r="KV40" s="183"/>
      <c r="KW40" s="183"/>
      <c r="KX40" s="183"/>
      <c r="KY40" s="183"/>
      <c r="KZ40" s="183"/>
      <c r="LA40" s="183"/>
      <c r="LB40" s="183"/>
      <c r="LC40" s="183"/>
      <c r="LD40" s="183"/>
      <c r="LE40" s="183"/>
      <c r="LF40" s="183"/>
      <c r="LG40" s="183"/>
      <c r="LH40" s="183"/>
      <c r="LI40" s="183"/>
      <c r="LJ40" s="183"/>
      <c r="LK40" s="183"/>
      <c r="LL40" s="183"/>
      <c r="LM40" s="183"/>
      <c r="LN40" s="183"/>
      <c r="LO40" s="183"/>
      <c r="LP40" s="183"/>
      <c r="LQ40" s="183"/>
      <c r="LR40" s="183"/>
      <c r="LS40" s="183"/>
      <c r="LT40" s="183"/>
      <c r="LU40" s="183"/>
      <c r="LV40" s="183"/>
      <c r="LW40" s="183"/>
      <c r="LX40" s="183"/>
      <c r="LY40" s="183"/>
      <c r="LZ40" s="183"/>
      <c r="MA40" s="183"/>
      <c r="MB40" s="183"/>
      <c r="MC40" s="183"/>
      <c r="MD40" s="183"/>
      <c r="ME40" s="183"/>
      <c r="MF40" s="183"/>
      <c r="MG40" s="183"/>
      <c r="MH40" s="183"/>
    </row>
    <row r="41" spans="1:349" s="220" customFormat="1" ht="17" hidden="1" outlineLevel="1">
      <c r="A41" s="221"/>
      <c r="B41" s="97"/>
      <c r="C41" s="228"/>
      <c r="D41" s="228"/>
      <c r="E41" s="99"/>
      <c r="F41" s="99"/>
      <c r="G41" s="99"/>
      <c r="H41" s="99"/>
      <c r="I41" s="99"/>
      <c r="J41" s="223"/>
      <c r="K41" s="223" t="s">
        <v>77</v>
      </c>
      <c r="L41" s="223"/>
      <c r="M41" s="88" t="s">
        <v>59</v>
      </c>
      <c r="N41" s="92">
        <f t="shared" ref="N41:T41" si="16">SUM(N38:N40)</f>
        <v>147728.42739608107</v>
      </c>
      <c r="O41" s="55">
        <f t="shared" si="16"/>
        <v>158542.14828147419</v>
      </c>
      <c r="P41" s="55">
        <f t="shared" si="16"/>
        <v>170147.43353567811</v>
      </c>
      <c r="Q41" s="55">
        <f t="shared" si="16"/>
        <v>182602.22567048972</v>
      </c>
      <c r="R41" s="55">
        <f t="shared" si="16"/>
        <v>195968.70858956955</v>
      </c>
      <c r="S41" s="55">
        <f t="shared" si="16"/>
        <v>210313.61805832607</v>
      </c>
      <c r="T41" s="56">
        <f t="shared" si="16"/>
        <v>225708.57490019553</v>
      </c>
      <c r="U41" s="183"/>
      <c r="V41" s="183"/>
      <c r="W41" s="183"/>
      <c r="X41" s="183"/>
      <c r="Y41" s="183"/>
      <c r="Z41" s="183"/>
      <c r="AA41" s="183"/>
      <c r="AB41" s="183"/>
      <c r="AC41" s="183"/>
      <c r="AD41" s="183"/>
      <c r="AE41" s="183"/>
      <c r="AF41" s="183"/>
      <c r="AG41" s="183"/>
      <c r="AH41" s="183"/>
      <c r="AI41" s="183"/>
      <c r="AJ41" s="183"/>
      <c r="AK41" s="183"/>
      <c r="AL41" s="183"/>
      <c r="AM41" s="183"/>
      <c r="AN41" s="183"/>
      <c r="AO41" s="183"/>
      <c r="AP41" s="183"/>
      <c r="AQ41" s="183"/>
      <c r="AR41" s="183"/>
      <c r="AS41" s="183"/>
      <c r="AT41" s="183"/>
      <c r="AU41" s="183"/>
      <c r="AV41" s="183"/>
      <c r="AW41" s="183"/>
      <c r="AX41" s="183"/>
      <c r="AY41" s="183"/>
      <c r="AZ41" s="183"/>
      <c r="BA41" s="183"/>
      <c r="BB41" s="183"/>
      <c r="BC41" s="183"/>
      <c r="BD41" s="183"/>
      <c r="BE41" s="183"/>
      <c r="BF41" s="183"/>
      <c r="BG41" s="183"/>
      <c r="BH41" s="183"/>
      <c r="BI41" s="183"/>
      <c r="BJ41" s="183"/>
      <c r="BK41" s="183"/>
      <c r="BL41" s="183"/>
      <c r="BM41" s="183"/>
      <c r="BN41" s="183"/>
      <c r="BO41" s="183"/>
      <c r="BP41" s="183"/>
      <c r="BQ41" s="183"/>
      <c r="BR41" s="183"/>
      <c r="BS41" s="183"/>
      <c r="BT41" s="183"/>
      <c r="BU41" s="183"/>
      <c r="BV41" s="183"/>
      <c r="BW41" s="183"/>
      <c r="BX41" s="183"/>
      <c r="BY41" s="183"/>
      <c r="BZ41" s="183"/>
      <c r="CA41" s="183"/>
      <c r="CB41" s="183"/>
      <c r="CC41" s="183"/>
      <c r="CD41" s="183"/>
      <c r="CE41" s="183"/>
      <c r="CF41" s="183"/>
      <c r="CG41" s="183"/>
      <c r="CH41" s="183"/>
      <c r="CI41" s="183"/>
      <c r="CJ41" s="183"/>
      <c r="CK41" s="183"/>
      <c r="CL41" s="183"/>
      <c r="CM41" s="183"/>
      <c r="CN41" s="183"/>
      <c r="CO41" s="183"/>
      <c r="CP41" s="183"/>
      <c r="CQ41" s="183"/>
      <c r="CR41" s="183"/>
      <c r="CS41" s="183"/>
      <c r="CT41" s="183"/>
      <c r="CU41" s="183"/>
      <c r="CV41" s="183"/>
      <c r="CW41" s="183"/>
      <c r="CX41" s="183"/>
      <c r="CY41" s="183"/>
      <c r="CZ41" s="183"/>
      <c r="DA41" s="183"/>
      <c r="DB41" s="183"/>
      <c r="DC41" s="183"/>
      <c r="DD41" s="183"/>
      <c r="DE41" s="183"/>
      <c r="DF41" s="183"/>
      <c r="DG41" s="183"/>
      <c r="DH41" s="183"/>
      <c r="DI41" s="183"/>
      <c r="DJ41" s="183"/>
      <c r="DK41" s="183"/>
      <c r="DL41" s="183"/>
      <c r="DM41" s="183"/>
      <c r="DN41" s="183"/>
      <c r="DO41" s="183"/>
      <c r="DP41" s="183"/>
      <c r="DQ41" s="183"/>
      <c r="DR41" s="183"/>
      <c r="DS41" s="183"/>
      <c r="DT41" s="183"/>
      <c r="DU41" s="183"/>
      <c r="DV41" s="183"/>
      <c r="DW41" s="183"/>
      <c r="DX41" s="183"/>
      <c r="DY41" s="183"/>
      <c r="DZ41" s="183"/>
      <c r="EA41" s="183"/>
      <c r="EB41" s="183"/>
      <c r="EC41" s="183"/>
      <c r="ED41" s="183"/>
      <c r="EE41" s="183"/>
      <c r="EF41" s="183"/>
      <c r="EG41" s="183"/>
      <c r="EH41" s="183"/>
      <c r="EI41" s="183"/>
      <c r="EJ41" s="183"/>
      <c r="EK41" s="183"/>
      <c r="EL41" s="183"/>
      <c r="EM41" s="183"/>
      <c r="EN41" s="183"/>
      <c r="EO41" s="183"/>
      <c r="EP41" s="183"/>
      <c r="EQ41" s="183"/>
      <c r="ER41" s="183"/>
      <c r="ES41" s="183"/>
      <c r="ET41" s="183"/>
      <c r="EU41" s="183"/>
      <c r="EV41" s="183"/>
      <c r="EW41" s="183"/>
      <c r="EX41" s="183"/>
      <c r="EY41" s="183"/>
      <c r="EZ41" s="183"/>
      <c r="FA41" s="183"/>
      <c r="FB41" s="183"/>
      <c r="FC41" s="183"/>
      <c r="FD41" s="183"/>
      <c r="FE41" s="183"/>
      <c r="FF41" s="183"/>
      <c r="FG41" s="183"/>
      <c r="FH41" s="183"/>
      <c r="FI41" s="183"/>
      <c r="FJ41" s="183"/>
      <c r="FK41" s="183"/>
      <c r="FL41" s="183"/>
      <c r="FM41" s="183"/>
      <c r="FN41" s="183"/>
      <c r="FO41" s="183"/>
      <c r="FP41" s="183"/>
      <c r="FQ41" s="183"/>
      <c r="FR41" s="183"/>
      <c r="FS41" s="183"/>
      <c r="FT41" s="183"/>
      <c r="FU41" s="183"/>
      <c r="FV41" s="183"/>
      <c r="FW41" s="183"/>
      <c r="FX41" s="183"/>
      <c r="FY41" s="183"/>
      <c r="FZ41" s="183"/>
      <c r="GA41" s="183"/>
      <c r="GB41" s="183"/>
      <c r="GC41" s="183"/>
      <c r="GD41" s="183"/>
      <c r="GE41" s="183"/>
      <c r="GF41" s="183"/>
      <c r="GG41" s="183"/>
      <c r="GH41" s="183"/>
      <c r="GI41" s="183"/>
      <c r="GJ41" s="183"/>
      <c r="GK41" s="183"/>
      <c r="GL41" s="183"/>
      <c r="GM41" s="183"/>
      <c r="GN41" s="183"/>
      <c r="GO41" s="183"/>
      <c r="GP41" s="183"/>
      <c r="GQ41" s="183"/>
      <c r="GR41" s="183"/>
      <c r="GS41" s="183"/>
      <c r="GT41" s="183"/>
      <c r="GU41" s="183"/>
      <c r="GV41" s="183"/>
      <c r="GW41" s="183"/>
      <c r="GX41" s="183"/>
      <c r="GY41" s="183"/>
      <c r="GZ41" s="183"/>
      <c r="HA41" s="183"/>
      <c r="HB41" s="183"/>
      <c r="HC41" s="183"/>
      <c r="HD41" s="183"/>
      <c r="HE41" s="183"/>
      <c r="HF41" s="183"/>
      <c r="HG41" s="183"/>
      <c r="HH41" s="183"/>
      <c r="HI41" s="183"/>
      <c r="HJ41" s="183"/>
      <c r="HK41" s="183"/>
      <c r="HL41" s="183"/>
      <c r="HM41" s="183"/>
      <c r="HN41" s="183"/>
      <c r="HO41" s="183"/>
      <c r="HP41" s="183"/>
      <c r="HQ41" s="183"/>
      <c r="HR41" s="183"/>
      <c r="HS41" s="183"/>
      <c r="HT41" s="183"/>
      <c r="HU41" s="183"/>
      <c r="HV41" s="183"/>
      <c r="HW41" s="183"/>
      <c r="HX41" s="183"/>
      <c r="HY41" s="183"/>
      <c r="HZ41" s="183"/>
      <c r="IA41" s="183"/>
      <c r="IB41" s="183"/>
      <c r="IC41" s="183"/>
      <c r="ID41" s="183"/>
      <c r="IE41" s="183"/>
      <c r="IF41" s="183"/>
      <c r="IG41" s="183"/>
      <c r="IH41" s="183"/>
      <c r="II41" s="183"/>
      <c r="IJ41" s="183"/>
      <c r="IK41" s="183"/>
      <c r="IL41" s="183"/>
      <c r="IM41" s="183"/>
      <c r="IN41" s="183"/>
      <c r="IO41" s="183"/>
      <c r="IP41" s="183"/>
      <c r="IQ41" s="183"/>
      <c r="IR41" s="183"/>
      <c r="IS41" s="183"/>
      <c r="IT41" s="183"/>
      <c r="IU41" s="183"/>
      <c r="IV41" s="183"/>
      <c r="IW41" s="183"/>
      <c r="IX41" s="183"/>
      <c r="IY41" s="183"/>
      <c r="IZ41" s="183"/>
      <c r="JA41" s="183"/>
      <c r="JB41" s="183"/>
      <c r="JC41" s="183"/>
      <c r="JD41" s="183"/>
      <c r="JE41" s="183"/>
      <c r="JF41" s="183"/>
      <c r="JG41" s="183"/>
      <c r="JH41" s="183"/>
      <c r="JI41" s="183"/>
      <c r="JJ41" s="183"/>
      <c r="JK41" s="183"/>
      <c r="JL41" s="183"/>
      <c r="JM41" s="183"/>
      <c r="JN41" s="183"/>
      <c r="JO41" s="183"/>
      <c r="JP41" s="183"/>
      <c r="JQ41" s="183"/>
      <c r="JR41" s="183"/>
      <c r="JS41" s="183"/>
      <c r="JT41" s="183"/>
      <c r="JU41" s="183"/>
      <c r="JV41" s="183"/>
      <c r="JW41" s="183"/>
      <c r="JX41" s="183"/>
      <c r="JY41" s="183"/>
      <c r="JZ41" s="183"/>
      <c r="KA41" s="183"/>
      <c r="KB41" s="183"/>
      <c r="KC41" s="183"/>
      <c r="KD41" s="183"/>
      <c r="KE41" s="183"/>
      <c r="KF41" s="183"/>
      <c r="KG41" s="183"/>
      <c r="KH41" s="183"/>
      <c r="KI41" s="183"/>
      <c r="KJ41" s="183"/>
      <c r="KK41" s="183"/>
      <c r="KL41" s="183"/>
      <c r="KM41" s="183"/>
      <c r="KN41" s="183"/>
      <c r="KO41" s="183"/>
      <c r="KP41" s="183"/>
      <c r="KQ41" s="183"/>
      <c r="KR41" s="183"/>
      <c r="KS41" s="183"/>
      <c r="KT41" s="183"/>
      <c r="KU41" s="183"/>
      <c r="KV41" s="183"/>
      <c r="KW41" s="183"/>
      <c r="KX41" s="183"/>
      <c r="KY41" s="183"/>
      <c r="KZ41" s="183"/>
      <c r="LA41" s="183"/>
      <c r="LB41" s="183"/>
      <c r="LC41" s="183"/>
      <c r="LD41" s="183"/>
      <c r="LE41" s="183"/>
      <c r="LF41" s="183"/>
      <c r="LG41" s="183"/>
      <c r="LH41" s="183"/>
      <c r="LI41" s="183"/>
      <c r="LJ41" s="183"/>
      <c r="LK41" s="183"/>
      <c r="LL41" s="183"/>
      <c r="LM41" s="183"/>
      <c r="LN41" s="183"/>
      <c r="LO41" s="183"/>
      <c r="LP41" s="183"/>
      <c r="LQ41" s="183"/>
      <c r="LR41" s="183"/>
      <c r="LS41" s="183"/>
      <c r="LT41" s="183"/>
      <c r="LU41" s="183"/>
      <c r="LV41" s="183"/>
      <c r="LW41" s="183"/>
      <c r="LX41" s="183"/>
      <c r="LY41" s="183"/>
      <c r="LZ41" s="183"/>
      <c r="MA41" s="183"/>
      <c r="MB41" s="183"/>
      <c r="MC41" s="183"/>
      <c r="MD41" s="183"/>
      <c r="ME41" s="183"/>
      <c r="MF41" s="183"/>
      <c r="MG41" s="183"/>
      <c r="MH41" s="183"/>
    </row>
    <row r="42" spans="1:349" s="220" customFormat="1" ht="17" hidden="1" outlineLevel="1">
      <c r="A42" s="221"/>
      <c r="B42" s="97"/>
      <c r="C42" s="227" t="s">
        <v>10</v>
      </c>
      <c r="D42" s="227"/>
      <c r="E42" s="99"/>
      <c r="F42" s="99"/>
      <c r="G42" s="99"/>
      <c r="H42" s="99"/>
      <c r="I42" s="99"/>
      <c r="J42" s="223"/>
      <c r="K42" s="223"/>
      <c r="L42" s="223"/>
      <c r="M42" s="89"/>
      <c r="N42" s="71"/>
      <c r="O42" s="71"/>
      <c r="P42" s="71"/>
      <c r="Q42" s="82"/>
      <c r="R42" s="82"/>
      <c r="S42" s="82"/>
      <c r="T42" s="82"/>
      <c r="U42" s="183"/>
      <c r="V42" s="183"/>
      <c r="W42" s="183"/>
      <c r="X42" s="183"/>
      <c r="Y42" s="183"/>
      <c r="Z42" s="183"/>
      <c r="AA42" s="183"/>
      <c r="AB42" s="183"/>
      <c r="AC42" s="183"/>
      <c r="AD42" s="183"/>
      <c r="AE42" s="183"/>
      <c r="AF42" s="183"/>
      <c r="AG42" s="183"/>
      <c r="AH42" s="183"/>
      <c r="AI42" s="183"/>
      <c r="AJ42" s="183"/>
      <c r="AK42" s="183"/>
      <c r="AL42" s="183"/>
      <c r="AM42" s="183"/>
      <c r="AN42" s="183"/>
      <c r="AO42" s="183"/>
      <c r="AP42" s="183"/>
      <c r="AQ42" s="183"/>
      <c r="AR42" s="183"/>
      <c r="AS42" s="183"/>
      <c r="AT42" s="183"/>
      <c r="AU42" s="183"/>
      <c r="AV42" s="183"/>
      <c r="AW42" s="183"/>
      <c r="AX42" s="183"/>
      <c r="AY42" s="183"/>
      <c r="AZ42" s="183"/>
      <c r="BA42" s="183"/>
      <c r="BB42" s="183"/>
      <c r="BC42" s="183"/>
      <c r="BD42" s="183"/>
      <c r="BE42" s="183"/>
      <c r="BF42" s="183"/>
      <c r="BG42" s="183"/>
      <c r="BH42" s="183"/>
      <c r="BI42" s="183"/>
      <c r="BJ42" s="183"/>
      <c r="BK42" s="183"/>
      <c r="BL42" s="183"/>
      <c r="BM42" s="183"/>
      <c r="BN42" s="183"/>
      <c r="BO42" s="183"/>
      <c r="BP42" s="183"/>
      <c r="BQ42" s="183"/>
      <c r="BR42" s="183"/>
      <c r="BS42" s="183"/>
      <c r="BT42" s="183"/>
      <c r="BU42" s="183"/>
      <c r="BV42" s="183"/>
      <c r="BW42" s="183"/>
      <c r="BX42" s="183"/>
      <c r="BY42" s="183"/>
      <c r="BZ42" s="183"/>
      <c r="CA42" s="183"/>
      <c r="CB42" s="183"/>
      <c r="CC42" s="183"/>
      <c r="CD42" s="183"/>
      <c r="CE42" s="183"/>
      <c r="CF42" s="183"/>
      <c r="CG42" s="183"/>
      <c r="CH42" s="183"/>
      <c r="CI42" s="183"/>
      <c r="CJ42" s="183"/>
      <c r="CK42" s="183"/>
      <c r="CL42" s="183"/>
      <c r="CM42" s="183"/>
      <c r="CN42" s="183"/>
      <c r="CO42" s="183"/>
      <c r="CP42" s="183"/>
      <c r="CQ42" s="183"/>
      <c r="CR42" s="183"/>
      <c r="CS42" s="183"/>
      <c r="CT42" s="183"/>
      <c r="CU42" s="183"/>
      <c r="CV42" s="183"/>
      <c r="CW42" s="183"/>
      <c r="CX42" s="183"/>
      <c r="CY42" s="183"/>
      <c r="CZ42" s="183"/>
      <c r="DA42" s="183"/>
      <c r="DB42" s="183"/>
      <c r="DC42" s="183"/>
      <c r="DD42" s="183"/>
      <c r="DE42" s="183"/>
      <c r="DF42" s="183"/>
      <c r="DG42" s="183"/>
      <c r="DH42" s="183"/>
      <c r="DI42" s="183"/>
      <c r="DJ42" s="183"/>
      <c r="DK42" s="183"/>
      <c r="DL42" s="183"/>
      <c r="DM42" s="183"/>
      <c r="DN42" s="183"/>
      <c r="DO42" s="183"/>
      <c r="DP42" s="183"/>
      <c r="DQ42" s="183"/>
      <c r="DR42" s="183"/>
      <c r="DS42" s="183"/>
      <c r="DT42" s="183"/>
      <c r="DU42" s="183"/>
      <c r="DV42" s="183"/>
      <c r="DW42" s="183"/>
      <c r="DX42" s="183"/>
      <c r="DY42" s="183"/>
      <c r="DZ42" s="183"/>
      <c r="EA42" s="183"/>
      <c r="EB42" s="183"/>
      <c r="EC42" s="183"/>
      <c r="ED42" s="183"/>
      <c r="EE42" s="183"/>
      <c r="EF42" s="183"/>
      <c r="EG42" s="183"/>
      <c r="EH42" s="183"/>
      <c r="EI42" s="183"/>
      <c r="EJ42" s="183"/>
      <c r="EK42" s="183"/>
      <c r="EL42" s="183"/>
      <c r="EM42" s="183"/>
      <c r="EN42" s="183"/>
      <c r="EO42" s="183"/>
      <c r="EP42" s="183"/>
      <c r="EQ42" s="183"/>
      <c r="ER42" s="183"/>
      <c r="ES42" s="183"/>
      <c r="ET42" s="183"/>
      <c r="EU42" s="183"/>
      <c r="EV42" s="183"/>
      <c r="EW42" s="183"/>
      <c r="EX42" s="183"/>
      <c r="EY42" s="183"/>
      <c r="EZ42" s="183"/>
      <c r="FA42" s="183"/>
      <c r="FB42" s="183"/>
      <c r="FC42" s="183"/>
      <c r="FD42" s="183"/>
      <c r="FE42" s="183"/>
      <c r="FF42" s="183"/>
      <c r="FG42" s="183"/>
      <c r="FH42" s="183"/>
      <c r="FI42" s="183"/>
      <c r="FJ42" s="183"/>
      <c r="FK42" s="183"/>
      <c r="FL42" s="183"/>
      <c r="FM42" s="183"/>
      <c r="FN42" s="183"/>
      <c r="FO42" s="183"/>
      <c r="FP42" s="183"/>
      <c r="FQ42" s="183"/>
      <c r="FR42" s="183"/>
      <c r="FS42" s="183"/>
      <c r="FT42" s="183"/>
      <c r="FU42" s="183"/>
      <c r="FV42" s="183"/>
      <c r="FW42" s="183"/>
      <c r="FX42" s="183"/>
      <c r="FY42" s="183"/>
      <c r="FZ42" s="183"/>
      <c r="GA42" s="183"/>
      <c r="GB42" s="183"/>
      <c r="GC42" s="183"/>
      <c r="GD42" s="183"/>
      <c r="GE42" s="183"/>
      <c r="GF42" s="183"/>
      <c r="GG42" s="183"/>
      <c r="GH42" s="183"/>
      <c r="GI42" s="183"/>
      <c r="GJ42" s="183"/>
      <c r="GK42" s="183"/>
      <c r="GL42" s="183"/>
      <c r="GM42" s="183"/>
      <c r="GN42" s="183"/>
      <c r="GO42" s="183"/>
      <c r="GP42" s="183"/>
      <c r="GQ42" s="183"/>
      <c r="GR42" s="183"/>
      <c r="GS42" s="183"/>
      <c r="GT42" s="183"/>
      <c r="GU42" s="183"/>
      <c r="GV42" s="183"/>
      <c r="GW42" s="183"/>
      <c r="GX42" s="183"/>
      <c r="GY42" s="183"/>
      <c r="GZ42" s="183"/>
      <c r="HA42" s="183"/>
      <c r="HB42" s="183"/>
      <c r="HC42" s="183"/>
      <c r="HD42" s="183"/>
      <c r="HE42" s="183"/>
      <c r="HF42" s="183"/>
      <c r="HG42" s="183"/>
      <c r="HH42" s="183"/>
      <c r="HI42" s="183"/>
      <c r="HJ42" s="183"/>
      <c r="HK42" s="183"/>
      <c r="HL42" s="183"/>
      <c r="HM42" s="183"/>
      <c r="HN42" s="183"/>
      <c r="HO42" s="183"/>
      <c r="HP42" s="183"/>
      <c r="HQ42" s="183"/>
      <c r="HR42" s="183"/>
      <c r="HS42" s="183"/>
      <c r="HT42" s="183"/>
      <c r="HU42" s="183"/>
      <c r="HV42" s="183"/>
      <c r="HW42" s="183"/>
      <c r="HX42" s="183"/>
      <c r="HY42" s="183"/>
      <c r="HZ42" s="183"/>
      <c r="IA42" s="183"/>
      <c r="IB42" s="183"/>
      <c r="IC42" s="183"/>
      <c r="ID42" s="183"/>
      <c r="IE42" s="183"/>
      <c r="IF42" s="183"/>
      <c r="IG42" s="183"/>
      <c r="IH42" s="183"/>
      <c r="II42" s="183"/>
      <c r="IJ42" s="183"/>
      <c r="IK42" s="183"/>
      <c r="IL42" s="183"/>
      <c r="IM42" s="183"/>
      <c r="IN42" s="183"/>
      <c r="IO42" s="183"/>
      <c r="IP42" s="183"/>
      <c r="IQ42" s="183"/>
      <c r="IR42" s="183"/>
      <c r="IS42" s="183"/>
      <c r="IT42" s="183"/>
      <c r="IU42" s="183"/>
      <c r="IV42" s="183"/>
      <c r="IW42" s="183"/>
      <c r="IX42" s="183"/>
      <c r="IY42" s="183"/>
      <c r="IZ42" s="183"/>
      <c r="JA42" s="183"/>
      <c r="JB42" s="183"/>
      <c r="JC42" s="183"/>
      <c r="JD42" s="183"/>
      <c r="JE42" s="183"/>
      <c r="JF42" s="183"/>
      <c r="JG42" s="183"/>
      <c r="JH42" s="183"/>
      <c r="JI42" s="183"/>
      <c r="JJ42" s="183"/>
      <c r="JK42" s="183"/>
      <c r="JL42" s="183"/>
      <c r="JM42" s="183"/>
      <c r="JN42" s="183"/>
      <c r="JO42" s="183"/>
      <c r="JP42" s="183"/>
      <c r="JQ42" s="183"/>
      <c r="JR42" s="183"/>
      <c r="JS42" s="183"/>
      <c r="JT42" s="183"/>
      <c r="JU42" s="183"/>
      <c r="JV42" s="183"/>
      <c r="JW42" s="183"/>
      <c r="JX42" s="183"/>
      <c r="JY42" s="183"/>
      <c r="JZ42" s="183"/>
      <c r="KA42" s="183"/>
      <c r="KB42" s="183"/>
      <c r="KC42" s="183"/>
      <c r="KD42" s="183"/>
      <c r="KE42" s="183"/>
      <c r="KF42" s="183"/>
      <c r="KG42" s="183"/>
      <c r="KH42" s="183"/>
      <c r="KI42" s="183"/>
      <c r="KJ42" s="183"/>
      <c r="KK42" s="183"/>
      <c r="KL42" s="183"/>
      <c r="KM42" s="183"/>
      <c r="KN42" s="183"/>
      <c r="KO42" s="183"/>
      <c r="KP42" s="183"/>
      <c r="KQ42" s="183"/>
      <c r="KR42" s="183"/>
      <c r="KS42" s="183"/>
      <c r="KT42" s="183"/>
      <c r="KU42" s="183"/>
      <c r="KV42" s="183"/>
      <c r="KW42" s="183"/>
      <c r="KX42" s="183"/>
      <c r="KY42" s="183"/>
      <c r="KZ42" s="183"/>
      <c r="LA42" s="183"/>
      <c r="LB42" s="183"/>
      <c r="LC42" s="183"/>
      <c r="LD42" s="183"/>
      <c r="LE42" s="183"/>
      <c r="LF42" s="183"/>
      <c r="LG42" s="183"/>
      <c r="LH42" s="183"/>
      <c r="LI42" s="183"/>
      <c r="LJ42" s="183"/>
      <c r="LK42" s="183"/>
      <c r="LL42" s="183"/>
      <c r="LM42" s="183"/>
      <c r="LN42" s="183"/>
      <c r="LO42" s="183"/>
      <c r="LP42" s="183"/>
      <c r="LQ42" s="183"/>
      <c r="LR42" s="183"/>
      <c r="LS42" s="183"/>
      <c r="LT42" s="183"/>
      <c r="LU42" s="183"/>
      <c r="LV42" s="183"/>
      <c r="LW42" s="183"/>
      <c r="LX42" s="183"/>
      <c r="LY42" s="183"/>
      <c r="LZ42" s="183"/>
      <c r="MA42" s="183"/>
      <c r="MB42" s="183"/>
      <c r="MC42" s="183"/>
      <c r="MD42" s="183"/>
      <c r="ME42" s="183"/>
      <c r="MF42" s="183"/>
      <c r="MG42" s="183"/>
      <c r="MH42" s="183"/>
    </row>
    <row r="43" spans="1:349" s="220" customFormat="1" ht="17" hidden="1" outlineLevel="1">
      <c r="A43" s="221"/>
      <c r="B43" s="97"/>
      <c r="C43" s="99"/>
      <c r="D43" s="99"/>
      <c r="E43" s="121" t="s">
        <v>5</v>
      </c>
      <c r="F43" s="99"/>
      <c r="G43" s="99"/>
      <c r="H43" s="99"/>
      <c r="I43" s="99"/>
      <c r="J43" s="223" t="s">
        <v>73</v>
      </c>
      <c r="K43" s="223" t="s">
        <v>77</v>
      </c>
      <c r="L43" s="223"/>
      <c r="M43" s="89"/>
      <c r="N43" s="77">
        <f>($N$32/'Direct costs Brazil'!I32)*'Direct costs Brazil'!I43</f>
        <v>40251.698253243245</v>
      </c>
      <c r="O43" s="53">
        <f>N43*(1+$M$33)</f>
        <v>43198.122565380647</v>
      </c>
      <c r="P43" s="53">
        <f t="shared" ref="P43:P45" si="17">O43*(1+$M$33)</f>
        <v>46360.225137166504</v>
      </c>
      <c r="Q43" s="53">
        <f t="shared" ref="Q43:Q45" si="18">P43*(1+$M$33)</f>
        <v>49753.793617207091</v>
      </c>
      <c r="R43" s="53">
        <f t="shared" ref="R43:R45" si="19">Q43*(1+$M$33)</f>
        <v>53395.771309986645</v>
      </c>
      <c r="S43" s="53">
        <f t="shared" ref="S43:S45" si="20">R43*(1+$M$33)</f>
        <v>57304.341769877661</v>
      </c>
      <c r="T43" s="54">
        <f t="shared" ref="T43:T45" si="21">S43*(1+$M$33)</f>
        <v>61499.019587432704</v>
      </c>
      <c r="U43" s="183"/>
      <c r="V43" s="183"/>
      <c r="W43" s="183"/>
      <c r="X43" s="183"/>
      <c r="Y43" s="183"/>
      <c r="Z43" s="183"/>
      <c r="AA43" s="183"/>
      <c r="AB43" s="183"/>
      <c r="AC43" s="183"/>
      <c r="AD43" s="183"/>
      <c r="AE43" s="183"/>
      <c r="AF43" s="183"/>
      <c r="AG43" s="183"/>
      <c r="AH43" s="183"/>
      <c r="AI43" s="183"/>
      <c r="AJ43" s="183"/>
      <c r="AK43" s="183"/>
      <c r="AL43" s="183"/>
      <c r="AM43" s="183"/>
      <c r="AN43" s="183"/>
      <c r="AO43" s="183"/>
      <c r="AP43" s="183"/>
      <c r="AQ43" s="183"/>
      <c r="AR43" s="183"/>
      <c r="AS43" s="183"/>
      <c r="AT43" s="183"/>
      <c r="AU43" s="183"/>
      <c r="AV43" s="183"/>
      <c r="AW43" s="183"/>
      <c r="AX43" s="183"/>
      <c r="AY43" s="183"/>
      <c r="AZ43" s="183"/>
      <c r="BA43" s="183"/>
      <c r="BB43" s="183"/>
      <c r="BC43" s="183"/>
      <c r="BD43" s="183"/>
      <c r="BE43" s="183"/>
      <c r="BF43" s="183"/>
      <c r="BG43" s="183"/>
      <c r="BH43" s="183"/>
      <c r="BI43" s="183"/>
      <c r="BJ43" s="183"/>
      <c r="BK43" s="183"/>
      <c r="BL43" s="183"/>
      <c r="BM43" s="183"/>
      <c r="BN43" s="183"/>
      <c r="BO43" s="183"/>
      <c r="BP43" s="183"/>
      <c r="BQ43" s="183"/>
      <c r="BR43" s="183"/>
      <c r="BS43" s="183"/>
      <c r="BT43" s="183"/>
      <c r="BU43" s="183"/>
      <c r="BV43" s="183"/>
      <c r="BW43" s="183"/>
      <c r="BX43" s="183"/>
      <c r="BY43" s="183"/>
      <c r="BZ43" s="183"/>
      <c r="CA43" s="183"/>
      <c r="CB43" s="183"/>
      <c r="CC43" s="183"/>
      <c r="CD43" s="183"/>
      <c r="CE43" s="183"/>
      <c r="CF43" s="183"/>
      <c r="CG43" s="183"/>
      <c r="CH43" s="183"/>
      <c r="CI43" s="183"/>
      <c r="CJ43" s="183"/>
      <c r="CK43" s="183"/>
      <c r="CL43" s="183"/>
      <c r="CM43" s="183"/>
      <c r="CN43" s="183"/>
      <c r="CO43" s="183"/>
      <c r="CP43" s="183"/>
      <c r="CQ43" s="183"/>
      <c r="CR43" s="183"/>
      <c r="CS43" s="183"/>
      <c r="CT43" s="183"/>
      <c r="CU43" s="183"/>
      <c r="CV43" s="183"/>
      <c r="CW43" s="183"/>
      <c r="CX43" s="183"/>
      <c r="CY43" s="183"/>
      <c r="CZ43" s="183"/>
      <c r="DA43" s="183"/>
      <c r="DB43" s="183"/>
      <c r="DC43" s="183"/>
      <c r="DD43" s="183"/>
      <c r="DE43" s="183"/>
      <c r="DF43" s="183"/>
      <c r="DG43" s="183"/>
      <c r="DH43" s="183"/>
      <c r="DI43" s="183"/>
      <c r="DJ43" s="183"/>
      <c r="DK43" s="183"/>
      <c r="DL43" s="183"/>
      <c r="DM43" s="183"/>
      <c r="DN43" s="183"/>
      <c r="DO43" s="183"/>
      <c r="DP43" s="183"/>
      <c r="DQ43" s="183"/>
      <c r="DR43" s="183"/>
      <c r="DS43" s="183"/>
      <c r="DT43" s="183"/>
      <c r="DU43" s="183"/>
      <c r="DV43" s="183"/>
      <c r="DW43" s="183"/>
      <c r="DX43" s="183"/>
      <c r="DY43" s="183"/>
      <c r="DZ43" s="183"/>
      <c r="EA43" s="183"/>
      <c r="EB43" s="183"/>
      <c r="EC43" s="183"/>
      <c r="ED43" s="183"/>
      <c r="EE43" s="183"/>
      <c r="EF43" s="183"/>
      <c r="EG43" s="183"/>
      <c r="EH43" s="183"/>
      <c r="EI43" s="183"/>
      <c r="EJ43" s="183"/>
      <c r="EK43" s="183"/>
      <c r="EL43" s="183"/>
      <c r="EM43" s="183"/>
      <c r="EN43" s="183"/>
      <c r="EO43" s="183"/>
      <c r="EP43" s="183"/>
      <c r="EQ43" s="183"/>
      <c r="ER43" s="183"/>
      <c r="ES43" s="183"/>
      <c r="ET43" s="183"/>
      <c r="EU43" s="183"/>
      <c r="EV43" s="183"/>
      <c r="EW43" s="183"/>
      <c r="EX43" s="183"/>
      <c r="EY43" s="183"/>
      <c r="EZ43" s="183"/>
      <c r="FA43" s="183"/>
      <c r="FB43" s="183"/>
      <c r="FC43" s="183"/>
      <c r="FD43" s="183"/>
      <c r="FE43" s="183"/>
      <c r="FF43" s="183"/>
      <c r="FG43" s="183"/>
      <c r="FH43" s="183"/>
      <c r="FI43" s="183"/>
      <c r="FJ43" s="183"/>
      <c r="FK43" s="183"/>
      <c r="FL43" s="183"/>
      <c r="FM43" s="183"/>
      <c r="FN43" s="183"/>
      <c r="FO43" s="183"/>
      <c r="FP43" s="183"/>
      <c r="FQ43" s="183"/>
      <c r="FR43" s="183"/>
      <c r="FS43" s="183"/>
      <c r="FT43" s="183"/>
      <c r="FU43" s="183"/>
      <c r="FV43" s="183"/>
      <c r="FW43" s="183"/>
      <c r="FX43" s="183"/>
      <c r="FY43" s="183"/>
      <c r="FZ43" s="183"/>
      <c r="GA43" s="183"/>
      <c r="GB43" s="183"/>
      <c r="GC43" s="183"/>
      <c r="GD43" s="183"/>
      <c r="GE43" s="183"/>
      <c r="GF43" s="183"/>
      <c r="GG43" s="183"/>
      <c r="GH43" s="183"/>
      <c r="GI43" s="183"/>
      <c r="GJ43" s="183"/>
      <c r="GK43" s="183"/>
      <c r="GL43" s="183"/>
      <c r="GM43" s="183"/>
      <c r="GN43" s="183"/>
      <c r="GO43" s="183"/>
      <c r="GP43" s="183"/>
      <c r="GQ43" s="183"/>
      <c r="GR43" s="183"/>
      <c r="GS43" s="183"/>
      <c r="GT43" s="183"/>
      <c r="GU43" s="183"/>
      <c r="GV43" s="183"/>
      <c r="GW43" s="183"/>
      <c r="GX43" s="183"/>
      <c r="GY43" s="183"/>
      <c r="GZ43" s="183"/>
      <c r="HA43" s="183"/>
      <c r="HB43" s="183"/>
      <c r="HC43" s="183"/>
      <c r="HD43" s="183"/>
      <c r="HE43" s="183"/>
      <c r="HF43" s="183"/>
      <c r="HG43" s="183"/>
      <c r="HH43" s="183"/>
      <c r="HI43" s="183"/>
      <c r="HJ43" s="183"/>
      <c r="HK43" s="183"/>
      <c r="HL43" s="183"/>
      <c r="HM43" s="183"/>
      <c r="HN43" s="183"/>
      <c r="HO43" s="183"/>
      <c r="HP43" s="183"/>
      <c r="HQ43" s="183"/>
      <c r="HR43" s="183"/>
      <c r="HS43" s="183"/>
      <c r="HT43" s="183"/>
      <c r="HU43" s="183"/>
      <c r="HV43" s="183"/>
      <c r="HW43" s="183"/>
      <c r="HX43" s="183"/>
      <c r="HY43" s="183"/>
      <c r="HZ43" s="183"/>
      <c r="IA43" s="183"/>
      <c r="IB43" s="183"/>
      <c r="IC43" s="183"/>
      <c r="ID43" s="183"/>
      <c r="IE43" s="183"/>
      <c r="IF43" s="183"/>
      <c r="IG43" s="183"/>
      <c r="IH43" s="183"/>
      <c r="II43" s="183"/>
      <c r="IJ43" s="183"/>
      <c r="IK43" s="183"/>
      <c r="IL43" s="183"/>
      <c r="IM43" s="183"/>
      <c r="IN43" s="183"/>
      <c r="IO43" s="183"/>
      <c r="IP43" s="183"/>
      <c r="IQ43" s="183"/>
      <c r="IR43" s="183"/>
      <c r="IS43" s="183"/>
      <c r="IT43" s="183"/>
      <c r="IU43" s="183"/>
      <c r="IV43" s="183"/>
      <c r="IW43" s="183"/>
      <c r="IX43" s="183"/>
      <c r="IY43" s="183"/>
      <c r="IZ43" s="183"/>
      <c r="JA43" s="183"/>
      <c r="JB43" s="183"/>
      <c r="JC43" s="183"/>
      <c r="JD43" s="183"/>
      <c r="JE43" s="183"/>
      <c r="JF43" s="183"/>
      <c r="JG43" s="183"/>
      <c r="JH43" s="183"/>
      <c r="JI43" s="183"/>
      <c r="JJ43" s="183"/>
      <c r="JK43" s="183"/>
      <c r="JL43" s="183"/>
      <c r="JM43" s="183"/>
      <c r="JN43" s="183"/>
      <c r="JO43" s="183"/>
      <c r="JP43" s="183"/>
      <c r="JQ43" s="183"/>
      <c r="JR43" s="183"/>
      <c r="JS43" s="183"/>
      <c r="JT43" s="183"/>
      <c r="JU43" s="183"/>
      <c r="JV43" s="183"/>
      <c r="JW43" s="183"/>
      <c r="JX43" s="183"/>
      <c r="JY43" s="183"/>
      <c r="JZ43" s="183"/>
      <c r="KA43" s="183"/>
      <c r="KB43" s="183"/>
      <c r="KC43" s="183"/>
      <c r="KD43" s="183"/>
      <c r="KE43" s="183"/>
      <c r="KF43" s="183"/>
      <c r="KG43" s="183"/>
      <c r="KH43" s="183"/>
      <c r="KI43" s="183"/>
      <c r="KJ43" s="183"/>
      <c r="KK43" s="183"/>
      <c r="KL43" s="183"/>
      <c r="KM43" s="183"/>
      <c r="KN43" s="183"/>
      <c r="KO43" s="183"/>
      <c r="KP43" s="183"/>
      <c r="KQ43" s="183"/>
      <c r="KR43" s="183"/>
      <c r="KS43" s="183"/>
      <c r="KT43" s="183"/>
      <c r="KU43" s="183"/>
      <c r="KV43" s="183"/>
      <c r="KW43" s="183"/>
      <c r="KX43" s="183"/>
      <c r="KY43" s="183"/>
      <c r="KZ43" s="183"/>
      <c r="LA43" s="183"/>
      <c r="LB43" s="183"/>
      <c r="LC43" s="183"/>
      <c r="LD43" s="183"/>
      <c r="LE43" s="183"/>
      <c r="LF43" s="183"/>
      <c r="LG43" s="183"/>
      <c r="LH43" s="183"/>
      <c r="LI43" s="183"/>
      <c r="LJ43" s="183"/>
      <c r="LK43" s="183"/>
      <c r="LL43" s="183"/>
      <c r="LM43" s="183"/>
      <c r="LN43" s="183"/>
      <c r="LO43" s="183"/>
      <c r="LP43" s="183"/>
      <c r="LQ43" s="183"/>
      <c r="LR43" s="183"/>
      <c r="LS43" s="183"/>
      <c r="LT43" s="183"/>
      <c r="LU43" s="183"/>
      <c r="LV43" s="183"/>
      <c r="LW43" s="183"/>
      <c r="LX43" s="183"/>
      <c r="LY43" s="183"/>
      <c r="LZ43" s="183"/>
      <c r="MA43" s="183"/>
      <c r="MB43" s="183"/>
      <c r="MC43" s="183"/>
      <c r="MD43" s="183"/>
      <c r="ME43" s="183"/>
      <c r="MF43" s="183"/>
      <c r="MG43" s="183"/>
      <c r="MH43" s="183"/>
    </row>
    <row r="44" spans="1:349" s="220" customFormat="1" ht="17" hidden="1" outlineLevel="1">
      <c r="A44" s="221"/>
      <c r="B44" s="97"/>
      <c r="C44" s="228"/>
      <c r="D44" s="99"/>
      <c r="E44" s="121" t="s">
        <v>6</v>
      </c>
      <c r="F44" s="99"/>
      <c r="G44" s="99"/>
      <c r="H44" s="99"/>
      <c r="I44" s="99"/>
      <c r="J44" s="223" t="s">
        <v>73</v>
      </c>
      <c r="K44" s="223" t="s">
        <v>77</v>
      </c>
      <c r="L44" s="223"/>
      <c r="M44" s="89"/>
      <c r="N44" s="77">
        <f>($N$32/'Direct costs Brazil'!I32)*'Direct costs Brazil'!I44</f>
        <v>478931.95500324317</v>
      </c>
      <c r="O44" s="53">
        <f>N44*(1+$M$33)</f>
        <v>513989.77410948055</v>
      </c>
      <c r="P44" s="53">
        <f t="shared" si="17"/>
        <v>551613.82557429455</v>
      </c>
      <c r="Q44" s="53">
        <f t="shared" si="18"/>
        <v>591991.95760633284</v>
      </c>
      <c r="R44" s="53">
        <f t="shared" si="19"/>
        <v>635325.76890311635</v>
      </c>
      <c r="S44" s="53">
        <f t="shared" si="20"/>
        <v>681831.61518682446</v>
      </c>
      <c r="T44" s="54">
        <f t="shared" si="21"/>
        <v>731741.68941849994</v>
      </c>
      <c r="U44" s="183"/>
      <c r="V44" s="183"/>
      <c r="W44" s="183"/>
      <c r="X44" s="183"/>
      <c r="Y44" s="183"/>
      <c r="Z44" s="183"/>
      <c r="AA44" s="183"/>
      <c r="AB44" s="183"/>
      <c r="AC44" s="183"/>
      <c r="AD44" s="183"/>
      <c r="AE44" s="183"/>
      <c r="AF44" s="183"/>
      <c r="AG44" s="183"/>
      <c r="AH44" s="183"/>
      <c r="AI44" s="183"/>
      <c r="AJ44" s="183"/>
      <c r="AK44" s="183"/>
      <c r="AL44" s="183"/>
      <c r="AM44" s="183"/>
      <c r="AN44" s="183"/>
      <c r="AO44" s="183"/>
      <c r="AP44" s="183"/>
      <c r="AQ44" s="183"/>
      <c r="AR44" s="183"/>
      <c r="AS44" s="183"/>
      <c r="AT44" s="183"/>
      <c r="AU44" s="183"/>
      <c r="AV44" s="183"/>
      <c r="AW44" s="183"/>
      <c r="AX44" s="183"/>
      <c r="AY44" s="183"/>
      <c r="AZ44" s="183"/>
      <c r="BA44" s="183"/>
      <c r="BB44" s="183"/>
      <c r="BC44" s="183"/>
      <c r="BD44" s="183"/>
      <c r="BE44" s="183"/>
      <c r="BF44" s="183"/>
      <c r="BG44" s="183"/>
      <c r="BH44" s="183"/>
      <c r="BI44" s="183"/>
      <c r="BJ44" s="183"/>
      <c r="BK44" s="183"/>
      <c r="BL44" s="183"/>
      <c r="BM44" s="183"/>
      <c r="BN44" s="183"/>
      <c r="BO44" s="183"/>
      <c r="BP44" s="183"/>
      <c r="BQ44" s="183"/>
      <c r="BR44" s="183"/>
      <c r="BS44" s="183"/>
      <c r="BT44" s="183"/>
      <c r="BU44" s="183"/>
      <c r="BV44" s="183"/>
      <c r="BW44" s="183"/>
      <c r="BX44" s="183"/>
      <c r="BY44" s="183"/>
      <c r="BZ44" s="183"/>
      <c r="CA44" s="183"/>
      <c r="CB44" s="183"/>
      <c r="CC44" s="183"/>
      <c r="CD44" s="183"/>
      <c r="CE44" s="183"/>
      <c r="CF44" s="183"/>
      <c r="CG44" s="183"/>
      <c r="CH44" s="183"/>
      <c r="CI44" s="183"/>
      <c r="CJ44" s="183"/>
      <c r="CK44" s="183"/>
      <c r="CL44" s="183"/>
      <c r="CM44" s="183"/>
      <c r="CN44" s="183"/>
      <c r="CO44" s="183"/>
      <c r="CP44" s="183"/>
      <c r="CQ44" s="183"/>
      <c r="CR44" s="183"/>
      <c r="CS44" s="183"/>
      <c r="CT44" s="183"/>
      <c r="CU44" s="183"/>
      <c r="CV44" s="183"/>
      <c r="CW44" s="183"/>
      <c r="CX44" s="183"/>
      <c r="CY44" s="183"/>
      <c r="CZ44" s="183"/>
      <c r="DA44" s="183"/>
      <c r="DB44" s="183"/>
      <c r="DC44" s="183"/>
      <c r="DD44" s="183"/>
      <c r="DE44" s="183"/>
      <c r="DF44" s="183"/>
      <c r="DG44" s="183"/>
      <c r="DH44" s="183"/>
      <c r="DI44" s="183"/>
      <c r="DJ44" s="183"/>
      <c r="DK44" s="183"/>
      <c r="DL44" s="183"/>
      <c r="DM44" s="183"/>
      <c r="DN44" s="183"/>
      <c r="DO44" s="183"/>
      <c r="DP44" s="183"/>
      <c r="DQ44" s="183"/>
      <c r="DR44" s="183"/>
      <c r="DS44" s="183"/>
      <c r="DT44" s="183"/>
      <c r="DU44" s="183"/>
      <c r="DV44" s="183"/>
      <c r="DW44" s="183"/>
      <c r="DX44" s="183"/>
      <c r="DY44" s="183"/>
      <c r="DZ44" s="183"/>
      <c r="EA44" s="183"/>
      <c r="EB44" s="183"/>
      <c r="EC44" s="183"/>
      <c r="ED44" s="183"/>
      <c r="EE44" s="183"/>
      <c r="EF44" s="183"/>
      <c r="EG44" s="183"/>
      <c r="EH44" s="183"/>
      <c r="EI44" s="183"/>
      <c r="EJ44" s="183"/>
      <c r="EK44" s="183"/>
      <c r="EL44" s="183"/>
      <c r="EM44" s="183"/>
      <c r="EN44" s="183"/>
      <c r="EO44" s="183"/>
      <c r="EP44" s="183"/>
      <c r="EQ44" s="183"/>
      <c r="ER44" s="183"/>
      <c r="ES44" s="183"/>
      <c r="ET44" s="183"/>
      <c r="EU44" s="183"/>
      <c r="EV44" s="183"/>
      <c r="EW44" s="183"/>
      <c r="EX44" s="183"/>
      <c r="EY44" s="183"/>
      <c r="EZ44" s="183"/>
      <c r="FA44" s="183"/>
      <c r="FB44" s="183"/>
      <c r="FC44" s="183"/>
      <c r="FD44" s="183"/>
      <c r="FE44" s="183"/>
      <c r="FF44" s="183"/>
      <c r="FG44" s="183"/>
      <c r="FH44" s="183"/>
      <c r="FI44" s="183"/>
      <c r="FJ44" s="183"/>
      <c r="FK44" s="183"/>
      <c r="FL44" s="183"/>
      <c r="FM44" s="183"/>
      <c r="FN44" s="183"/>
      <c r="FO44" s="183"/>
      <c r="FP44" s="183"/>
      <c r="FQ44" s="183"/>
      <c r="FR44" s="183"/>
      <c r="FS44" s="183"/>
      <c r="FT44" s="183"/>
      <c r="FU44" s="183"/>
      <c r="FV44" s="183"/>
      <c r="FW44" s="183"/>
      <c r="FX44" s="183"/>
      <c r="FY44" s="183"/>
      <c r="FZ44" s="183"/>
      <c r="GA44" s="183"/>
      <c r="GB44" s="183"/>
      <c r="GC44" s="183"/>
      <c r="GD44" s="183"/>
      <c r="GE44" s="183"/>
      <c r="GF44" s="183"/>
      <c r="GG44" s="183"/>
      <c r="GH44" s="183"/>
      <c r="GI44" s="183"/>
      <c r="GJ44" s="183"/>
      <c r="GK44" s="183"/>
      <c r="GL44" s="183"/>
      <c r="GM44" s="183"/>
      <c r="GN44" s="183"/>
      <c r="GO44" s="183"/>
      <c r="GP44" s="183"/>
      <c r="GQ44" s="183"/>
      <c r="GR44" s="183"/>
      <c r="GS44" s="183"/>
      <c r="GT44" s="183"/>
      <c r="GU44" s="183"/>
      <c r="GV44" s="183"/>
      <c r="GW44" s="183"/>
      <c r="GX44" s="183"/>
      <c r="GY44" s="183"/>
      <c r="GZ44" s="183"/>
      <c r="HA44" s="183"/>
      <c r="HB44" s="183"/>
      <c r="HC44" s="183"/>
      <c r="HD44" s="183"/>
      <c r="HE44" s="183"/>
      <c r="HF44" s="183"/>
      <c r="HG44" s="183"/>
      <c r="HH44" s="183"/>
      <c r="HI44" s="183"/>
      <c r="HJ44" s="183"/>
      <c r="HK44" s="183"/>
      <c r="HL44" s="183"/>
      <c r="HM44" s="183"/>
      <c r="HN44" s="183"/>
      <c r="HO44" s="183"/>
      <c r="HP44" s="183"/>
      <c r="HQ44" s="183"/>
      <c r="HR44" s="183"/>
      <c r="HS44" s="183"/>
      <c r="HT44" s="183"/>
      <c r="HU44" s="183"/>
      <c r="HV44" s="183"/>
      <c r="HW44" s="183"/>
      <c r="HX44" s="183"/>
      <c r="HY44" s="183"/>
      <c r="HZ44" s="183"/>
      <c r="IA44" s="183"/>
      <c r="IB44" s="183"/>
      <c r="IC44" s="183"/>
      <c r="ID44" s="183"/>
      <c r="IE44" s="183"/>
      <c r="IF44" s="183"/>
      <c r="IG44" s="183"/>
      <c r="IH44" s="183"/>
      <c r="II44" s="183"/>
      <c r="IJ44" s="183"/>
      <c r="IK44" s="183"/>
      <c r="IL44" s="183"/>
      <c r="IM44" s="183"/>
      <c r="IN44" s="183"/>
      <c r="IO44" s="183"/>
      <c r="IP44" s="183"/>
      <c r="IQ44" s="183"/>
      <c r="IR44" s="183"/>
      <c r="IS44" s="183"/>
      <c r="IT44" s="183"/>
      <c r="IU44" s="183"/>
      <c r="IV44" s="183"/>
      <c r="IW44" s="183"/>
      <c r="IX44" s="183"/>
      <c r="IY44" s="183"/>
      <c r="IZ44" s="183"/>
      <c r="JA44" s="183"/>
      <c r="JB44" s="183"/>
      <c r="JC44" s="183"/>
      <c r="JD44" s="183"/>
      <c r="JE44" s="183"/>
      <c r="JF44" s="183"/>
      <c r="JG44" s="183"/>
      <c r="JH44" s="183"/>
      <c r="JI44" s="183"/>
      <c r="JJ44" s="183"/>
      <c r="JK44" s="183"/>
      <c r="JL44" s="183"/>
      <c r="JM44" s="183"/>
      <c r="JN44" s="183"/>
      <c r="JO44" s="183"/>
      <c r="JP44" s="183"/>
      <c r="JQ44" s="183"/>
      <c r="JR44" s="183"/>
      <c r="JS44" s="183"/>
      <c r="JT44" s="183"/>
      <c r="JU44" s="183"/>
      <c r="JV44" s="183"/>
      <c r="JW44" s="183"/>
      <c r="JX44" s="183"/>
      <c r="JY44" s="183"/>
      <c r="JZ44" s="183"/>
      <c r="KA44" s="183"/>
      <c r="KB44" s="183"/>
      <c r="KC44" s="183"/>
      <c r="KD44" s="183"/>
      <c r="KE44" s="183"/>
      <c r="KF44" s="183"/>
      <c r="KG44" s="183"/>
      <c r="KH44" s="183"/>
      <c r="KI44" s="183"/>
      <c r="KJ44" s="183"/>
      <c r="KK44" s="183"/>
      <c r="KL44" s="183"/>
      <c r="KM44" s="183"/>
      <c r="KN44" s="183"/>
      <c r="KO44" s="183"/>
      <c r="KP44" s="183"/>
      <c r="KQ44" s="183"/>
      <c r="KR44" s="183"/>
      <c r="KS44" s="183"/>
      <c r="KT44" s="183"/>
      <c r="KU44" s="183"/>
      <c r="KV44" s="183"/>
      <c r="KW44" s="183"/>
      <c r="KX44" s="183"/>
      <c r="KY44" s="183"/>
      <c r="KZ44" s="183"/>
      <c r="LA44" s="183"/>
      <c r="LB44" s="183"/>
      <c r="LC44" s="183"/>
      <c r="LD44" s="183"/>
      <c r="LE44" s="183"/>
      <c r="LF44" s="183"/>
      <c r="LG44" s="183"/>
      <c r="LH44" s="183"/>
      <c r="LI44" s="183"/>
      <c r="LJ44" s="183"/>
      <c r="LK44" s="183"/>
      <c r="LL44" s="183"/>
      <c r="LM44" s="183"/>
      <c r="LN44" s="183"/>
      <c r="LO44" s="183"/>
      <c r="LP44" s="183"/>
      <c r="LQ44" s="183"/>
      <c r="LR44" s="183"/>
      <c r="LS44" s="183"/>
      <c r="LT44" s="183"/>
      <c r="LU44" s="183"/>
      <c r="LV44" s="183"/>
      <c r="LW44" s="183"/>
      <c r="LX44" s="183"/>
      <c r="LY44" s="183"/>
      <c r="LZ44" s="183"/>
      <c r="MA44" s="183"/>
      <c r="MB44" s="183"/>
      <c r="MC44" s="183"/>
      <c r="MD44" s="183"/>
      <c r="ME44" s="183"/>
      <c r="MF44" s="183"/>
      <c r="MG44" s="183"/>
      <c r="MH44" s="183"/>
    </row>
    <row r="45" spans="1:349" s="220" customFormat="1" ht="17" hidden="1" outlineLevel="1">
      <c r="A45" s="221"/>
      <c r="B45" s="97"/>
      <c r="C45" s="228"/>
      <c r="D45" s="99"/>
      <c r="E45" s="121" t="s">
        <v>7</v>
      </c>
      <c r="F45" s="99"/>
      <c r="G45" s="99"/>
      <c r="H45" s="99"/>
      <c r="I45" s="99"/>
      <c r="J45" s="223" t="s">
        <v>73</v>
      </c>
      <c r="K45" s="223" t="s">
        <v>77</v>
      </c>
      <c r="L45" s="223"/>
      <c r="M45" s="88"/>
      <c r="N45" s="77">
        <f>($N$32/'Direct costs Brazil'!I32)*'Direct costs Brazil'!I45</f>
        <v>396759.9456072973</v>
      </c>
      <c r="O45" s="53">
        <f>N45*(1+$M$33)</f>
        <v>425802.77362575143</v>
      </c>
      <c r="P45" s="53">
        <f t="shared" si="17"/>
        <v>456971.53665515641</v>
      </c>
      <c r="Q45" s="53">
        <f t="shared" si="18"/>
        <v>490421.8531383138</v>
      </c>
      <c r="R45" s="53">
        <f t="shared" si="19"/>
        <v>526320.73278803832</v>
      </c>
      <c r="S45" s="53">
        <f t="shared" si="20"/>
        <v>564847.41042812273</v>
      </c>
      <c r="T45" s="54">
        <f t="shared" si="21"/>
        <v>606194.24087146122</v>
      </c>
      <c r="U45" s="183"/>
      <c r="V45" s="183"/>
      <c r="W45" s="183"/>
      <c r="X45" s="183"/>
      <c r="Y45" s="183"/>
      <c r="Z45" s="183"/>
      <c r="AA45" s="183"/>
      <c r="AB45" s="183"/>
      <c r="AC45" s="183"/>
      <c r="AD45" s="183"/>
      <c r="AE45" s="183"/>
      <c r="AF45" s="183"/>
      <c r="AG45" s="183"/>
      <c r="AH45" s="183"/>
      <c r="AI45" s="183"/>
      <c r="AJ45" s="183"/>
      <c r="AK45" s="183"/>
      <c r="AL45" s="183"/>
      <c r="AM45" s="183"/>
      <c r="AN45" s="183"/>
      <c r="AO45" s="183"/>
      <c r="AP45" s="183"/>
      <c r="AQ45" s="183"/>
      <c r="AR45" s="183"/>
      <c r="AS45" s="183"/>
      <c r="AT45" s="183"/>
      <c r="AU45" s="183"/>
      <c r="AV45" s="183"/>
      <c r="AW45" s="183"/>
      <c r="AX45" s="183"/>
      <c r="AY45" s="183"/>
      <c r="AZ45" s="183"/>
      <c r="BA45" s="183"/>
      <c r="BB45" s="183"/>
      <c r="BC45" s="183"/>
      <c r="BD45" s="183"/>
      <c r="BE45" s="183"/>
      <c r="BF45" s="183"/>
      <c r="BG45" s="183"/>
      <c r="BH45" s="183"/>
      <c r="BI45" s="183"/>
      <c r="BJ45" s="183"/>
      <c r="BK45" s="183"/>
      <c r="BL45" s="183"/>
      <c r="BM45" s="183"/>
      <c r="BN45" s="183"/>
      <c r="BO45" s="183"/>
      <c r="BP45" s="183"/>
      <c r="BQ45" s="183"/>
      <c r="BR45" s="183"/>
      <c r="BS45" s="183"/>
      <c r="BT45" s="183"/>
      <c r="BU45" s="183"/>
      <c r="BV45" s="183"/>
      <c r="BW45" s="183"/>
      <c r="BX45" s="183"/>
      <c r="BY45" s="183"/>
      <c r="BZ45" s="183"/>
      <c r="CA45" s="183"/>
      <c r="CB45" s="183"/>
      <c r="CC45" s="183"/>
      <c r="CD45" s="183"/>
      <c r="CE45" s="183"/>
      <c r="CF45" s="183"/>
      <c r="CG45" s="183"/>
      <c r="CH45" s="183"/>
      <c r="CI45" s="183"/>
      <c r="CJ45" s="183"/>
      <c r="CK45" s="183"/>
      <c r="CL45" s="183"/>
      <c r="CM45" s="183"/>
      <c r="CN45" s="183"/>
      <c r="CO45" s="183"/>
      <c r="CP45" s="183"/>
      <c r="CQ45" s="183"/>
      <c r="CR45" s="183"/>
      <c r="CS45" s="183"/>
      <c r="CT45" s="183"/>
      <c r="CU45" s="183"/>
      <c r="CV45" s="183"/>
      <c r="CW45" s="183"/>
      <c r="CX45" s="183"/>
      <c r="CY45" s="183"/>
      <c r="CZ45" s="183"/>
      <c r="DA45" s="183"/>
      <c r="DB45" s="183"/>
      <c r="DC45" s="183"/>
      <c r="DD45" s="183"/>
      <c r="DE45" s="183"/>
      <c r="DF45" s="183"/>
      <c r="DG45" s="183"/>
      <c r="DH45" s="183"/>
      <c r="DI45" s="183"/>
      <c r="DJ45" s="183"/>
      <c r="DK45" s="183"/>
      <c r="DL45" s="183"/>
      <c r="DM45" s="183"/>
      <c r="DN45" s="183"/>
      <c r="DO45" s="183"/>
      <c r="DP45" s="183"/>
      <c r="DQ45" s="183"/>
      <c r="DR45" s="183"/>
      <c r="DS45" s="183"/>
      <c r="DT45" s="183"/>
      <c r="DU45" s="183"/>
      <c r="DV45" s="183"/>
      <c r="DW45" s="183"/>
      <c r="DX45" s="183"/>
      <c r="DY45" s="183"/>
      <c r="DZ45" s="183"/>
      <c r="EA45" s="183"/>
      <c r="EB45" s="183"/>
      <c r="EC45" s="183"/>
      <c r="ED45" s="183"/>
      <c r="EE45" s="183"/>
      <c r="EF45" s="183"/>
      <c r="EG45" s="183"/>
      <c r="EH45" s="183"/>
      <c r="EI45" s="183"/>
      <c r="EJ45" s="183"/>
      <c r="EK45" s="183"/>
      <c r="EL45" s="183"/>
      <c r="EM45" s="183"/>
      <c r="EN45" s="183"/>
      <c r="EO45" s="183"/>
      <c r="EP45" s="183"/>
      <c r="EQ45" s="183"/>
      <c r="ER45" s="183"/>
      <c r="ES45" s="183"/>
      <c r="ET45" s="183"/>
      <c r="EU45" s="183"/>
      <c r="EV45" s="183"/>
      <c r="EW45" s="183"/>
      <c r="EX45" s="183"/>
      <c r="EY45" s="183"/>
      <c r="EZ45" s="183"/>
      <c r="FA45" s="183"/>
      <c r="FB45" s="183"/>
      <c r="FC45" s="183"/>
      <c r="FD45" s="183"/>
      <c r="FE45" s="183"/>
      <c r="FF45" s="183"/>
      <c r="FG45" s="183"/>
      <c r="FH45" s="183"/>
      <c r="FI45" s="183"/>
      <c r="FJ45" s="183"/>
      <c r="FK45" s="183"/>
      <c r="FL45" s="183"/>
      <c r="FM45" s="183"/>
      <c r="FN45" s="183"/>
      <c r="FO45" s="183"/>
      <c r="FP45" s="183"/>
      <c r="FQ45" s="183"/>
      <c r="FR45" s="183"/>
      <c r="FS45" s="183"/>
      <c r="FT45" s="183"/>
      <c r="FU45" s="183"/>
      <c r="FV45" s="183"/>
      <c r="FW45" s="183"/>
      <c r="FX45" s="183"/>
      <c r="FY45" s="183"/>
      <c r="FZ45" s="183"/>
      <c r="GA45" s="183"/>
      <c r="GB45" s="183"/>
      <c r="GC45" s="183"/>
      <c r="GD45" s="183"/>
      <c r="GE45" s="183"/>
      <c r="GF45" s="183"/>
      <c r="GG45" s="183"/>
      <c r="GH45" s="183"/>
      <c r="GI45" s="183"/>
      <c r="GJ45" s="183"/>
      <c r="GK45" s="183"/>
      <c r="GL45" s="183"/>
      <c r="GM45" s="183"/>
      <c r="GN45" s="183"/>
      <c r="GO45" s="183"/>
      <c r="GP45" s="183"/>
      <c r="GQ45" s="183"/>
      <c r="GR45" s="183"/>
      <c r="GS45" s="183"/>
      <c r="GT45" s="183"/>
      <c r="GU45" s="183"/>
      <c r="GV45" s="183"/>
      <c r="GW45" s="183"/>
      <c r="GX45" s="183"/>
      <c r="GY45" s="183"/>
      <c r="GZ45" s="183"/>
      <c r="HA45" s="183"/>
      <c r="HB45" s="183"/>
      <c r="HC45" s="183"/>
      <c r="HD45" s="183"/>
      <c r="HE45" s="183"/>
      <c r="HF45" s="183"/>
      <c r="HG45" s="183"/>
      <c r="HH45" s="183"/>
      <c r="HI45" s="183"/>
      <c r="HJ45" s="183"/>
      <c r="HK45" s="183"/>
      <c r="HL45" s="183"/>
      <c r="HM45" s="183"/>
      <c r="HN45" s="183"/>
      <c r="HO45" s="183"/>
      <c r="HP45" s="183"/>
      <c r="HQ45" s="183"/>
      <c r="HR45" s="183"/>
      <c r="HS45" s="183"/>
      <c r="HT45" s="183"/>
      <c r="HU45" s="183"/>
      <c r="HV45" s="183"/>
      <c r="HW45" s="183"/>
      <c r="HX45" s="183"/>
      <c r="HY45" s="183"/>
      <c r="HZ45" s="183"/>
      <c r="IA45" s="183"/>
      <c r="IB45" s="183"/>
      <c r="IC45" s="183"/>
      <c r="ID45" s="183"/>
      <c r="IE45" s="183"/>
      <c r="IF45" s="183"/>
      <c r="IG45" s="183"/>
      <c r="IH45" s="183"/>
      <c r="II45" s="183"/>
      <c r="IJ45" s="183"/>
      <c r="IK45" s="183"/>
      <c r="IL45" s="183"/>
      <c r="IM45" s="183"/>
      <c r="IN45" s="183"/>
      <c r="IO45" s="183"/>
      <c r="IP45" s="183"/>
      <c r="IQ45" s="183"/>
      <c r="IR45" s="183"/>
      <c r="IS45" s="183"/>
      <c r="IT45" s="183"/>
      <c r="IU45" s="183"/>
      <c r="IV45" s="183"/>
      <c r="IW45" s="183"/>
      <c r="IX45" s="183"/>
      <c r="IY45" s="183"/>
      <c r="IZ45" s="183"/>
      <c r="JA45" s="183"/>
      <c r="JB45" s="183"/>
      <c r="JC45" s="183"/>
      <c r="JD45" s="183"/>
      <c r="JE45" s="183"/>
      <c r="JF45" s="183"/>
      <c r="JG45" s="183"/>
      <c r="JH45" s="183"/>
      <c r="JI45" s="183"/>
      <c r="JJ45" s="183"/>
      <c r="JK45" s="183"/>
      <c r="JL45" s="183"/>
      <c r="JM45" s="183"/>
      <c r="JN45" s="183"/>
      <c r="JO45" s="183"/>
      <c r="JP45" s="183"/>
      <c r="JQ45" s="183"/>
      <c r="JR45" s="183"/>
      <c r="JS45" s="183"/>
      <c r="JT45" s="183"/>
      <c r="JU45" s="183"/>
      <c r="JV45" s="183"/>
      <c r="JW45" s="183"/>
      <c r="JX45" s="183"/>
      <c r="JY45" s="183"/>
      <c r="JZ45" s="183"/>
      <c r="KA45" s="183"/>
      <c r="KB45" s="183"/>
      <c r="KC45" s="183"/>
      <c r="KD45" s="183"/>
      <c r="KE45" s="183"/>
      <c r="KF45" s="183"/>
      <c r="KG45" s="183"/>
      <c r="KH45" s="183"/>
      <c r="KI45" s="183"/>
      <c r="KJ45" s="183"/>
      <c r="KK45" s="183"/>
      <c r="KL45" s="183"/>
      <c r="KM45" s="183"/>
      <c r="KN45" s="183"/>
      <c r="KO45" s="183"/>
      <c r="KP45" s="183"/>
      <c r="KQ45" s="183"/>
      <c r="KR45" s="183"/>
      <c r="KS45" s="183"/>
      <c r="KT45" s="183"/>
      <c r="KU45" s="183"/>
      <c r="KV45" s="183"/>
      <c r="KW45" s="183"/>
      <c r="KX45" s="183"/>
      <c r="KY45" s="183"/>
      <c r="KZ45" s="183"/>
      <c r="LA45" s="183"/>
      <c r="LB45" s="183"/>
      <c r="LC45" s="183"/>
      <c r="LD45" s="183"/>
      <c r="LE45" s="183"/>
      <c r="LF45" s="183"/>
      <c r="LG45" s="183"/>
      <c r="LH45" s="183"/>
      <c r="LI45" s="183"/>
      <c r="LJ45" s="183"/>
      <c r="LK45" s="183"/>
      <c r="LL45" s="183"/>
      <c r="LM45" s="183"/>
      <c r="LN45" s="183"/>
      <c r="LO45" s="183"/>
      <c r="LP45" s="183"/>
      <c r="LQ45" s="183"/>
      <c r="LR45" s="183"/>
      <c r="LS45" s="183"/>
      <c r="LT45" s="183"/>
      <c r="LU45" s="183"/>
      <c r="LV45" s="183"/>
      <c r="LW45" s="183"/>
      <c r="LX45" s="183"/>
      <c r="LY45" s="183"/>
      <c r="LZ45" s="183"/>
      <c r="MA45" s="183"/>
      <c r="MB45" s="183"/>
      <c r="MC45" s="183"/>
      <c r="MD45" s="183"/>
      <c r="ME45" s="183"/>
      <c r="MF45" s="183"/>
      <c r="MG45" s="183"/>
      <c r="MH45" s="183"/>
    </row>
    <row r="46" spans="1:349" s="220" customFormat="1" ht="18" hidden="1" outlineLevel="1" thickBot="1">
      <c r="A46" s="246"/>
      <c r="B46" s="180"/>
      <c r="C46" s="247"/>
      <c r="D46" s="123"/>
      <c r="E46" s="123"/>
      <c r="F46" s="123"/>
      <c r="G46" s="123"/>
      <c r="H46" s="123"/>
      <c r="I46" s="123"/>
      <c r="J46" s="245"/>
      <c r="K46" s="245"/>
      <c r="L46" s="245"/>
      <c r="M46" s="170" t="s">
        <v>59</v>
      </c>
      <c r="N46" s="171">
        <f>SUM(N43:N45)</f>
        <v>915943.59886378376</v>
      </c>
      <c r="O46" s="57">
        <f t="shared" ref="O46:T46" si="22">SUM(O43:O45)</f>
        <v>982990.67030061269</v>
      </c>
      <c r="P46" s="57">
        <f t="shared" si="22"/>
        <v>1054945.5873666175</v>
      </c>
      <c r="Q46" s="57">
        <f t="shared" si="22"/>
        <v>1132167.6043618538</v>
      </c>
      <c r="R46" s="57">
        <f t="shared" si="22"/>
        <v>1215042.2730011414</v>
      </c>
      <c r="S46" s="57">
        <f t="shared" si="22"/>
        <v>1303983.3673848249</v>
      </c>
      <c r="T46" s="58">
        <f t="shared" si="22"/>
        <v>1399434.9498773939</v>
      </c>
      <c r="U46" s="183"/>
      <c r="V46" s="183"/>
      <c r="W46" s="183"/>
      <c r="X46" s="183"/>
      <c r="Y46" s="183"/>
      <c r="Z46" s="183"/>
      <c r="AA46" s="183"/>
      <c r="AB46" s="183"/>
      <c r="AC46" s="183"/>
      <c r="AD46" s="183"/>
      <c r="AE46" s="183"/>
      <c r="AF46" s="183"/>
      <c r="AG46" s="183"/>
      <c r="AH46" s="183"/>
      <c r="AI46" s="183"/>
      <c r="AJ46" s="183"/>
      <c r="AK46" s="183"/>
      <c r="AL46" s="183"/>
      <c r="AM46" s="183"/>
      <c r="AN46" s="183"/>
      <c r="AO46" s="183"/>
      <c r="AP46" s="183"/>
      <c r="AQ46" s="183"/>
      <c r="AR46" s="183"/>
      <c r="AS46" s="183"/>
      <c r="AT46" s="183"/>
      <c r="AU46" s="183"/>
      <c r="AV46" s="183"/>
      <c r="AW46" s="183"/>
      <c r="AX46" s="183"/>
      <c r="AY46" s="183"/>
      <c r="AZ46" s="183"/>
      <c r="BA46" s="183"/>
      <c r="BB46" s="183"/>
      <c r="BC46" s="183"/>
      <c r="BD46" s="183"/>
      <c r="BE46" s="183"/>
      <c r="BF46" s="183"/>
      <c r="BG46" s="183"/>
      <c r="BH46" s="183"/>
      <c r="BI46" s="183"/>
      <c r="BJ46" s="183"/>
      <c r="BK46" s="183"/>
      <c r="BL46" s="183"/>
      <c r="BM46" s="183"/>
      <c r="BN46" s="183"/>
      <c r="BO46" s="183"/>
      <c r="BP46" s="183"/>
      <c r="BQ46" s="183"/>
      <c r="BR46" s="183"/>
      <c r="BS46" s="183"/>
      <c r="BT46" s="183"/>
      <c r="BU46" s="183"/>
      <c r="BV46" s="183"/>
      <c r="BW46" s="183"/>
      <c r="BX46" s="183"/>
      <c r="BY46" s="183"/>
      <c r="BZ46" s="183"/>
      <c r="CA46" s="183"/>
      <c r="CB46" s="183"/>
      <c r="CC46" s="183"/>
      <c r="CD46" s="183"/>
      <c r="CE46" s="183"/>
      <c r="CF46" s="183"/>
      <c r="CG46" s="183"/>
      <c r="CH46" s="183"/>
      <c r="CI46" s="183"/>
      <c r="CJ46" s="183"/>
      <c r="CK46" s="183"/>
      <c r="CL46" s="183"/>
      <c r="CM46" s="183"/>
      <c r="CN46" s="183"/>
      <c r="CO46" s="183"/>
      <c r="CP46" s="183"/>
      <c r="CQ46" s="183"/>
      <c r="CR46" s="183"/>
      <c r="CS46" s="183"/>
      <c r="CT46" s="183"/>
      <c r="CU46" s="183"/>
      <c r="CV46" s="183"/>
      <c r="CW46" s="183"/>
      <c r="CX46" s="183"/>
      <c r="CY46" s="183"/>
      <c r="CZ46" s="183"/>
      <c r="DA46" s="183"/>
      <c r="DB46" s="183"/>
      <c r="DC46" s="183"/>
      <c r="DD46" s="183"/>
      <c r="DE46" s="183"/>
      <c r="DF46" s="183"/>
      <c r="DG46" s="183"/>
      <c r="DH46" s="183"/>
      <c r="DI46" s="183"/>
      <c r="DJ46" s="183"/>
      <c r="DK46" s="183"/>
      <c r="DL46" s="183"/>
      <c r="DM46" s="183"/>
      <c r="DN46" s="183"/>
      <c r="DO46" s="183"/>
      <c r="DP46" s="183"/>
      <c r="DQ46" s="183"/>
      <c r="DR46" s="183"/>
      <c r="DS46" s="183"/>
      <c r="DT46" s="183"/>
      <c r="DU46" s="183"/>
      <c r="DV46" s="183"/>
      <c r="DW46" s="183"/>
      <c r="DX46" s="183"/>
      <c r="DY46" s="183"/>
      <c r="DZ46" s="183"/>
      <c r="EA46" s="183"/>
      <c r="EB46" s="183"/>
      <c r="EC46" s="183"/>
      <c r="ED46" s="183"/>
      <c r="EE46" s="183"/>
      <c r="EF46" s="183"/>
      <c r="EG46" s="183"/>
      <c r="EH46" s="183"/>
      <c r="EI46" s="183"/>
      <c r="EJ46" s="183"/>
      <c r="EK46" s="183"/>
      <c r="EL46" s="183"/>
      <c r="EM46" s="183"/>
      <c r="EN46" s="183"/>
      <c r="EO46" s="183"/>
      <c r="EP46" s="183"/>
      <c r="EQ46" s="183"/>
      <c r="ER46" s="183"/>
      <c r="ES46" s="183"/>
      <c r="ET46" s="183"/>
      <c r="EU46" s="183"/>
      <c r="EV46" s="183"/>
      <c r="EW46" s="183"/>
      <c r="EX46" s="183"/>
      <c r="EY46" s="183"/>
      <c r="EZ46" s="183"/>
      <c r="FA46" s="183"/>
      <c r="FB46" s="183"/>
      <c r="FC46" s="183"/>
      <c r="FD46" s="183"/>
      <c r="FE46" s="183"/>
      <c r="FF46" s="183"/>
      <c r="FG46" s="183"/>
      <c r="FH46" s="183"/>
      <c r="FI46" s="183"/>
      <c r="FJ46" s="183"/>
      <c r="FK46" s="183"/>
      <c r="FL46" s="183"/>
      <c r="FM46" s="183"/>
      <c r="FN46" s="183"/>
      <c r="FO46" s="183"/>
      <c r="FP46" s="183"/>
      <c r="FQ46" s="183"/>
      <c r="FR46" s="183"/>
      <c r="FS46" s="183"/>
      <c r="FT46" s="183"/>
      <c r="FU46" s="183"/>
      <c r="FV46" s="183"/>
      <c r="FW46" s="183"/>
      <c r="FX46" s="183"/>
      <c r="FY46" s="183"/>
      <c r="FZ46" s="183"/>
      <c r="GA46" s="183"/>
      <c r="GB46" s="183"/>
      <c r="GC46" s="183"/>
      <c r="GD46" s="183"/>
      <c r="GE46" s="183"/>
      <c r="GF46" s="183"/>
      <c r="GG46" s="183"/>
      <c r="GH46" s="183"/>
      <c r="GI46" s="183"/>
      <c r="GJ46" s="183"/>
      <c r="GK46" s="183"/>
      <c r="GL46" s="183"/>
      <c r="GM46" s="183"/>
      <c r="GN46" s="183"/>
      <c r="GO46" s="183"/>
      <c r="GP46" s="183"/>
      <c r="GQ46" s="183"/>
      <c r="GR46" s="183"/>
      <c r="GS46" s="183"/>
      <c r="GT46" s="183"/>
      <c r="GU46" s="183"/>
      <c r="GV46" s="183"/>
      <c r="GW46" s="183"/>
      <c r="GX46" s="183"/>
      <c r="GY46" s="183"/>
      <c r="GZ46" s="183"/>
      <c r="HA46" s="183"/>
      <c r="HB46" s="183"/>
      <c r="HC46" s="183"/>
      <c r="HD46" s="183"/>
      <c r="HE46" s="183"/>
      <c r="HF46" s="183"/>
      <c r="HG46" s="183"/>
      <c r="HH46" s="183"/>
      <c r="HI46" s="183"/>
      <c r="HJ46" s="183"/>
      <c r="HK46" s="183"/>
      <c r="HL46" s="183"/>
      <c r="HM46" s="183"/>
      <c r="HN46" s="183"/>
      <c r="HO46" s="183"/>
      <c r="HP46" s="183"/>
      <c r="HQ46" s="183"/>
      <c r="HR46" s="183"/>
      <c r="HS46" s="183"/>
      <c r="HT46" s="183"/>
      <c r="HU46" s="183"/>
      <c r="HV46" s="183"/>
      <c r="HW46" s="183"/>
      <c r="HX46" s="183"/>
      <c r="HY46" s="183"/>
      <c r="HZ46" s="183"/>
      <c r="IA46" s="183"/>
      <c r="IB46" s="183"/>
      <c r="IC46" s="183"/>
      <c r="ID46" s="183"/>
      <c r="IE46" s="183"/>
      <c r="IF46" s="183"/>
      <c r="IG46" s="183"/>
      <c r="IH46" s="183"/>
      <c r="II46" s="183"/>
      <c r="IJ46" s="183"/>
      <c r="IK46" s="183"/>
      <c r="IL46" s="183"/>
      <c r="IM46" s="183"/>
      <c r="IN46" s="183"/>
      <c r="IO46" s="183"/>
      <c r="IP46" s="183"/>
      <c r="IQ46" s="183"/>
      <c r="IR46" s="183"/>
      <c r="IS46" s="183"/>
      <c r="IT46" s="183"/>
      <c r="IU46" s="183"/>
      <c r="IV46" s="183"/>
      <c r="IW46" s="183"/>
      <c r="IX46" s="183"/>
      <c r="IY46" s="183"/>
      <c r="IZ46" s="183"/>
      <c r="JA46" s="183"/>
      <c r="JB46" s="183"/>
      <c r="JC46" s="183"/>
      <c r="JD46" s="183"/>
      <c r="JE46" s="183"/>
      <c r="JF46" s="183"/>
      <c r="JG46" s="183"/>
      <c r="JH46" s="183"/>
      <c r="JI46" s="183"/>
      <c r="JJ46" s="183"/>
      <c r="JK46" s="183"/>
      <c r="JL46" s="183"/>
      <c r="JM46" s="183"/>
      <c r="JN46" s="183"/>
      <c r="JO46" s="183"/>
      <c r="JP46" s="183"/>
      <c r="JQ46" s="183"/>
      <c r="JR46" s="183"/>
      <c r="JS46" s="183"/>
      <c r="JT46" s="183"/>
      <c r="JU46" s="183"/>
      <c r="JV46" s="183"/>
      <c r="JW46" s="183"/>
      <c r="JX46" s="183"/>
      <c r="JY46" s="183"/>
      <c r="JZ46" s="183"/>
      <c r="KA46" s="183"/>
      <c r="KB46" s="183"/>
      <c r="KC46" s="183"/>
      <c r="KD46" s="183"/>
      <c r="KE46" s="183"/>
      <c r="KF46" s="183"/>
      <c r="KG46" s="183"/>
      <c r="KH46" s="183"/>
      <c r="KI46" s="183"/>
      <c r="KJ46" s="183"/>
      <c r="KK46" s="183"/>
      <c r="KL46" s="183"/>
      <c r="KM46" s="183"/>
      <c r="KN46" s="183"/>
      <c r="KO46" s="183"/>
      <c r="KP46" s="183"/>
      <c r="KQ46" s="183"/>
      <c r="KR46" s="183"/>
      <c r="KS46" s="183"/>
      <c r="KT46" s="183"/>
      <c r="KU46" s="183"/>
      <c r="KV46" s="183"/>
      <c r="KW46" s="183"/>
      <c r="KX46" s="183"/>
      <c r="KY46" s="183"/>
      <c r="KZ46" s="183"/>
      <c r="LA46" s="183"/>
      <c r="LB46" s="183"/>
      <c r="LC46" s="183"/>
      <c r="LD46" s="183"/>
      <c r="LE46" s="183"/>
      <c r="LF46" s="183"/>
      <c r="LG46" s="183"/>
      <c r="LH46" s="183"/>
      <c r="LI46" s="183"/>
      <c r="LJ46" s="183"/>
      <c r="LK46" s="183"/>
      <c r="LL46" s="183"/>
      <c r="LM46" s="183"/>
      <c r="LN46" s="183"/>
      <c r="LO46" s="183"/>
      <c r="LP46" s="183"/>
      <c r="LQ46" s="183"/>
      <c r="LR46" s="183"/>
      <c r="LS46" s="183"/>
      <c r="LT46" s="183"/>
      <c r="LU46" s="183"/>
      <c r="LV46" s="183"/>
      <c r="LW46" s="183"/>
      <c r="LX46" s="183"/>
      <c r="LY46" s="183"/>
      <c r="LZ46" s="183"/>
      <c r="MA46" s="183"/>
      <c r="MB46" s="183"/>
      <c r="MC46" s="183"/>
      <c r="MD46" s="183"/>
      <c r="ME46" s="183"/>
      <c r="MF46" s="183"/>
      <c r="MG46" s="183"/>
      <c r="MH46" s="183"/>
    </row>
    <row r="47" spans="1:349" s="248" customFormat="1" ht="17.25" customHeight="1" collapsed="1" thickBot="1">
      <c r="A47" s="234" t="s">
        <v>53</v>
      </c>
      <c r="B47" s="160"/>
      <c r="C47" s="160"/>
      <c r="D47" s="160"/>
      <c r="E47" s="160"/>
      <c r="F47" s="160"/>
      <c r="G47" s="160"/>
      <c r="H47" s="160"/>
      <c r="I47" s="160"/>
      <c r="J47" s="160"/>
      <c r="K47" s="144"/>
      <c r="L47" s="144"/>
      <c r="M47" s="172"/>
      <c r="N47" s="173"/>
      <c r="O47" s="173"/>
      <c r="P47" s="173"/>
      <c r="Q47" s="90"/>
      <c r="R47" s="90"/>
      <c r="S47" s="90"/>
      <c r="T47" s="91"/>
      <c r="U47" s="94"/>
    </row>
    <row r="48" spans="1:349" s="220" customFormat="1" ht="17.25" customHeight="1" outlineLevel="1" thickTop="1" thickBot="1">
      <c r="A48" s="221"/>
      <c r="B48" s="97"/>
      <c r="C48" s="227" t="s">
        <v>9</v>
      </c>
      <c r="D48" s="99"/>
      <c r="E48" s="99"/>
      <c r="F48" s="99"/>
      <c r="G48" s="99"/>
      <c r="H48" s="99"/>
      <c r="I48" s="99"/>
      <c r="J48" s="223"/>
      <c r="K48" s="223"/>
      <c r="L48" s="223"/>
      <c r="M48" s="88"/>
      <c r="N48" s="93"/>
      <c r="O48" s="93"/>
      <c r="P48" s="93"/>
      <c r="Q48" s="82"/>
      <c r="R48" s="82"/>
      <c r="S48" s="82"/>
      <c r="T48" s="83"/>
      <c r="U48" s="183"/>
      <c r="V48" s="183"/>
      <c r="W48" s="183"/>
      <c r="X48" s="183"/>
      <c r="Y48" s="183"/>
      <c r="Z48" s="183"/>
      <c r="AA48" s="183"/>
      <c r="AB48" s="183"/>
      <c r="AC48" s="183"/>
      <c r="AD48" s="183"/>
      <c r="AE48" s="183"/>
      <c r="AF48" s="183"/>
      <c r="AG48" s="183"/>
      <c r="AH48" s="183"/>
      <c r="AI48" s="183"/>
      <c r="AJ48" s="183"/>
      <c r="AK48" s="183"/>
      <c r="AL48" s="183"/>
      <c r="AM48" s="183"/>
      <c r="AN48" s="183"/>
      <c r="AO48" s="183"/>
      <c r="AP48" s="183"/>
      <c r="AQ48" s="183"/>
      <c r="AR48" s="183"/>
      <c r="AS48" s="183"/>
      <c r="AT48" s="183"/>
      <c r="AU48" s="183"/>
      <c r="AV48" s="183"/>
      <c r="AW48" s="183"/>
      <c r="AX48" s="183"/>
      <c r="AY48" s="183"/>
      <c r="AZ48" s="183"/>
      <c r="BA48" s="183"/>
      <c r="BB48" s="183"/>
      <c r="BC48" s="183"/>
      <c r="BD48" s="183"/>
      <c r="BE48" s="183"/>
      <c r="BF48" s="183"/>
      <c r="BG48" s="183"/>
      <c r="BH48" s="183"/>
      <c r="BI48" s="183"/>
      <c r="BJ48" s="183"/>
      <c r="BK48" s="183"/>
      <c r="BL48" s="183"/>
      <c r="BM48" s="183"/>
      <c r="BN48" s="183"/>
      <c r="BO48" s="183"/>
      <c r="BP48" s="183"/>
      <c r="BQ48" s="183"/>
      <c r="BR48" s="183"/>
      <c r="BS48" s="183"/>
      <c r="BT48" s="183"/>
      <c r="BU48" s="183"/>
      <c r="BV48" s="183"/>
      <c r="BW48" s="183"/>
      <c r="BX48" s="183"/>
      <c r="BY48" s="183"/>
      <c r="BZ48" s="183"/>
      <c r="CA48" s="183"/>
      <c r="CB48" s="183"/>
      <c r="CC48" s="183"/>
      <c r="CD48" s="183"/>
      <c r="CE48" s="183"/>
      <c r="CF48" s="183"/>
      <c r="CG48" s="183"/>
      <c r="CH48" s="183"/>
      <c r="CI48" s="183"/>
      <c r="CJ48" s="183"/>
      <c r="CK48" s="183"/>
      <c r="CL48" s="183"/>
      <c r="CM48" s="183"/>
      <c r="CN48" s="183"/>
      <c r="CO48" s="183"/>
      <c r="CP48" s="183"/>
      <c r="CQ48" s="183"/>
      <c r="CR48" s="183"/>
      <c r="CS48" s="183"/>
      <c r="CT48" s="183"/>
      <c r="CU48" s="183"/>
      <c r="CV48" s="183"/>
      <c r="CW48" s="183"/>
      <c r="CX48" s="183"/>
      <c r="CY48" s="183"/>
      <c r="CZ48" s="183"/>
      <c r="DA48" s="183"/>
      <c r="DB48" s="183"/>
      <c r="DC48" s="183"/>
      <c r="DD48" s="183"/>
      <c r="DE48" s="183"/>
      <c r="DF48" s="183"/>
      <c r="DG48" s="183"/>
      <c r="DH48" s="183"/>
      <c r="DI48" s="183"/>
      <c r="DJ48" s="183"/>
      <c r="DK48" s="183"/>
      <c r="DL48" s="183"/>
      <c r="DM48" s="183"/>
      <c r="DN48" s="183"/>
      <c r="DO48" s="183"/>
      <c r="DP48" s="183"/>
      <c r="DQ48" s="183"/>
      <c r="DR48" s="183"/>
      <c r="DS48" s="183"/>
      <c r="DT48" s="183"/>
      <c r="DU48" s="183"/>
      <c r="DV48" s="183"/>
      <c r="DW48" s="183"/>
      <c r="DX48" s="183"/>
      <c r="DY48" s="183"/>
      <c r="DZ48" s="183"/>
      <c r="EA48" s="183"/>
      <c r="EB48" s="183"/>
      <c r="EC48" s="183"/>
      <c r="ED48" s="183"/>
      <c r="EE48" s="183"/>
      <c r="EF48" s="183"/>
      <c r="EG48" s="183"/>
      <c r="EH48" s="183"/>
      <c r="EI48" s="183"/>
      <c r="EJ48" s="183"/>
      <c r="EK48" s="183"/>
      <c r="EL48" s="183"/>
      <c r="EM48" s="183"/>
      <c r="EN48" s="183"/>
      <c r="EO48" s="183"/>
      <c r="EP48" s="183"/>
      <c r="EQ48" s="183"/>
      <c r="ER48" s="183"/>
      <c r="ES48" s="183"/>
      <c r="ET48" s="183"/>
      <c r="EU48" s="183"/>
      <c r="EV48" s="183"/>
      <c r="EW48" s="183"/>
      <c r="EX48" s="183"/>
      <c r="EY48" s="183"/>
      <c r="EZ48" s="183"/>
      <c r="FA48" s="183"/>
      <c r="FB48" s="183"/>
      <c r="FC48" s="183"/>
      <c r="FD48" s="183"/>
      <c r="FE48" s="183"/>
      <c r="FF48" s="183"/>
      <c r="FG48" s="183"/>
      <c r="FH48" s="183"/>
      <c r="FI48" s="183"/>
      <c r="FJ48" s="183"/>
      <c r="FK48" s="183"/>
      <c r="FL48" s="183"/>
      <c r="FM48" s="183"/>
      <c r="FN48" s="183"/>
      <c r="FO48" s="183"/>
      <c r="FP48" s="183"/>
      <c r="FQ48" s="183"/>
      <c r="FR48" s="183"/>
      <c r="FS48" s="183"/>
      <c r="FT48" s="183"/>
      <c r="FU48" s="183"/>
      <c r="FV48" s="183"/>
      <c r="FW48" s="183"/>
      <c r="FX48" s="183"/>
      <c r="FY48" s="183"/>
      <c r="FZ48" s="183"/>
      <c r="GA48" s="183"/>
      <c r="GB48" s="183"/>
      <c r="GC48" s="183"/>
      <c r="GD48" s="183"/>
      <c r="GE48" s="183"/>
      <c r="GF48" s="183"/>
      <c r="GG48" s="183"/>
      <c r="GH48" s="183"/>
      <c r="GI48" s="183"/>
      <c r="GJ48" s="183"/>
      <c r="GK48" s="183"/>
      <c r="GL48" s="183"/>
      <c r="GM48" s="183"/>
      <c r="GN48" s="183"/>
      <c r="GO48" s="183"/>
      <c r="GP48" s="183"/>
      <c r="GQ48" s="183"/>
      <c r="GR48" s="183"/>
      <c r="GS48" s="183"/>
      <c r="GT48" s="183"/>
      <c r="GU48" s="183"/>
      <c r="GV48" s="183"/>
      <c r="GW48" s="183"/>
      <c r="GX48" s="183"/>
      <c r="GY48" s="183"/>
      <c r="GZ48" s="183"/>
      <c r="HA48" s="183"/>
      <c r="HB48" s="183"/>
      <c r="HC48" s="183"/>
      <c r="HD48" s="183"/>
      <c r="HE48" s="183"/>
      <c r="HF48" s="183"/>
      <c r="HG48" s="183"/>
      <c r="HH48" s="183"/>
      <c r="HI48" s="183"/>
      <c r="HJ48" s="183"/>
      <c r="HK48" s="183"/>
      <c r="HL48" s="183"/>
      <c r="HM48" s="183"/>
      <c r="HN48" s="183"/>
      <c r="HO48" s="183"/>
      <c r="HP48" s="183"/>
      <c r="HQ48" s="183"/>
      <c r="HR48" s="183"/>
      <c r="HS48" s="183"/>
      <c r="HT48" s="183"/>
      <c r="HU48" s="183"/>
      <c r="HV48" s="183"/>
      <c r="HW48" s="183"/>
      <c r="HX48" s="183"/>
      <c r="HY48" s="183"/>
      <c r="HZ48" s="183"/>
      <c r="IA48" s="183"/>
      <c r="IB48" s="183"/>
      <c r="IC48" s="183"/>
      <c r="ID48" s="183"/>
      <c r="IE48" s="183"/>
      <c r="IF48" s="183"/>
      <c r="IG48" s="183"/>
      <c r="IH48" s="183"/>
      <c r="II48" s="183"/>
      <c r="IJ48" s="183"/>
      <c r="IK48" s="183"/>
      <c r="IL48" s="183"/>
      <c r="IM48" s="183"/>
      <c r="IN48" s="183"/>
      <c r="IO48" s="183"/>
      <c r="IP48" s="183"/>
      <c r="IQ48" s="183"/>
      <c r="IR48" s="183"/>
      <c r="IS48" s="183"/>
      <c r="IT48" s="183"/>
      <c r="IU48" s="183"/>
      <c r="IV48" s="183"/>
      <c r="IW48" s="183"/>
      <c r="IX48" s="183"/>
      <c r="IY48" s="183"/>
      <c r="IZ48" s="183"/>
      <c r="JA48" s="183"/>
      <c r="JB48" s="183"/>
      <c r="JC48" s="183"/>
      <c r="JD48" s="183"/>
      <c r="JE48" s="183"/>
      <c r="JF48" s="183"/>
      <c r="JG48" s="183"/>
      <c r="JH48" s="183"/>
      <c r="JI48" s="183"/>
      <c r="JJ48" s="183"/>
      <c r="JK48" s="183"/>
      <c r="JL48" s="183"/>
      <c r="JM48" s="183"/>
      <c r="JN48" s="183"/>
      <c r="JO48" s="183"/>
      <c r="JP48" s="183"/>
      <c r="JQ48" s="183"/>
      <c r="JR48" s="183"/>
      <c r="JS48" s="183"/>
      <c r="JT48" s="183"/>
      <c r="JU48" s="183"/>
      <c r="JV48" s="183"/>
      <c r="JW48" s="183"/>
      <c r="JX48" s="183"/>
      <c r="JY48" s="183"/>
      <c r="JZ48" s="183"/>
      <c r="KA48" s="183"/>
      <c r="KB48" s="183"/>
      <c r="KC48" s="183"/>
      <c r="KD48" s="183"/>
      <c r="KE48" s="183"/>
      <c r="KF48" s="183"/>
      <c r="KG48" s="183"/>
      <c r="KH48" s="183"/>
      <c r="KI48" s="183"/>
      <c r="KJ48" s="183"/>
      <c r="KK48" s="183"/>
      <c r="KL48" s="183"/>
      <c r="KM48" s="183"/>
      <c r="KN48" s="183"/>
      <c r="KO48" s="183"/>
      <c r="KP48" s="183"/>
      <c r="KQ48" s="183"/>
      <c r="KR48" s="183"/>
      <c r="KS48" s="183"/>
      <c r="KT48" s="183"/>
      <c r="KU48" s="183"/>
      <c r="KV48" s="183"/>
      <c r="KW48" s="183"/>
      <c r="KX48" s="183"/>
      <c r="KY48" s="183"/>
      <c r="KZ48" s="183"/>
      <c r="LA48" s="183"/>
      <c r="LB48" s="183"/>
      <c r="LC48" s="183"/>
      <c r="LD48" s="183"/>
      <c r="LE48" s="183"/>
      <c r="LF48" s="183"/>
      <c r="LG48" s="183"/>
      <c r="LH48" s="183"/>
      <c r="LI48" s="183"/>
      <c r="LJ48" s="183"/>
      <c r="LK48" s="183"/>
      <c r="LL48" s="183"/>
      <c r="LM48" s="183"/>
      <c r="LN48" s="183"/>
      <c r="LO48" s="183"/>
      <c r="LP48" s="183"/>
      <c r="LQ48" s="183"/>
      <c r="LR48" s="183"/>
      <c r="LS48" s="183"/>
      <c r="LT48" s="183"/>
      <c r="LU48" s="183"/>
      <c r="LV48" s="183"/>
      <c r="LW48" s="183"/>
      <c r="LX48" s="183"/>
      <c r="LY48" s="183"/>
      <c r="LZ48" s="183"/>
      <c r="MA48" s="183"/>
      <c r="MB48" s="183"/>
      <c r="MC48" s="183"/>
      <c r="MD48" s="183"/>
      <c r="ME48" s="183"/>
      <c r="MF48" s="183"/>
      <c r="MG48" s="183"/>
      <c r="MH48" s="183"/>
      <c r="MI48" s="183"/>
      <c r="MJ48" s="183"/>
      <c r="MK48" s="183"/>
    </row>
    <row r="49" spans="1:349" s="220" customFormat="1" ht="17.25" customHeight="1" outlineLevel="1">
      <c r="A49" s="221"/>
      <c r="B49" s="97"/>
      <c r="C49" s="99"/>
      <c r="D49" s="99"/>
      <c r="E49" s="121" t="s">
        <v>5</v>
      </c>
      <c r="F49" s="99"/>
      <c r="G49" s="99"/>
      <c r="H49" s="99"/>
      <c r="I49" s="99"/>
      <c r="J49" s="233" t="s">
        <v>73</v>
      </c>
      <c r="K49" s="223" t="s">
        <v>77</v>
      </c>
      <c r="L49" s="223"/>
      <c r="M49" s="88"/>
      <c r="N49" s="468">
        <f>(N19*N38)*$M$25</f>
        <v>15057497.826997375</v>
      </c>
      <c r="O49" s="469">
        <f t="shared" ref="O49:T49" si="23">(O19*O38)*$M$25</f>
        <v>16741456.107979191</v>
      </c>
      <c r="P49" s="469">
        <f t="shared" si="23"/>
        <v>18613740.200106263</v>
      </c>
      <c r="Q49" s="469">
        <f t="shared" si="23"/>
        <v>20695411.558133192</v>
      </c>
      <c r="R49" s="469">
        <f t="shared" si="23"/>
        <v>23009887.048819326</v>
      </c>
      <c r="S49" s="469">
        <f t="shared" si="23"/>
        <v>25583202.368901446</v>
      </c>
      <c r="T49" s="470">
        <f t="shared" si="23"/>
        <v>28444304.922468014</v>
      </c>
      <c r="U49" s="183"/>
      <c r="V49" s="183"/>
      <c r="W49" s="183"/>
      <c r="X49" s="183"/>
      <c r="Y49" s="183"/>
      <c r="Z49" s="183"/>
      <c r="AA49" s="183"/>
      <c r="AB49" s="183"/>
      <c r="AC49" s="183"/>
      <c r="AD49" s="183"/>
      <c r="AE49" s="183"/>
      <c r="AF49" s="183"/>
      <c r="AG49" s="183"/>
      <c r="AH49" s="183"/>
      <c r="AI49" s="183"/>
      <c r="AJ49" s="183"/>
      <c r="AK49" s="183"/>
      <c r="AL49" s="183"/>
      <c r="AM49" s="183"/>
      <c r="AN49" s="183"/>
      <c r="AO49" s="183"/>
      <c r="AP49" s="183"/>
      <c r="AQ49" s="183"/>
      <c r="AR49" s="183"/>
      <c r="AS49" s="183"/>
      <c r="AT49" s="183"/>
      <c r="AU49" s="183"/>
      <c r="AV49" s="183"/>
      <c r="AW49" s="183"/>
      <c r="AX49" s="183"/>
      <c r="AY49" s="183"/>
      <c r="AZ49" s="183"/>
      <c r="BA49" s="183"/>
      <c r="BB49" s="183"/>
      <c r="BC49" s="183"/>
      <c r="BD49" s="183"/>
      <c r="BE49" s="183"/>
      <c r="BF49" s="183"/>
      <c r="BG49" s="183"/>
      <c r="BH49" s="183"/>
      <c r="BI49" s="183"/>
      <c r="BJ49" s="183"/>
      <c r="BK49" s="183"/>
      <c r="BL49" s="183"/>
      <c r="BM49" s="183"/>
      <c r="BN49" s="183"/>
      <c r="BO49" s="183"/>
      <c r="BP49" s="183"/>
      <c r="BQ49" s="183"/>
      <c r="BR49" s="183"/>
      <c r="BS49" s="183"/>
      <c r="BT49" s="183"/>
      <c r="BU49" s="183"/>
      <c r="BV49" s="183"/>
      <c r="BW49" s="183"/>
      <c r="BX49" s="183"/>
      <c r="BY49" s="183"/>
      <c r="BZ49" s="183"/>
      <c r="CA49" s="183"/>
      <c r="CB49" s="183"/>
      <c r="CC49" s="183"/>
      <c r="CD49" s="183"/>
      <c r="CE49" s="183"/>
      <c r="CF49" s="183"/>
      <c r="CG49" s="183"/>
      <c r="CH49" s="183"/>
      <c r="CI49" s="183"/>
      <c r="CJ49" s="183"/>
      <c r="CK49" s="183"/>
      <c r="CL49" s="183"/>
      <c r="CM49" s="183"/>
      <c r="CN49" s="183"/>
      <c r="CO49" s="183"/>
      <c r="CP49" s="183"/>
      <c r="CQ49" s="183"/>
      <c r="CR49" s="183"/>
      <c r="CS49" s="183"/>
      <c r="CT49" s="183"/>
      <c r="CU49" s="183"/>
      <c r="CV49" s="183"/>
      <c r="CW49" s="183"/>
      <c r="CX49" s="183"/>
      <c r="CY49" s="183"/>
      <c r="CZ49" s="183"/>
      <c r="DA49" s="183"/>
      <c r="DB49" s="183"/>
      <c r="DC49" s="183"/>
      <c r="DD49" s="183"/>
      <c r="DE49" s="183"/>
      <c r="DF49" s="183"/>
      <c r="DG49" s="183"/>
      <c r="DH49" s="183"/>
      <c r="DI49" s="183"/>
      <c r="DJ49" s="183"/>
      <c r="DK49" s="183"/>
      <c r="DL49" s="183"/>
      <c r="DM49" s="183"/>
      <c r="DN49" s="183"/>
      <c r="DO49" s="183"/>
      <c r="DP49" s="183"/>
      <c r="DQ49" s="183"/>
      <c r="DR49" s="183"/>
      <c r="DS49" s="183"/>
      <c r="DT49" s="183"/>
      <c r="DU49" s="183"/>
      <c r="DV49" s="183"/>
      <c r="DW49" s="183"/>
      <c r="DX49" s="183"/>
      <c r="DY49" s="183"/>
      <c r="DZ49" s="183"/>
      <c r="EA49" s="183"/>
      <c r="EB49" s="183"/>
      <c r="EC49" s="183"/>
      <c r="ED49" s="183"/>
      <c r="EE49" s="183"/>
      <c r="EF49" s="183"/>
      <c r="EG49" s="183"/>
      <c r="EH49" s="183"/>
      <c r="EI49" s="183"/>
      <c r="EJ49" s="183"/>
      <c r="EK49" s="183"/>
      <c r="EL49" s="183"/>
      <c r="EM49" s="183"/>
      <c r="EN49" s="183"/>
      <c r="EO49" s="183"/>
      <c r="EP49" s="183"/>
      <c r="EQ49" s="183"/>
      <c r="ER49" s="183"/>
      <c r="ES49" s="183"/>
      <c r="ET49" s="183"/>
      <c r="EU49" s="183"/>
      <c r="EV49" s="183"/>
      <c r="EW49" s="183"/>
      <c r="EX49" s="183"/>
      <c r="EY49" s="183"/>
      <c r="EZ49" s="183"/>
      <c r="FA49" s="183"/>
      <c r="FB49" s="183"/>
      <c r="FC49" s="183"/>
      <c r="FD49" s="183"/>
      <c r="FE49" s="183"/>
      <c r="FF49" s="183"/>
      <c r="FG49" s="183"/>
      <c r="FH49" s="183"/>
      <c r="FI49" s="183"/>
      <c r="FJ49" s="183"/>
      <c r="FK49" s="183"/>
      <c r="FL49" s="183"/>
      <c r="FM49" s="183"/>
      <c r="FN49" s="183"/>
      <c r="FO49" s="183"/>
      <c r="FP49" s="183"/>
      <c r="FQ49" s="183"/>
      <c r="FR49" s="183"/>
      <c r="FS49" s="183"/>
      <c r="FT49" s="183"/>
      <c r="FU49" s="183"/>
      <c r="FV49" s="183"/>
      <c r="FW49" s="183"/>
      <c r="FX49" s="183"/>
      <c r="FY49" s="183"/>
      <c r="FZ49" s="183"/>
      <c r="GA49" s="183"/>
      <c r="GB49" s="183"/>
      <c r="GC49" s="183"/>
      <c r="GD49" s="183"/>
      <c r="GE49" s="183"/>
      <c r="GF49" s="183"/>
      <c r="GG49" s="183"/>
      <c r="GH49" s="183"/>
      <c r="GI49" s="183"/>
      <c r="GJ49" s="183"/>
      <c r="GK49" s="183"/>
      <c r="GL49" s="183"/>
      <c r="GM49" s="183"/>
      <c r="GN49" s="183"/>
      <c r="GO49" s="183"/>
      <c r="GP49" s="183"/>
      <c r="GQ49" s="183"/>
      <c r="GR49" s="183"/>
      <c r="GS49" s="183"/>
      <c r="GT49" s="183"/>
      <c r="GU49" s="183"/>
      <c r="GV49" s="183"/>
      <c r="GW49" s="183"/>
      <c r="GX49" s="183"/>
      <c r="GY49" s="183"/>
      <c r="GZ49" s="183"/>
      <c r="HA49" s="183"/>
      <c r="HB49" s="183"/>
      <c r="HC49" s="183"/>
      <c r="HD49" s="183"/>
      <c r="HE49" s="183"/>
      <c r="HF49" s="183"/>
      <c r="HG49" s="183"/>
      <c r="HH49" s="183"/>
      <c r="HI49" s="183"/>
      <c r="HJ49" s="183"/>
      <c r="HK49" s="183"/>
      <c r="HL49" s="183"/>
      <c r="HM49" s="183"/>
      <c r="HN49" s="183"/>
      <c r="HO49" s="183"/>
      <c r="HP49" s="183"/>
      <c r="HQ49" s="183"/>
      <c r="HR49" s="183"/>
      <c r="HS49" s="183"/>
      <c r="HT49" s="183"/>
      <c r="HU49" s="183"/>
      <c r="HV49" s="183"/>
      <c r="HW49" s="183"/>
      <c r="HX49" s="183"/>
      <c r="HY49" s="183"/>
      <c r="HZ49" s="183"/>
      <c r="IA49" s="183"/>
      <c r="IB49" s="183"/>
      <c r="IC49" s="183"/>
      <c r="ID49" s="183"/>
      <c r="IE49" s="183"/>
      <c r="IF49" s="183"/>
      <c r="IG49" s="183"/>
      <c r="IH49" s="183"/>
      <c r="II49" s="183"/>
      <c r="IJ49" s="183"/>
      <c r="IK49" s="183"/>
      <c r="IL49" s="183"/>
      <c r="IM49" s="183"/>
      <c r="IN49" s="183"/>
      <c r="IO49" s="183"/>
      <c r="IP49" s="183"/>
      <c r="IQ49" s="183"/>
      <c r="IR49" s="183"/>
      <c r="IS49" s="183"/>
      <c r="IT49" s="183"/>
      <c r="IU49" s="183"/>
      <c r="IV49" s="183"/>
      <c r="IW49" s="183"/>
      <c r="IX49" s="183"/>
      <c r="IY49" s="183"/>
      <c r="IZ49" s="183"/>
      <c r="JA49" s="183"/>
      <c r="JB49" s="183"/>
      <c r="JC49" s="183"/>
      <c r="JD49" s="183"/>
      <c r="JE49" s="183"/>
      <c r="JF49" s="183"/>
      <c r="JG49" s="183"/>
      <c r="JH49" s="183"/>
      <c r="JI49" s="183"/>
      <c r="JJ49" s="183"/>
      <c r="JK49" s="183"/>
      <c r="JL49" s="183"/>
      <c r="JM49" s="183"/>
      <c r="JN49" s="183"/>
      <c r="JO49" s="183"/>
      <c r="JP49" s="183"/>
      <c r="JQ49" s="183"/>
      <c r="JR49" s="183"/>
      <c r="JS49" s="183"/>
      <c r="JT49" s="183"/>
      <c r="JU49" s="183"/>
      <c r="JV49" s="183"/>
      <c r="JW49" s="183"/>
      <c r="JX49" s="183"/>
      <c r="JY49" s="183"/>
      <c r="JZ49" s="183"/>
      <c r="KA49" s="183"/>
      <c r="KB49" s="183"/>
      <c r="KC49" s="183"/>
      <c r="KD49" s="183"/>
      <c r="KE49" s="183"/>
      <c r="KF49" s="183"/>
      <c r="KG49" s="183"/>
      <c r="KH49" s="183"/>
      <c r="KI49" s="183"/>
      <c r="KJ49" s="183"/>
      <c r="KK49" s="183"/>
      <c r="KL49" s="183"/>
      <c r="KM49" s="183"/>
      <c r="KN49" s="183"/>
      <c r="KO49" s="183"/>
      <c r="KP49" s="183"/>
      <c r="KQ49" s="183"/>
      <c r="KR49" s="183"/>
      <c r="KS49" s="183"/>
      <c r="KT49" s="183"/>
      <c r="KU49" s="183"/>
      <c r="KV49" s="183"/>
      <c r="KW49" s="183"/>
      <c r="KX49" s="183"/>
      <c r="KY49" s="183"/>
      <c r="KZ49" s="183"/>
      <c r="LA49" s="183"/>
      <c r="LB49" s="183"/>
      <c r="LC49" s="183"/>
      <c r="LD49" s="183"/>
      <c r="LE49" s="183"/>
      <c r="LF49" s="183"/>
      <c r="LG49" s="183"/>
      <c r="LH49" s="183"/>
      <c r="LI49" s="183"/>
      <c r="LJ49" s="183"/>
      <c r="LK49" s="183"/>
      <c r="LL49" s="183"/>
      <c r="LM49" s="183"/>
      <c r="LN49" s="183"/>
      <c r="LO49" s="183"/>
      <c r="LP49" s="183"/>
      <c r="LQ49" s="183"/>
      <c r="LR49" s="183"/>
      <c r="LS49" s="183"/>
      <c r="LT49" s="183"/>
      <c r="LU49" s="183"/>
      <c r="LV49" s="183"/>
      <c r="LW49" s="183"/>
      <c r="LX49" s="183"/>
      <c r="LY49" s="183"/>
      <c r="LZ49" s="183"/>
      <c r="MA49" s="183"/>
      <c r="MB49" s="183"/>
      <c r="MC49" s="183"/>
      <c r="MD49" s="183"/>
      <c r="ME49" s="183"/>
      <c r="MF49" s="183"/>
      <c r="MG49" s="183"/>
      <c r="MH49" s="183"/>
      <c r="MI49" s="183"/>
      <c r="MJ49" s="183"/>
      <c r="MK49" s="183"/>
    </row>
    <row r="50" spans="1:349" s="220" customFormat="1" ht="17.25" customHeight="1" outlineLevel="1">
      <c r="A50" s="221"/>
      <c r="B50" s="97"/>
      <c r="C50" s="228"/>
      <c r="D50" s="99"/>
      <c r="E50" s="121" t="s">
        <v>6</v>
      </c>
      <c r="F50" s="99"/>
      <c r="G50" s="99"/>
      <c r="H50" s="99"/>
      <c r="I50" s="99"/>
      <c r="J50" s="223" t="s">
        <v>73</v>
      </c>
      <c r="K50" s="223" t="s">
        <v>77</v>
      </c>
      <c r="L50" s="223"/>
      <c r="M50" s="88"/>
      <c r="N50" s="471">
        <f t="shared" ref="N50:T51" si="24">(N20*N39)*$M$25</f>
        <v>67450930.924099043</v>
      </c>
      <c r="O50" s="466">
        <f t="shared" si="24"/>
        <v>74994319.274181843</v>
      </c>
      <c r="P50" s="466">
        <f t="shared" si="24"/>
        <v>83381323.969073832</v>
      </c>
      <c r="Q50" s="466">
        <f t="shared" si="24"/>
        <v>92706291.011419997</v>
      </c>
      <c r="R50" s="466">
        <f t="shared" si="24"/>
        <v>103074117.60794033</v>
      </c>
      <c r="S50" s="466">
        <f t="shared" si="24"/>
        <v>114601432.16544789</v>
      </c>
      <c r="T50" s="467">
        <f t="shared" si="24"/>
        <v>127417906.25195721</v>
      </c>
      <c r="U50" s="183"/>
      <c r="V50" s="183"/>
      <c r="W50" s="183"/>
      <c r="X50" s="183"/>
      <c r="Y50" s="183"/>
      <c r="Z50" s="183"/>
      <c r="AA50" s="183"/>
      <c r="AB50" s="183"/>
      <c r="AC50" s="183"/>
      <c r="AD50" s="183"/>
      <c r="AE50" s="183"/>
      <c r="AF50" s="183"/>
      <c r="AG50" s="183"/>
      <c r="AH50" s="183"/>
      <c r="AI50" s="183"/>
      <c r="AJ50" s="183"/>
      <c r="AK50" s="183"/>
      <c r="AL50" s="183"/>
      <c r="AM50" s="183"/>
      <c r="AN50" s="183"/>
      <c r="AO50" s="183"/>
      <c r="AP50" s="183"/>
      <c r="AQ50" s="183"/>
      <c r="AR50" s="183"/>
      <c r="AS50" s="183"/>
      <c r="AT50" s="183"/>
      <c r="AU50" s="183"/>
      <c r="AV50" s="183"/>
      <c r="AW50" s="183"/>
      <c r="AX50" s="183"/>
      <c r="AY50" s="183"/>
      <c r="AZ50" s="183"/>
      <c r="BA50" s="183"/>
      <c r="BB50" s="183"/>
      <c r="BC50" s="183"/>
      <c r="BD50" s="183"/>
      <c r="BE50" s="183"/>
      <c r="BF50" s="183"/>
      <c r="BG50" s="183"/>
      <c r="BH50" s="183"/>
      <c r="BI50" s="183"/>
      <c r="BJ50" s="183"/>
      <c r="BK50" s="183"/>
      <c r="BL50" s="183"/>
      <c r="BM50" s="183"/>
      <c r="BN50" s="183"/>
      <c r="BO50" s="183"/>
      <c r="BP50" s="183"/>
      <c r="BQ50" s="183"/>
      <c r="BR50" s="183"/>
      <c r="BS50" s="183"/>
      <c r="BT50" s="183"/>
      <c r="BU50" s="183"/>
      <c r="BV50" s="183"/>
      <c r="BW50" s="183"/>
      <c r="BX50" s="183"/>
      <c r="BY50" s="183"/>
      <c r="BZ50" s="183"/>
      <c r="CA50" s="183"/>
      <c r="CB50" s="183"/>
      <c r="CC50" s="183"/>
      <c r="CD50" s="183"/>
      <c r="CE50" s="183"/>
      <c r="CF50" s="183"/>
      <c r="CG50" s="183"/>
      <c r="CH50" s="183"/>
      <c r="CI50" s="183"/>
      <c r="CJ50" s="183"/>
      <c r="CK50" s="183"/>
      <c r="CL50" s="183"/>
      <c r="CM50" s="183"/>
      <c r="CN50" s="183"/>
      <c r="CO50" s="183"/>
      <c r="CP50" s="183"/>
      <c r="CQ50" s="183"/>
      <c r="CR50" s="183"/>
      <c r="CS50" s="183"/>
      <c r="CT50" s="183"/>
      <c r="CU50" s="183"/>
      <c r="CV50" s="183"/>
      <c r="CW50" s="183"/>
      <c r="CX50" s="183"/>
      <c r="CY50" s="183"/>
      <c r="CZ50" s="183"/>
      <c r="DA50" s="183"/>
      <c r="DB50" s="183"/>
      <c r="DC50" s="183"/>
      <c r="DD50" s="183"/>
      <c r="DE50" s="183"/>
      <c r="DF50" s="183"/>
      <c r="DG50" s="183"/>
      <c r="DH50" s="183"/>
      <c r="DI50" s="183"/>
      <c r="DJ50" s="183"/>
      <c r="DK50" s="183"/>
      <c r="DL50" s="183"/>
      <c r="DM50" s="183"/>
      <c r="DN50" s="183"/>
      <c r="DO50" s="183"/>
      <c r="DP50" s="183"/>
      <c r="DQ50" s="183"/>
      <c r="DR50" s="183"/>
      <c r="DS50" s="183"/>
      <c r="DT50" s="183"/>
      <c r="DU50" s="183"/>
      <c r="DV50" s="183"/>
      <c r="DW50" s="183"/>
      <c r="DX50" s="183"/>
      <c r="DY50" s="183"/>
      <c r="DZ50" s="183"/>
      <c r="EA50" s="183"/>
      <c r="EB50" s="183"/>
      <c r="EC50" s="183"/>
      <c r="ED50" s="183"/>
      <c r="EE50" s="183"/>
      <c r="EF50" s="183"/>
      <c r="EG50" s="183"/>
      <c r="EH50" s="183"/>
      <c r="EI50" s="183"/>
      <c r="EJ50" s="183"/>
      <c r="EK50" s="183"/>
      <c r="EL50" s="183"/>
      <c r="EM50" s="183"/>
      <c r="EN50" s="183"/>
      <c r="EO50" s="183"/>
      <c r="EP50" s="183"/>
      <c r="EQ50" s="183"/>
      <c r="ER50" s="183"/>
      <c r="ES50" s="183"/>
      <c r="ET50" s="183"/>
      <c r="EU50" s="183"/>
      <c r="EV50" s="183"/>
      <c r="EW50" s="183"/>
      <c r="EX50" s="183"/>
      <c r="EY50" s="183"/>
      <c r="EZ50" s="183"/>
      <c r="FA50" s="183"/>
      <c r="FB50" s="183"/>
      <c r="FC50" s="183"/>
      <c r="FD50" s="183"/>
      <c r="FE50" s="183"/>
      <c r="FF50" s="183"/>
      <c r="FG50" s="183"/>
      <c r="FH50" s="183"/>
      <c r="FI50" s="183"/>
      <c r="FJ50" s="183"/>
      <c r="FK50" s="183"/>
      <c r="FL50" s="183"/>
      <c r="FM50" s="183"/>
      <c r="FN50" s="183"/>
      <c r="FO50" s="183"/>
      <c r="FP50" s="183"/>
      <c r="FQ50" s="183"/>
      <c r="FR50" s="183"/>
      <c r="FS50" s="183"/>
      <c r="FT50" s="183"/>
      <c r="FU50" s="183"/>
      <c r="FV50" s="183"/>
      <c r="FW50" s="183"/>
      <c r="FX50" s="183"/>
      <c r="FY50" s="183"/>
      <c r="FZ50" s="183"/>
      <c r="GA50" s="183"/>
      <c r="GB50" s="183"/>
      <c r="GC50" s="183"/>
      <c r="GD50" s="183"/>
      <c r="GE50" s="183"/>
      <c r="GF50" s="183"/>
      <c r="GG50" s="183"/>
      <c r="GH50" s="183"/>
      <c r="GI50" s="183"/>
      <c r="GJ50" s="183"/>
      <c r="GK50" s="183"/>
      <c r="GL50" s="183"/>
      <c r="GM50" s="183"/>
      <c r="GN50" s="183"/>
      <c r="GO50" s="183"/>
      <c r="GP50" s="183"/>
      <c r="GQ50" s="183"/>
      <c r="GR50" s="183"/>
      <c r="GS50" s="183"/>
      <c r="GT50" s="183"/>
      <c r="GU50" s="183"/>
      <c r="GV50" s="183"/>
      <c r="GW50" s="183"/>
      <c r="GX50" s="183"/>
      <c r="GY50" s="183"/>
      <c r="GZ50" s="183"/>
      <c r="HA50" s="183"/>
      <c r="HB50" s="183"/>
      <c r="HC50" s="183"/>
      <c r="HD50" s="183"/>
      <c r="HE50" s="183"/>
      <c r="HF50" s="183"/>
      <c r="HG50" s="183"/>
      <c r="HH50" s="183"/>
      <c r="HI50" s="183"/>
      <c r="HJ50" s="183"/>
      <c r="HK50" s="183"/>
      <c r="HL50" s="183"/>
      <c r="HM50" s="183"/>
      <c r="HN50" s="183"/>
      <c r="HO50" s="183"/>
      <c r="HP50" s="183"/>
      <c r="HQ50" s="183"/>
      <c r="HR50" s="183"/>
      <c r="HS50" s="183"/>
      <c r="HT50" s="183"/>
      <c r="HU50" s="183"/>
      <c r="HV50" s="183"/>
      <c r="HW50" s="183"/>
      <c r="HX50" s="183"/>
      <c r="HY50" s="183"/>
      <c r="HZ50" s="183"/>
      <c r="IA50" s="183"/>
      <c r="IB50" s="183"/>
      <c r="IC50" s="183"/>
      <c r="ID50" s="183"/>
      <c r="IE50" s="183"/>
      <c r="IF50" s="183"/>
      <c r="IG50" s="183"/>
      <c r="IH50" s="183"/>
      <c r="II50" s="183"/>
      <c r="IJ50" s="183"/>
      <c r="IK50" s="183"/>
      <c r="IL50" s="183"/>
      <c r="IM50" s="183"/>
      <c r="IN50" s="183"/>
      <c r="IO50" s="183"/>
      <c r="IP50" s="183"/>
      <c r="IQ50" s="183"/>
      <c r="IR50" s="183"/>
      <c r="IS50" s="183"/>
      <c r="IT50" s="183"/>
      <c r="IU50" s="183"/>
      <c r="IV50" s="183"/>
      <c r="IW50" s="183"/>
      <c r="IX50" s="183"/>
      <c r="IY50" s="183"/>
      <c r="IZ50" s="183"/>
      <c r="JA50" s="183"/>
      <c r="JB50" s="183"/>
      <c r="JC50" s="183"/>
      <c r="JD50" s="183"/>
      <c r="JE50" s="183"/>
      <c r="JF50" s="183"/>
      <c r="JG50" s="183"/>
      <c r="JH50" s="183"/>
      <c r="JI50" s="183"/>
      <c r="JJ50" s="183"/>
      <c r="JK50" s="183"/>
      <c r="JL50" s="183"/>
      <c r="JM50" s="183"/>
      <c r="JN50" s="183"/>
      <c r="JO50" s="183"/>
      <c r="JP50" s="183"/>
      <c r="JQ50" s="183"/>
      <c r="JR50" s="183"/>
      <c r="JS50" s="183"/>
      <c r="JT50" s="183"/>
      <c r="JU50" s="183"/>
      <c r="JV50" s="183"/>
      <c r="JW50" s="183"/>
      <c r="JX50" s="183"/>
      <c r="JY50" s="183"/>
      <c r="JZ50" s="183"/>
      <c r="KA50" s="183"/>
      <c r="KB50" s="183"/>
      <c r="KC50" s="183"/>
      <c r="KD50" s="183"/>
      <c r="KE50" s="183"/>
      <c r="KF50" s="183"/>
      <c r="KG50" s="183"/>
      <c r="KH50" s="183"/>
      <c r="KI50" s="183"/>
      <c r="KJ50" s="183"/>
      <c r="KK50" s="183"/>
      <c r="KL50" s="183"/>
      <c r="KM50" s="183"/>
      <c r="KN50" s="183"/>
      <c r="KO50" s="183"/>
      <c r="KP50" s="183"/>
      <c r="KQ50" s="183"/>
      <c r="KR50" s="183"/>
      <c r="KS50" s="183"/>
      <c r="KT50" s="183"/>
      <c r="KU50" s="183"/>
      <c r="KV50" s="183"/>
      <c r="KW50" s="183"/>
      <c r="KX50" s="183"/>
      <c r="KY50" s="183"/>
      <c r="KZ50" s="183"/>
      <c r="LA50" s="183"/>
      <c r="LB50" s="183"/>
      <c r="LC50" s="183"/>
      <c r="LD50" s="183"/>
      <c r="LE50" s="183"/>
      <c r="LF50" s="183"/>
      <c r="LG50" s="183"/>
      <c r="LH50" s="183"/>
      <c r="LI50" s="183"/>
      <c r="LJ50" s="183"/>
      <c r="LK50" s="183"/>
      <c r="LL50" s="183"/>
      <c r="LM50" s="183"/>
      <c r="LN50" s="183"/>
      <c r="LO50" s="183"/>
      <c r="LP50" s="183"/>
      <c r="LQ50" s="183"/>
      <c r="LR50" s="183"/>
      <c r="LS50" s="183"/>
      <c r="LT50" s="183"/>
      <c r="LU50" s="183"/>
      <c r="LV50" s="183"/>
      <c r="LW50" s="183"/>
      <c r="LX50" s="183"/>
      <c r="LY50" s="183"/>
      <c r="LZ50" s="183"/>
      <c r="MA50" s="183"/>
      <c r="MB50" s="183"/>
      <c r="MC50" s="183"/>
      <c r="MD50" s="183"/>
      <c r="ME50" s="183"/>
      <c r="MF50" s="183"/>
      <c r="MG50" s="183"/>
      <c r="MH50" s="183"/>
      <c r="MI50" s="183"/>
      <c r="MJ50" s="183"/>
      <c r="MK50" s="183"/>
    </row>
    <row r="51" spans="1:349" s="220" customFormat="1" ht="17.25" customHeight="1" outlineLevel="1">
      <c r="A51" s="221"/>
      <c r="B51" s="97"/>
      <c r="C51" s="228"/>
      <c r="D51" s="99"/>
      <c r="E51" s="121" t="s">
        <v>7</v>
      </c>
      <c r="F51" s="99"/>
      <c r="G51" s="99"/>
      <c r="H51" s="99"/>
      <c r="I51" s="99"/>
      <c r="J51" s="223" t="s">
        <v>73</v>
      </c>
      <c r="K51" s="223" t="s">
        <v>77</v>
      </c>
      <c r="L51" s="223"/>
      <c r="M51" s="88"/>
      <c r="N51" s="498">
        <f t="shared" si="24"/>
        <v>94740702.870485783</v>
      </c>
      <c r="O51" s="496">
        <f t="shared" si="24"/>
        <v>105336048.32414712</v>
      </c>
      <c r="P51" s="496">
        <f t="shared" si="24"/>
        <v>117116326.3556878</v>
      </c>
      <c r="Q51" s="496">
        <f t="shared" si="24"/>
        <v>130214054.13694139</v>
      </c>
      <c r="R51" s="496">
        <f t="shared" si="24"/>
        <v>144776568.92415705</v>
      </c>
      <c r="S51" s="496">
        <f t="shared" si="24"/>
        <v>160967685.46510395</v>
      </c>
      <c r="T51" s="497">
        <f t="shared" si="24"/>
        <v>178969538.76263094</v>
      </c>
      <c r="U51" s="183"/>
      <c r="V51" s="183"/>
      <c r="W51" s="183"/>
      <c r="X51" s="183"/>
      <c r="Y51" s="183"/>
      <c r="Z51" s="183"/>
      <c r="AA51" s="183"/>
      <c r="AB51" s="183"/>
      <c r="AC51" s="183"/>
      <c r="AD51" s="183"/>
      <c r="AE51" s="183"/>
      <c r="AF51" s="183"/>
      <c r="AG51" s="183"/>
      <c r="AH51" s="183"/>
      <c r="AI51" s="183"/>
      <c r="AJ51" s="183"/>
      <c r="AK51" s="183"/>
      <c r="AL51" s="183"/>
      <c r="AM51" s="183"/>
      <c r="AN51" s="183"/>
      <c r="AO51" s="183"/>
      <c r="AP51" s="183"/>
      <c r="AQ51" s="183"/>
      <c r="AR51" s="183"/>
      <c r="AS51" s="183"/>
      <c r="AT51" s="183"/>
      <c r="AU51" s="183"/>
      <c r="AV51" s="183"/>
      <c r="AW51" s="183"/>
      <c r="AX51" s="183"/>
      <c r="AY51" s="183"/>
      <c r="AZ51" s="183"/>
      <c r="BA51" s="183"/>
      <c r="BB51" s="183"/>
      <c r="BC51" s="183"/>
      <c r="BD51" s="183"/>
      <c r="BE51" s="183"/>
      <c r="BF51" s="183"/>
      <c r="BG51" s="183"/>
      <c r="BH51" s="183"/>
      <c r="BI51" s="183"/>
      <c r="BJ51" s="183"/>
      <c r="BK51" s="183"/>
      <c r="BL51" s="183"/>
      <c r="BM51" s="183"/>
      <c r="BN51" s="183"/>
      <c r="BO51" s="183"/>
      <c r="BP51" s="183"/>
      <c r="BQ51" s="183"/>
      <c r="BR51" s="183"/>
      <c r="BS51" s="183"/>
      <c r="BT51" s="183"/>
      <c r="BU51" s="183"/>
      <c r="BV51" s="183"/>
      <c r="BW51" s="183"/>
      <c r="BX51" s="183"/>
      <c r="BY51" s="183"/>
      <c r="BZ51" s="183"/>
      <c r="CA51" s="183"/>
      <c r="CB51" s="183"/>
      <c r="CC51" s="183"/>
      <c r="CD51" s="183"/>
      <c r="CE51" s="183"/>
      <c r="CF51" s="183"/>
      <c r="CG51" s="183"/>
      <c r="CH51" s="183"/>
      <c r="CI51" s="183"/>
      <c r="CJ51" s="183"/>
      <c r="CK51" s="183"/>
      <c r="CL51" s="183"/>
      <c r="CM51" s="183"/>
      <c r="CN51" s="183"/>
      <c r="CO51" s="183"/>
      <c r="CP51" s="183"/>
      <c r="CQ51" s="183"/>
      <c r="CR51" s="183"/>
      <c r="CS51" s="183"/>
      <c r="CT51" s="183"/>
      <c r="CU51" s="183"/>
      <c r="CV51" s="183"/>
      <c r="CW51" s="183"/>
      <c r="CX51" s="183"/>
      <c r="CY51" s="183"/>
      <c r="CZ51" s="183"/>
      <c r="DA51" s="183"/>
      <c r="DB51" s="183"/>
      <c r="DC51" s="183"/>
      <c r="DD51" s="183"/>
      <c r="DE51" s="183"/>
      <c r="DF51" s="183"/>
      <c r="DG51" s="183"/>
      <c r="DH51" s="183"/>
      <c r="DI51" s="183"/>
      <c r="DJ51" s="183"/>
      <c r="DK51" s="183"/>
      <c r="DL51" s="183"/>
      <c r="DM51" s="183"/>
      <c r="DN51" s="183"/>
      <c r="DO51" s="183"/>
      <c r="DP51" s="183"/>
      <c r="DQ51" s="183"/>
      <c r="DR51" s="183"/>
      <c r="DS51" s="183"/>
      <c r="DT51" s="183"/>
      <c r="DU51" s="183"/>
      <c r="DV51" s="183"/>
      <c r="DW51" s="183"/>
      <c r="DX51" s="183"/>
      <c r="DY51" s="183"/>
      <c r="DZ51" s="183"/>
      <c r="EA51" s="183"/>
      <c r="EB51" s="183"/>
      <c r="EC51" s="183"/>
      <c r="ED51" s="183"/>
      <c r="EE51" s="183"/>
      <c r="EF51" s="183"/>
      <c r="EG51" s="183"/>
      <c r="EH51" s="183"/>
      <c r="EI51" s="183"/>
      <c r="EJ51" s="183"/>
      <c r="EK51" s="183"/>
      <c r="EL51" s="183"/>
      <c r="EM51" s="183"/>
      <c r="EN51" s="183"/>
      <c r="EO51" s="183"/>
      <c r="EP51" s="183"/>
      <c r="EQ51" s="183"/>
      <c r="ER51" s="183"/>
      <c r="ES51" s="183"/>
      <c r="ET51" s="183"/>
      <c r="EU51" s="183"/>
      <c r="EV51" s="183"/>
      <c r="EW51" s="183"/>
      <c r="EX51" s="183"/>
      <c r="EY51" s="183"/>
      <c r="EZ51" s="183"/>
      <c r="FA51" s="183"/>
      <c r="FB51" s="183"/>
      <c r="FC51" s="183"/>
      <c r="FD51" s="183"/>
      <c r="FE51" s="183"/>
      <c r="FF51" s="183"/>
      <c r="FG51" s="183"/>
      <c r="FH51" s="183"/>
      <c r="FI51" s="183"/>
      <c r="FJ51" s="183"/>
      <c r="FK51" s="183"/>
      <c r="FL51" s="183"/>
      <c r="FM51" s="183"/>
      <c r="FN51" s="183"/>
      <c r="FO51" s="183"/>
      <c r="FP51" s="183"/>
      <c r="FQ51" s="183"/>
      <c r="FR51" s="183"/>
      <c r="FS51" s="183"/>
      <c r="FT51" s="183"/>
      <c r="FU51" s="183"/>
      <c r="FV51" s="183"/>
      <c r="FW51" s="183"/>
      <c r="FX51" s="183"/>
      <c r="FY51" s="183"/>
      <c r="FZ51" s="183"/>
      <c r="GA51" s="183"/>
      <c r="GB51" s="183"/>
      <c r="GC51" s="183"/>
      <c r="GD51" s="183"/>
      <c r="GE51" s="183"/>
      <c r="GF51" s="183"/>
      <c r="GG51" s="183"/>
      <c r="GH51" s="183"/>
      <c r="GI51" s="183"/>
      <c r="GJ51" s="183"/>
      <c r="GK51" s="183"/>
      <c r="GL51" s="183"/>
      <c r="GM51" s="183"/>
      <c r="GN51" s="183"/>
      <c r="GO51" s="183"/>
      <c r="GP51" s="183"/>
      <c r="GQ51" s="183"/>
      <c r="GR51" s="183"/>
      <c r="GS51" s="183"/>
      <c r="GT51" s="183"/>
      <c r="GU51" s="183"/>
      <c r="GV51" s="183"/>
      <c r="GW51" s="183"/>
      <c r="GX51" s="183"/>
      <c r="GY51" s="183"/>
      <c r="GZ51" s="183"/>
      <c r="HA51" s="183"/>
      <c r="HB51" s="183"/>
      <c r="HC51" s="183"/>
      <c r="HD51" s="183"/>
      <c r="HE51" s="183"/>
      <c r="HF51" s="183"/>
      <c r="HG51" s="183"/>
      <c r="HH51" s="183"/>
      <c r="HI51" s="183"/>
      <c r="HJ51" s="183"/>
      <c r="HK51" s="183"/>
      <c r="HL51" s="183"/>
      <c r="HM51" s="183"/>
      <c r="HN51" s="183"/>
      <c r="HO51" s="183"/>
      <c r="HP51" s="183"/>
      <c r="HQ51" s="183"/>
      <c r="HR51" s="183"/>
      <c r="HS51" s="183"/>
      <c r="HT51" s="183"/>
      <c r="HU51" s="183"/>
      <c r="HV51" s="183"/>
      <c r="HW51" s="183"/>
      <c r="HX51" s="183"/>
      <c r="HY51" s="183"/>
      <c r="HZ51" s="183"/>
      <c r="IA51" s="183"/>
      <c r="IB51" s="183"/>
      <c r="IC51" s="183"/>
      <c r="ID51" s="183"/>
      <c r="IE51" s="183"/>
      <c r="IF51" s="183"/>
      <c r="IG51" s="183"/>
      <c r="IH51" s="183"/>
      <c r="II51" s="183"/>
      <c r="IJ51" s="183"/>
      <c r="IK51" s="183"/>
      <c r="IL51" s="183"/>
      <c r="IM51" s="183"/>
      <c r="IN51" s="183"/>
      <c r="IO51" s="183"/>
      <c r="IP51" s="183"/>
      <c r="IQ51" s="183"/>
      <c r="IR51" s="183"/>
      <c r="IS51" s="183"/>
      <c r="IT51" s="183"/>
      <c r="IU51" s="183"/>
      <c r="IV51" s="183"/>
      <c r="IW51" s="183"/>
      <c r="IX51" s="183"/>
      <c r="IY51" s="183"/>
      <c r="IZ51" s="183"/>
      <c r="JA51" s="183"/>
      <c r="JB51" s="183"/>
      <c r="JC51" s="183"/>
      <c r="JD51" s="183"/>
      <c r="JE51" s="183"/>
      <c r="JF51" s="183"/>
      <c r="JG51" s="183"/>
      <c r="JH51" s="183"/>
      <c r="JI51" s="183"/>
      <c r="JJ51" s="183"/>
      <c r="JK51" s="183"/>
      <c r="JL51" s="183"/>
      <c r="JM51" s="183"/>
      <c r="JN51" s="183"/>
      <c r="JO51" s="183"/>
      <c r="JP51" s="183"/>
      <c r="JQ51" s="183"/>
      <c r="JR51" s="183"/>
      <c r="JS51" s="183"/>
      <c r="JT51" s="183"/>
      <c r="JU51" s="183"/>
      <c r="JV51" s="183"/>
      <c r="JW51" s="183"/>
      <c r="JX51" s="183"/>
      <c r="JY51" s="183"/>
      <c r="JZ51" s="183"/>
      <c r="KA51" s="183"/>
      <c r="KB51" s="183"/>
      <c r="KC51" s="183"/>
      <c r="KD51" s="183"/>
      <c r="KE51" s="183"/>
      <c r="KF51" s="183"/>
      <c r="KG51" s="183"/>
      <c r="KH51" s="183"/>
      <c r="KI51" s="183"/>
      <c r="KJ51" s="183"/>
      <c r="KK51" s="183"/>
      <c r="KL51" s="183"/>
      <c r="KM51" s="183"/>
      <c r="KN51" s="183"/>
      <c r="KO51" s="183"/>
      <c r="KP51" s="183"/>
      <c r="KQ51" s="183"/>
      <c r="KR51" s="183"/>
      <c r="KS51" s="183"/>
      <c r="KT51" s="183"/>
      <c r="KU51" s="183"/>
      <c r="KV51" s="183"/>
      <c r="KW51" s="183"/>
      <c r="KX51" s="183"/>
      <c r="KY51" s="183"/>
      <c r="KZ51" s="183"/>
      <c r="LA51" s="183"/>
      <c r="LB51" s="183"/>
      <c r="LC51" s="183"/>
      <c r="LD51" s="183"/>
      <c r="LE51" s="183"/>
      <c r="LF51" s="183"/>
      <c r="LG51" s="183"/>
      <c r="LH51" s="183"/>
      <c r="LI51" s="183"/>
      <c r="LJ51" s="183"/>
      <c r="LK51" s="183"/>
      <c r="LL51" s="183"/>
      <c r="LM51" s="183"/>
      <c r="LN51" s="183"/>
      <c r="LO51" s="183"/>
      <c r="LP51" s="183"/>
      <c r="LQ51" s="183"/>
      <c r="LR51" s="183"/>
      <c r="LS51" s="183"/>
      <c r="LT51" s="183"/>
      <c r="LU51" s="183"/>
      <c r="LV51" s="183"/>
      <c r="LW51" s="183"/>
      <c r="LX51" s="183"/>
      <c r="LY51" s="183"/>
      <c r="LZ51" s="183"/>
      <c r="MA51" s="183"/>
      <c r="MB51" s="183"/>
      <c r="MC51" s="183"/>
      <c r="MD51" s="183"/>
      <c r="ME51" s="183"/>
      <c r="MF51" s="183"/>
      <c r="MG51" s="183"/>
      <c r="MH51" s="183"/>
      <c r="MI51" s="183"/>
      <c r="MJ51" s="183"/>
      <c r="MK51" s="183"/>
    </row>
    <row r="52" spans="1:349" s="220" customFormat="1" ht="17.25" customHeight="1" outlineLevel="1" thickBot="1">
      <c r="A52" s="221"/>
      <c r="B52" s="97"/>
      <c r="C52" s="228"/>
      <c r="D52" s="228"/>
      <c r="E52" s="121"/>
      <c r="F52" s="99"/>
      <c r="G52" s="99"/>
      <c r="H52" s="99"/>
      <c r="I52" s="99"/>
      <c r="J52" s="223" t="s">
        <v>73</v>
      </c>
      <c r="K52" s="223" t="s">
        <v>77</v>
      </c>
      <c r="L52" s="223"/>
      <c r="M52" s="88" t="s">
        <v>59</v>
      </c>
      <c r="N52" s="472">
        <f>SUM(N49:N51)</f>
        <v>177249131.62158221</v>
      </c>
      <c r="O52" s="473">
        <f t="shared" ref="O52:T52" si="25">SUM(O49:O51)</f>
        <v>197071823.70630816</v>
      </c>
      <c r="P52" s="473">
        <f t="shared" si="25"/>
        <v>219111390.52486789</v>
      </c>
      <c r="Q52" s="473">
        <f t="shared" si="25"/>
        <v>243615756.70649457</v>
      </c>
      <c r="R52" s="473">
        <f t="shared" si="25"/>
        <v>270860573.5809167</v>
      </c>
      <c r="S52" s="473">
        <f t="shared" si="25"/>
        <v>301152319.99945331</v>
      </c>
      <c r="T52" s="474">
        <f t="shared" si="25"/>
        <v>334831749.93705618</v>
      </c>
      <c r="U52" s="183"/>
      <c r="V52" s="183"/>
      <c r="W52" s="183"/>
      <c r="X52" s="183"/>
      <c r="Y52" s="183"/>
      <c r="Z52" s="183"/>
      <c r="AA52" s="183"/>
      <c r="AB52" s="183"/>
      <c r="AC52" s="183"/>
      <c r="AD52" s="183"/>
      <c r="AE52" s="183"/>
      <c r="AF52" s="183"/>
      <c r="AG52" s="183"/>
      <c r="AH52" s="183"/>
      <c r="AI52" s="183"/>
      <c r="AJ52" s="183"/>
      <c r="AK52" s="183"/>
      <c r="AL52" s="183"/>
      <c r="AM52" s="183"/>
      <c r="AN52" s="183"/>
      <c r="AO52" s="183"/>
      <c r="AP52" s="183"/>
      <c r="AQ52" s="183"/>
      <c r="AR52" s="183"/>
      <c r="AS52" s="183"/>
      <c r="AT52" s="183"/>
      <c r="AU52" s="183"/>
      <c r="AV52" s="183"/>
      <c r="AW52" s="183"/>
      <c r="AX52" s="183"/>
      <c r="AY52" s="183"/>
      <c r="AZ52" s="183"/>
      <c r="BA52" s="183"/>
      <c r="BB52" s="183"/>
      <c r="BC52" s="183"/>
      <c r="BD52" s="183"/>
      <c r="BE52" s="183"/>
      <c r="BF52" s="183"/>
      <c r="BG52" s="183"/>
      <c r="BH52" s="183"/>
      <c r="BI52" s="183"/>
      <c r="BJ52" s="183"/>
      <c r="BK52" s="183"/>
      <c r="BL52" s="183"/>
      <c r="BM52" s="183"/>
      <c r="BN52" s="183"/>
      <c r="BO52" s="183"/>
      <c r="BP52" s="183"/>
      <c r="BQ52" s="183"/>
      <c r="BR52" s="183"/>
      <c r="BS52" s="183"/>
      <c r="BT52" s="183"/>
      <c r="BU52" s="183"/>
      <c r="BV52" s="183"/>
      <c r="BW52" s="183"/>
      <c r="BX52" s="183"/>
      <c r="BY52" s="183"/>
      <c r="BZ52" s="183"/>
      <c r="CA52" s="183"/>
      <c r="CB52" s="183"/>
      <c r="CC52" s="183"/>
      <c r="CD52" s="183"/>
      <c r="CE52" s="183"/>
      <c r="CF52" s="183"/>
      <c r="CG52" s="183"/>
      <c r="CH52" s="183"/>
      <c r="CI52" s="183"/>
      <c r="CJ52" s="183"/>
      <c r="CK52" s="183"/>
      <c r="CL52" s="183"/>
      <c r="CM52" s="183"/>
      <c r="CN52" s="183"/>
      <c r="CO52" s="183"/>
      <c r="CP52" s="183"/>
      <c r="CQ52" s="183"/>
      <c r="CR52" s="183"/>
      <c r="CS52" s="183"/>
      <c r="CT52" s="183"/>
      <c r="CU52" s="183"/>
      <c r="CV52" s="183"/>
      <c r="CW52" s="183"/>
      <c r="CX52" s="183"/>
      <c r="CY52" s="183"/>
      <c r="CZ52" s="183"/>
      <c r="DA52" s="183"/>
      <c r="DB52" s="183"/>
      <c r="DC52" s="183"/>
      <c r="DD52" s="183"/>
      <c r="DE52" s="183"/>
      <c r="DF52" s="183"/>
      <c r="DG52" s="183"/>
      <c r="DH52" s="183"/>
      <c r="DI52" s="183"/>
      <c r="DJ52" s="183"/>
      <c r="DK52" s="183"/>
      <c r="DL52" s="183"/>
      <c r="DM52" s="183"/>
      <c r="DN52" s="183"/>
      <c r="DO52" s="183"/>
      <c r="DP52" s="183"/>
      <c r="DQ52" s="183"/>
      <c r="DR52" s="183"/>
      <c r="DS52" s="183"/>
      <c r="DT52" s="183"/>
      <c r="DU52" s="183"/>
      <c r="DV52" s="183"/>
      <c r="DW52" s="183"/>
      <c r="DX52" s="183"/>
      <c r="DY52" s="183"/>
      <c r="DZ52" s="183"/>
      <c r="EA52" s="183"/>
      <c r="EB52" s="183"/>
      <c r="EC52" s="183"/>
      <c r="ED52" s="183"/>
      <c r="EE52" s="183"/>
      <c r="EF52" s="183"/>
      <c r="EG52" s="183"/>
      <c r="EH52" s="183"/>
      <c r="EI52" s="183"/>
      <c r="EJ52" s="183"/>
      <c r="EK52" s="183"/>
      <c r="EL52" s="183"/>
      <c r="EM52" s="183"/>
      <c r="EN52" s="183"/>
      <c r="EO52" s="183"/>
      <c r="EP52" s="183"/>
      <c r="EQ52" s="183"/>
      <c r="ER52" s="183"/>
      <c r="ES52" s="183"/>
      <c r="ET52" s="183"/>
      <c r="EU52" s="183"/>
      <c r="EV52" s="183"/>
      <c r="EW52" s="183"/>
      <c r="EX52" s="183"/>
      <c r="EY52" s="183"/>
      <c r="EZ52" s="183"/>
      <c r="FA52" s="183"/>
      <c r="FB52" s="183"/>
      <c r="FC52" s="183"/>
      <c r="FD52" s="183"/>
      <c r="FE52" s="183"/>
      <c r="FF52" s="183"/>
      <c r="FG52" s="183"/>
      <c r="FH52" s="183"/>
      <c r="FI52" s="183"/>
      <c r="FJ52" s="183"/>
      <c r="FK52" s="183"/>
      <c r="FL52" s="183"/>
      <c r="FM52" s="183"/>
      <c r="FN52" s="183"/>
      <c r="FO52" s="183"/>
      <c r="FP52" s="183"/>
      <c r="FQ52" s="183"/>
      <c r="FR52" s="183"/>
      <c r="FS52" s="183"/>
      <c r="FT52" s="183"/>
      <c r="FU52" s="183"/>
      <c r="FV52" s="183"/>
      <c r="FW52" s="183"/>
      <c r="FX52" s="183"/>
      <c r="FY52" s="183"/>
      <c r="FZ52" s="183"/>
      <c r="GA52" s="183"/>
      <c r="GB52" s="183"/>
      <c r="GC52" s="183"/>
      <c r="GD52" s="183"/>
      <c r="GE52" s="183"/>
      <c r="GF52" s="183"/>
      <c r="GG52" s="183"/>
      <c r="GH52" s="183"/>
      <c r="GI52" s="183"/>
      <c r="GJ52" s="183"/>
      <c r="GK52" s="183"/>
      <c r="GL52" s="183"/>
      <c r="GM52" s="183"/>
      <c r="GN52" s="183"/>
      <c r="GO52" s="183"/>
      <c r="GP52" s="183"/>
      <c r="GQ52" s="183"/>
      <c r="GR52" s="183"/>
      <c r="GS52" s="183"/>
      <c r="GT52" s="183"/>
      <c r="GU52" s="183"/>
      <c r="GV52" s="183"/>
      <c r="GW52" s="183"/>
      <c r="GX52" s="183"/>
      <c r="GY52" s="183"/>
      <c r="GZ52" s="183"/>
      <c r="HA52" s="183"/>
      <c r="HB52" s="183"/>
      <c r="HC52" s="183"/>
      <c r="HD52" s="183"/>
      <c r="HE52" s="183"/>
      <c r="HF52" s="183"/>
      <c r="HG52" s="183"/>
      <c r="HH52" s="183"/>
      <c r="HI52" s="183"/>
      <c r="HJ52" s="183"/>
      <c r="HK52" s="183"/>
      <c r="HL52" s="183"/>
      <c r="HM52" s="183"/>
      <c r="HN52" s="183"/>
      <c r="HO52" s="183"/>
      <c r="HP52" s="183"/>
      <c r="HQ52" s="183"/>
      <c r="HR52" s="183"/>
      <c r="HS52" s="183"/>
      <c r="HT52" s="183"/>
      <c r="HU52" s="183"/>
      <c r="HV52" s="183"/>
      <c r="HW52" s="183"/>
      <c r="HX52" s="183"/>
      <c r="HY52" s="183"/>
      <c r="HZ52" s="183"/>
      <c r="IA52" s="183"/>
      <c r="IB52" s="183"/>
      <c r="IC52" s="183"/>
      <c r="ID52" s="183"/>
      <c r="IE52" s="183"/>
      <c r="IF52" s="183"/>
      <c r="IG52" s="183"/>
      <c r="IH52" s="183"/>
      <c r="II52" s="183"/>
      <c r="IJ52" s="183"/>
      <c r="IK52" s="183"/>
      <c r="IL52" s="183"/>
      <c r="IM52" s="183"/>
      <c r="IN52" s="183"/>
      <c r="IO52" s="183"/>
      <c r="IP52" s="183"/>
      <c r="IQ52" s="183"/>
      <c r="IR52" s="183"/>
      <c r="IS52" s="183"/>
      <c r="IT52" s="183"/>
      <c r="IU52" s="183"/>
      <c r="IV52" s="183"/>
      <c r="IW52" s="183"/>
      <c r="IX52" s="183"/>
      <c r="IY52" s="183"/>
      <c r="IZ52" s="183"/>
      <c r="JA52" s="183"/>
      <c r="JB52" s="183"/>
      <c r="JC52" s="183"/>
      <c r="JD52" s="183"/>
      <c r="JE52" s="183"/>
      <c r="JF52" s="183"/>
      <c r="JG52" s="183"/>
      <c r="JH52" s="183"/>
      <c r="JI52" s="183"/>
      <c r="JJ52" s="183"/>
      <c r="JK52" s="183"/>
      <c r="JL52" s="183"/>
      <c r="JM52" s="183"/>
      <c r="JN52" s="183"/>
      <c r="JO52" s="183"/>
      <c r="JP52" s="183"/>
      <c r="JQ52" s="183"/>
      <c r="JR52" s="183"/>
      <c r="JS52" s="183"/>
      <c r="JT52" s="183"/>
      <c r="JU52" s="183"/>
      <c r="JV52" s="183"/>
      <c r="JW52" s="183"/>
      <c r="JX52" s="183"/>
      <c r="JY52" s="183"/>
      <c r="JZ52" s="183"/>
      <c r="KA52" s="183"/>
      <c r="KB52" s="183"/>
      <c r="KC52" s="183"/>
      <c r="KD52" s="183"/>
      <c r="KE52" s="183"/>
      <c r="KF52" s="183"/>
      <c r="KG52" s="183"/>
      <c r="KH52" s="183"/>
      <c r="KI52" s="183"/>
      <c r="KJ52" s="183"/>
      <c r="KK52" s="183"/>
      <c r="KL52" s="183"/>
      <c r="KM52" s="183"/>
      <c r="KN52" s="183"/>
      <c r="KO52" s="183"/>
      <c r="KP52" s="183"/>
      <c r="KQ52" s="183"/>
      <c r="KR52" s="183"/>
      <c r="KS52" s="183"/>
      <c r="KT52" s="183"/>
      <c r="KU52" s="183"/>
      <c r="KV52" s="183"/>
      <c r="KW52" s="183"/>
      <c r="KX52" s="183"/>
      <c r="KY52" s="183"/>
      <c r="KZ52" s="183"/>
      <c r="LA52" s="183"/>
      <c r="LB52" s="183"/>
      <c r="LC52" s="183"/>
      <c r="LD52" s="183"/>
      <c r="LE52" s="183"/>
      <c r="LF52" s="183"/>
      <c r="LG52" s="183"/>
      <c r="LH52" s="183"/>
      <c r="LI52" s="183"/>
      <c r="LJ52" s="183"/>
      <c r="LK52" s="183"/>
      <c r="LL52" s="183"/>
      <c r="LM52" s="183"/>
      <c r="LN52" s="183"/>
      <c r="LO52" s="183"/>
      <c r="LP52" s="183"/>
      <c r="LQ52" s="183"/>
      <c r="LR52" s="183"/>
      <c r="LS52" s="183"/>
      <c r="LT52" s="183"/>
      <c r="LU52" s="183"/>
      <c r="LV52" s="183"/>
      <c r="LW52" s="183"/>
      <c r="LX52" s="183"/>
      <c r="LY52" s="183"/>
      <c r="LZ52" s="183"/>
      <c r="MA52" s="183"/>
      <c r="MB52" s="183"/>
      <c r="MC52" s="183"/>
      <c r="MD52" s="183"/>
      <c r="ME52" s="183"/>
      <c r="MF52" s="183"/>
      <c r="MG52" s="183"/>
      <c r="MH52" s="183"/>
      <c r="MI52" s="183"/>
      <c r="MJ52" s="183"/>
      <c r="MK52" s="183"/>
    </row>
    <row r="53" spans="1:349" s="220" customFormat="1" ht="17.25" customHeight="1" outlineLevel="1" thickBot="1">
      <c r="A53" s="221"/>
      <c r="B53" s="97"/>
      <c r="C53" s="227" t="s">
        <v>10</v>
      </c>
      <c r="D53" s="227"/>
      <c r="E53" s="99"/>
      <c r="F53" s="99"/>
      <c r="G53" s="99"/>
      <c r="H53" s="99"/>
      <c r="I53" s="99"/>
      <c r="J53" s="223"/>
      <c r="K53" s="223"/>
      <c r="L53" s="223"/>
      <c r="M53" s="88"/>
      <c r="N53" s="71"/>
      <c r="O53" s="71"/>
      <c r="P53" s="71"/>
      <c r="Q53" s="72"/>
      <c r="R53" s="82"/>
      <c r="S53" s="82"/>
      <c r="T53" s="83"/>
      <c r="U53" s="183"/>
      <c r="V53" s="183"/>
      <c r="W53" s="183"/>
      <c r="X53" s="183"/>
      <c r="Y53" s="183"/>
      <c r="Z53" s="183"/>
      <c r="AA53" s="183"/>
      <c r="AB53" s="183"/>
      <c r="AC53" s="183"/>
      <c r="AD53" s="183"/>
      <c r="AE53" s="183"/>
      <c r="AF53" s="183"/>
      <c r="AG53" s="183"/>
      <c r="AH53" s="183"/>
      <c r="AI53" s="183"/>
      <c r="AJ53" s="183"/>
      <c r="AK53" s="183"/>
      <c r="AL53" s="183"/>
      <c r="AM53" s="183"/>
      <c r="AN53" s="183"/>
      <c r="AO53" s="183"/>
      <c r="AP53" s="183"/>
      <c r="AQ53" s="183"/>
      <c r="AR53" s="183"/>
      <c r="AS53" s="183"/>
      <c r="AT53" s="183"/>
      <c r="AU53" s="183"/>
      <c r="AV53" s="183"/>
      <c r="AW53" s="183"/>
      <c r="AX53" s="183"/>
      <c r="AY53" s="183"/>
      <c r="AZ53" s="183"/>
      <c r="BA53" s="183"/>
      <c r="BB53" s="183"/>
      <c r="BC53" s="183"/>
      <c r="BD53" s="183"/>
      <c r="BE53" s="183"/>
      <c r="BF53" s="183"/>
      <c r="BG53" s="183"/>
      <c r="BH53" s="183"/>
      <c r="BI53" s="183"/>
      <c r="BJ53" s="183"/>
      <c r="BK53" s="183"/>
      <c r="BL53" s="183"/>
      <c r="BM53" s="183"/>
      <c r="BN53" s="183"/>
      <c r="BO53" s="183"/>
      <c r="BP53" s="183"/>
      <c r="BQ53" s="183"/>
      <c r="BR53" s="183"/>
      <c r="BS53" s="183"/>
      <c r="BT53" s="183"/>
      <c r="BU53" s="183"/>
      <c r="BV53" s="183"/>
      <c r="BW53" s="183"/>
      <c r="BX53" s="183"/>
      <c r="BY53" s="183"/>
      <c r="BZ53" s="183"/>
      <c r="CA53" s="183"/>
      <c r="CB53" s="183"/>
      <c r="CC53" s="183"/>
      <c r="CD53" s="183"/>
      <c r="CE53" s="183"/>
      <c r="CF53" s="183"/>
      <c r="CG53" s="183"/>
      <c r="CH53" s="183"/>
      <c r="CI53" s="183"/>
      <c r="CJ53" s="183"/>
      <c r="CK53" s="183"/>
      <c r="CL53" s="183"/>
      <c r="CM53" s="183"/>
      <c r="CN53" s="183"/>
      <c r="CO53" s="183"/>
      <c r="CP53" s="183"/>
      <c r="CQ53" s="183"/>
      <c r="CR53" s="183"/>
      <c r="CS53" s="183"/>
      <c r="CT53" s="183"/>
      <c r="CU53" s="183"/>
      <c r="CV53" s="183"/>
      <c r="CW53" s="183"/>
      <c r="CX53" s="183"/>
      <c r="CY53" s="183"/>
      <c r="CZ53" s="183"/>
      <c r="DA53" s="183"/>
      <c r="DB53" s="183"/>
      <c r="DC53" s="183"/>
      <c r="DD53" s="183"/>
      <c r="DE53" s="183"/>
      <c r="DF53" s="183"/>
      <c r="DG53" s="183"/>
      <c r="DH53" s="183"/>
      <c r="DI53" s="183"/>
      <c r="DJ53" s="183"/>
      <c r="DK53" s="183"/>
      <c r="DL53" s="183"/>
      <c r="DM53" s="183"/>
      <c r="DN53" s="183"/>
      <c r="DO53" s="183"/>
      <c r="DP53" s="183"/>
      <c r="DQ53" s="183"/>
      <c r="DR53" s="183"/>
      <c r="DS53" s="183"/>
      <c r="DT53" s="183"/>
      <c r="DU53" s="183"/>
      <c r="DV53" s="183"/>
      <c r="DW53" s="183"/>
      <c r="DX53" s="183"/>
      <c r="DY53" s="183"/>
      <c r="DZ53" s="183"/>
      <c r="EA53" s="183"/>
      <c r="EB53" s="183"/>
      <c r="EC53" s="183"/>
      <c r="ED53" s="183"/>
      <c r="EE53" s="183"/>
      <c r="EF53" s="183"/>
      <c r="EG53" s="183"/>
      <c r="EH53" s="183"/>
      <c r="EI53" s="183"/>
      <c r="EJ53" s="183"/>
      <c r="EK53" s="183"/>
      <c r="EL53" s="183"/>
      <c r="EM53" s="183"/>
      <c r="EN53" s="183"/>
      <c r="EO53" s="183"/>
      <c r="EP53" s="183"/>
      <c r="EQ53" s="183"/>
      <c r="ER53" s="183"/>
      <c r="ES53" s="183"/>
      <c r="ET53" s="183"/>
      <c r="EU53" s="183"/>
      <c r="EV53" s="183"/>
      <c r="EW53" s="183"/>
      <c r="EX53" s="183"/>
      <c r="EY53" s="183"/>
      <c r="EZ53" s="183"/>
      <c r="FA53" s="183"/>
      <c r="FB53" s="183"/>
      <c r="FC53" s="183"/>
      <c r="FD53" s="183"/>
      <c r="FE53" s="183"/>
      <c r="FF53" s="183"/>
      <c r="FG53" s="183"/>
      <c r="FH53" s="183"/>
      <c r="FI53" s="183"/>
      <c r="FJ53" s="183"/>
      <c r="FK53" s="183"/>
      <c r="FL53" s="183"/>
      <c r="FM53" s="183"/>
      <c r="FN53" s="183"/>
      <c r="FO53" s="183"/>
      <c r="FP53" s="183"/>
      <c r="FQ53" s="183"/>
      <c r="FR53" s="183"/>
      <c r="FS53" s="183"/>
      <c r="FT53" s="183"/>
      <c r="FU53" s="183"/>
      <c r="FV53" s="183"/>
      <c r="FW53" s="183"/>
      <c r="FX53" s="183"/>
      <c r="FY53" s="183"/>
      <c r="FZ53" s="183"/>
      <c r="GA53" s="183"/>
      <c r="GB53" s="183"/>
      <c r="GC53" s="183"/>
      <c r="GD53" s="183"/>
      <c r="GE53" s="183"/>
      <c r="GF53" s="183"/>
      <c r="GG53" s="183"/>
      <c r="GH53" s="183"/>
      <c r="GI53" s="183"/>
      <c r="GJ53" s="183"/>
      <c r="GK53" s="183"/>
      <c r="GL53" s="183"/>
      <c r="GM53" s="183"/>
      <c r="GN53" s="183"/>
      <c r="GO53" s="183"/>
      <c r="GP53" s="183"/>
      <c r="GQ53" s="183"/>
      <c r="GR53" s="183"/>
      <c r="GS53" s="183"/>
      <c r="GT53" s="183"/>
      <c r="GU53" s="183"/>
      <c r="GV53" s="183"/>
      <c r="GW53" s="183"/>
      <c r="GX53" s="183"/>
      <c r="GY53" s="183"/>
      <c r="GZ53" s="183"/>
      <c r="HA53" s="183"/>
      <c r="HB53" s="183"/>
      <c r="HC53" s="183"/>
      <c r="HD53" s="183"/>
      <c r="HE53" s="183"/>
      <c r="HF53" s="183"/>
      <c r="HG53" s="183"/>
      <c r="HH53" s="183"/>
      <c r="HI53" s="183"/>
      <c r="HJ53" s="183"/>
      <c r="HK53" s="183"/>
      <c r="HL53" s="183"/>
      <c r="HM53" s="183"/>
      <c r="HN53" s="183"/>
      <c r="HO53" s="183"/>
      <c r="HP53" s="183"/>
      <c r="HQ53" s="183"/>
      <c r="HR53" s="183"/>
      <c r="HS53" s="183"/>
      <c r="HT53" s="183"/>
      <c r="HU53" s="183"/>
      <c r="HV53" s="183"/>
      <c r="HW53" s="183"/>
      <c r="HX53" s="183"/>
      <c r="HY53" s="183"/>
      <c r="HZ53" s="183"/>
      <c r="IA53" s="183"/>
      <c r="IB53" s="183"/>
      <c r="IC53" s="183"/>
      <c r="ID53" s="183"/>
      <c r="IE53" s="183"/>
      <c r="IF53" s="183"/>
      <c r="IG53" s="183"/>
      <c r="IH53" s="183"/>
      <c r="II53" s="183"/>
      <c r="IJ53" s="183"/>
      <c r="IK53" s="183"/>
      <c r="IL53" s="183"/>
      <c r="IM53" s="183"/>
      <c r="IN53" s="183"/>
      <c r="IO53" s="183"/>
      <c r="IP53" s="183"/>
      <c r="IQ53" s="183"/>
      <c r="IR53" s="183"/>
      <c r="IS53" s="183"/>
      <c r="IT53" s="183"/>
      <c r="IU53" s="183"/>
      <c r="IV53" s="183"/>
      <c r="IW53" s="183"/>
      <c r="IX53" s="183"/>
      <c r="IY53" s="183"/>
      <c r="IZ53" s="183"/>
      <c r="JA53" s="183"/>
      <c r="JB53" s="183"/>
      <c r="JC53" s="183"/>
      <c r="JD53" s="183"/>
      <c r="JE53" s="183"/>
      <c r="JF53" s="183"/>
      <c r="JG53" s="183"/>
      <c r="JH53" s="183"/>
      <c r="JI53" s="183"/>
      <c r="JJ53" s="183"/>
      <c r="JK53" s="183"/>
      <c r="JL53" s="183"/>
      <c r="JM53" s="183"/>
      <c r="JN53" s="183"/>
      <c r="JO53" s="183"/>
      <c r="JP53" s="183"/>
      <c r="JQ53" s="183"/>
      <c r="JR53" s="183"/>
      <c r="JS53" s="183"/>
      <c r="JT53" s="183"/>
      <c r="JU53" s="183"/>
      <c r="JV53" s="183"/>
      <c r="JW53" s="183"/>
      <c r="JX53" s="183"/>
      <c r="JY53" s="183"/>
      <c r="JZ53" s="183"/>
      <c r="KA53" s="183"/>
      <c r="KB53" s="183"/>
      <c r="KC53" s="183"/>
      <c r="KD53" s="183"/>
      <c r="KE53" s="183"/>
      <c r="KF53" s="183"/>
      <c r="KG53" s="183"/>
      <c r="KH53" s="183"/>
      <c r="KI53" s="183"/>
      <c r="KJ53" s="183"/>
      <c r="KK53" s="183"/>
      <c r="KL53" s="183"/>
      <c r="KM53" s="183"/>
      <c r="KN53" s="183"/>
      <c r="KO53" s="183"/>
      <c r="KP53" s="183"/>
      <c r="KQ53" s="183"/>
      <c r="KR53" s="183"/>
      <c r="KS53" s="183"/>
      <c r="KT53" s="183"/>
      <c r="KU53" s="183"/>
      <c r="KV53" s="183"/>
      <c r="KW53" s="183"/>
      <c r="KX53" s="183"/>
      <c r="KY53" s="183"/>
      <c r="KZ53" s="183"/>
      <c r="LA53" s="183"/>
      <c r="LB53" s="183"/>
      <c r="LC53" s="183"/>
      <c r="LD53" s="183"/>
      <c r="LE53" s="183"/>
      <c r="LF53" s="183"/>
      <c r="LG53" s="183"/>
      <c r="LH53" s="183"/>
      <c r="LI53" s="183"/>
      <c r="LJ53" s="183"/>
      <c r="LK53" s="183"/>
      <c r="LL53" s="183"/>
      <c r="LM53" s="183"/>
      <c r="LN53" s="183"/>
      <c r="LO53" s="183"/>
      <c r="LP53" s="183"/>
      <c r="LQ53" s="183"/>
      <c r="LR53" s="183"/>
      <c r="LS53" s="183"/>
      <c r="LT53" s="183"/>
      <c r="LU53" s="183"/>
      <c r="LV53" s="183"/>
      <c r="LW53" s="183"/>
      <c r="LX53" s="183"/>
      <c r="LY53" s="183"/>
      <c r="LZ53" s="183"/>
      <c r="MA53" s="183"/>
      <c r="MB53" s="183"/>
      <c r="MC53" s="183"/>
      <c r="MD53" s="183"/>
      <c r="ME53" s="183"/>
      <c r="MF53" s="183"/>
      <c r="MG53" s="183"/>
      <c r="MH53" s="183"/>
      <c r="MI53" s="183"/>
      <c r="MJ53" s="183"/>
      <c r="MK53" s="183"/>
    </row>
    <row r="54" spans="1:349" s="220" customFormat="1" ht="17.25" customHeight="1" outlineLevel="1">
      <c r="A54" s="221"/>
      <c r="B54" s="97"/>
      <c r="C54" s="99"/>
      <c r="D54" s="99"/>
      <c r="E54" s="121" t="s">
        <v>5</v>
      </c>
      <c r="F54" s="99"/>
      <c r="G54" s="99"/>
      <c r="H54" s="99"/>
      <c r="I54" s="99"/>
      <c r="J54" s="223" t="s">
        <v>73</v>
      </c>
      <c r="K54" s="223" t="s">
        <v>77</v>
      </c>
      <c r="L54" s="223"/>
      <c r="M54" s="88"/>
      <c r="N54" s="468">
        <f>(N19*N43)*$M$27</f>
        <v>3801196.4956998383</v>
      </c>
      <c r="O54" s="469">
        <f t="shared" ref="O54:T54" si="26">(O19*O43)*$M$27</f>
        <v>4226304.066035728</v>
      </c>
      <c r="P54" s="469">
        <f t="shared" si="26"/>
        <v>4698953.626521647</v>
      </c>
      <c r="Q54" s="469">
        <f t="shared" si="26"/>
        <v>5224462.0451344205</v>
      </c>
      <c r="R54" s="469">
        <f t="shared" si="26"/>
        <v>5808740.8028444378</v>
      </c>
      <c r="S54" s="469">
        <f t="shared" si="26"/>
        <v>6458362.4922787054</v>
      </c>
      <c r="T54" s="470">
        <f t="shared" si="26"/>
        <v>7180634.7532751933</v>
      </c>
      <c r="U54" s="183"/>
      <c r="V54" s="183"/>
      <c r="W54" s="183"/>
      <c r="X54" s="183"/>
      <c r="Y54" s="183"/>
      <c r="Z54" s="183"/>
      <c r="AA54" s="183"/>
      <c r="AB54" s="183"/>
      <c r="AC54" s="183"/>
      <c r="AD54" s="183"/>
      <c r="AE54" s="183"/>
      <c r="AF54" s="183"/>
      <c r="AG54" s="183"/>
      <c r="AH54" s="183"/>
      <c r="AI54" s="183"/>
      <c r="AJ54" s="183"/>
      <c r="AK54" s="183"/>
      <c r="AL54" s="183"/>
      <c r="AM54" s="183"/>
      <c r="AN54" s="183"/>
      <c r="AO54" s="183"/>
      <c r="AP54" s="183"/>
      <c r="AQ54" s="183"/>
      <c r="AR54" s="183"/>
      <c r="AS54" s="183"/>
      <c r="AT54" s="183"/>
      <c r="AU54" s="183"/>
      <c r="AV54" s="183"/>
      <c r="AW54" s="183"/>
      <c r="AX54" s="183"/>
      <c r="AY54" s="183"/>
      <c r="AZ54" s="183"/>
      <c r="BA54" s="183"/>
      <c r="BB54" s="183"/>
      <c r="BC54" s="183"/>
      <c r="BD54" s="183"/>
      <c r="BE54" s="183"/>
      <c r="BF54" s="183"/>
      <c r="BG54" s="183"/>
      <c r="BH54" s="183"/>
      <c r="BI54" s="183"/>
      <c r="BJ54" s="183"/>
      <c r="BK54" s="183"/>
      <c r="BL54" s="183"/>
      <c r="BM54" s="183"/>
      <c r="BN54" s="183"/>
      <c r="BO54" s="183"/>
      <c r="BP54" s="183"/>
      <c r="BQ54" s="183"/>
      <c r="BR54" s="183"/>
      <c r="BS54" s="183"/>
      <c r="BT54" s="183"/>
      <c r="BU54" s="183"/>
      <c r="BV54" s="183"/>
      <c r="BW54" s="183"/>
      <c r="BX54" s="183"/>
      <c r="BY54" s="183"/>
      <c r="BZ54" s="183"/>
      <c r="CA54" s="183"/>
      <c r="CB54" s="183"/>
      <c r="CC54" s="183"/>
      <c r="CD54" s="183"/>
      <c r="CE54" s="183"/>
      <c r="CF54" s="183"/>
      <c r="CG54" s="183"/>
      <c r="CH54" s="183"/>
      <c r="CI54" s="183"/>
      <c r="CJ54" s="183"/>
      <c r="CK54" s="183"/>
      <c r="CL54" s="183"/>
      <c r="CM54" s="183"/>
      <c r="CN54" s="183"/>
      <c r="CO54" s="183"/>
      <c r="CP54" s="183"/>
      <c r="CQ54" s="183"/>
      <c r="CR54" s="183"/>
      <c r="CS54" s="183"/>
      <c r="CT54" s="183"/>
      <c r="CU54" s="183"/>
      <c r="CV54" s="183"/>
      <c r="CW54" s="183"/>
      <c r="CX54" s="183"/>
      <c r="CY54" s="183"/>
      <c r="CZ54" s="183"/>
      <c r="DA54" s="183"/>
      <c r="DB54" s="183"/>
      <c r="DC54" s="183"/>
      <c r="DD54" s="183"/>
      <c r="DE54" s="183"/>
      <c r="DF54" s="183"/>
      <c r="DG54" s="183"/>
      <c r="DH54" s="183"/>
      <c r="DI54" s="183"/>
      <c r="DJ54" s="183"/>
      <c r="DK54" s="183"/>
      <c r="DL54" s="183"/>
      <c r="DM54" s="183"/>
      <c r="DN54" s="183"/>
      <c r="DO54" s="183"/>
      <c r="DP54" s="183"/>
      <c r="DQ54" s="183"/>
      <c r="DR54" s="183"/>
      <c r="DS54" s="183"/>
      <c r="DT54" s="183"/>
      <c r="DU54" s="183"/>
      <c r="DV54" s="183"/>
      <c r="DW54" s="183"/>
      <c r="DX54" s="183"/>
      <c r="DY54" s="183"/>
      <c r="DZ54" s="183"/>
      <c r="EA54" s="183"/>
      <c r="EB54" s="183"/>
      <c r="EC54" s="183"/>
      <c r="ED54" s="183"/>
      <c r="EE54" s="183"/>
      <c r="EF54" s="183"/>
      <c r="EG54" s="183"/>
      <c r="EH54" s="183"/>
      <c r="EI54" s="183"/>
      <c r="EJ54" s="183"/>
      <c r="EK54" s="183"/>
      <c r="EL54" s="183"/>
      <c r="EM54" s="183"/>
      <c r="EN54" s="183"/>
      <c r="EO54" s="183"/>
      <c r="EP54" s="183"/>
      <c r="EQ54" s="183"/>
      <c r="ER54" s="183"/>
      <c r="ES54" s="183"/>
      <c r="ET54" s="183"/>
      <c r="EU54" s="183"/>
      <c r="EV54" s="183"/>
      <c r="EW54" s="183"/>
      <c r="EX54" s="183"/>
      <c r="EY54" s="183"/>
      <c r="EZ54" s="183"/>
      <c r="FA54" s="183"/>
      <c r="FB54" s="183"/>
      <c r="FC54" s="183"/>
      <c r="FD54" s="183"/>
      <c r="FE54" s="183"/>
      <c r="FF54" s="183"/>
      <c r="FG54" s="183"/>
      <c r="FH54" s="183"/>
      <c r="FI54" s="183"/>
      <c r="FJ54" s="183"/>
      <c r="FK54" s="183"/>
      <c r="FL54" s="183"/>
      <c r="FM54" s="183"/>
      <c r="FN54" s="183"/>
      <c r="FO54" s="183"/>
      <c r="FP54" s="183"/>
      <c r="FQ54" s="183"/>
      <c r="FR54" s="183"/>
      <c r="FS54" s="183"/>
      <c r="FT54" s="183"/>
      <c r="FU54" s="183"/>
      <c r="FV54" s="183"/>
      <c r="FW54" s="183"/>
      <c r="FX54" s="183"/>
      <c r="FY54" s="183"/>
      <c r="FZ54" s="183"/>
      <c r="GA54" s="183"/>
      <c r="GB54" s="183"/>
      <c r="GC54" s="183"/>
      <c r="GD54" s="183"/>
      <c r="GE54" s="183"/>
      <c r="GF54" s="183"/>
      <c r="GG54" s="183"/>
      <c r="GH54" s="183"/>
      <c r="GI54" s="183"/>
      <c r="GJ54" s="183"/>
      <c r="GK54" s="183"/>
      <c r="GL54" s="183"/>
      <c r="GM54" s="183"/>
      <c r="GN54" s="183"/>
      <c r="GO54" s="183"/>
      <c r="GP54" s="183"/>
      <c r="GQ54" s="183"/>
      <c r="GR54" s="183"/>
      <c r="GS54" s="183"/>
      <c r="GT54" s="183"/>
      <c r="GU54" s="183"/>
      <c r="GV54" s="183"/>
      <c r="GW54" s="183"/>
      <c r="GX54" s="183"/>
      <c r="GY54" s="183"/>
      <c r="GZ54" s="183"/>
      <c r="HA54" s="183"/>
      <c r="HB54" s="183"/>
      <c r="HC54" s="183"/>
      <c r="HD54" s="183"/>
      <c r="HE54" s="183"/>
      <c r="HF54" s="183"/>
      <c r="HG54" s="183"/>
      <c r="HH54" s="183"/>
      <c r="HI54" s="183"/>
      <c r="HJ54" s="183"/>
      <c r="HK54" s="183"/>
      <c r="HL54" s="183"/>
      <c r="HM54" s="183"/>
      <c r="HN54" s="183"/>
      <c r="HO54" s="183"/>
      <c r="HP54" s="183"/>
      <c r="HQ54" s="183"/>
      <c r="HR54" s="183"/>
      <c r="HS54" s="183"/>
      <c r="HT54" s="183"/>
      <c r="HU54" s="183"/>
      <c r="HV54" s="183"/>
      <c r="HW54" s="183"/>
      <c r="HX54" s="183"/>
      <c r="HY54" s="183"/>
      <c r="HZ54" s="183"/>
      <c r="IA54" s="183"/>
      <c r="IB54" s="183"/>
      <c r="IC54" s="183"/>
      <c r="ID54" s="183"/>
      <c r="IE54" s="183"/>
      <c r="IF54" s="183"/>
      <c r="IG54" s="183"/>
      <c r="IH54" s="183"/>
      <c r="II54" s="183"/>
      <c r="IJ54" s="183"/>
      <c r="IK54" s="183"/>
      <c r="IL54" s="183"/>
      <c r="IM54" s="183"/>
      <c r="IN54" s="183"/>
      <c r="IO54" s="183"/>
      <c r="IP54" s="183"/>
      <c r="IQ54" s="183"/>
      <c r="IR54" s="183"/>
      <c r="IS54" s="183"/>
      <c r="IT54" s="183"/>
      <c r="IU54" s="183"/>
      <c r="IV54" s="183"/>
      <c r="IW54" s="183"/>
      <c r="IX54" s="183"/>
      <c r="IY54" s="183"/>
      <c r="IZ54" s="183"/>
      <c r="JA54" s="183"/>
      <c r="JB54" s="183"/>
      <c r="JC54" s="183"/>
      <c r="JD54" s="183"/>
      <c r="JE54" s="183"/>
      <c r="JF54" s="183"/>
      <c r="JG54" s="183"/>
      <c r="JH54" s="183"/>
      <c r="JI54" s="183"/>
      <c r="JJ54" s="183"/>
      <c r="JK54" s="183"/>
      <c r="JL54" s="183"/>
      <c r="JM54" s="183"/>
      <c r="JN54" s="183"/>
      <c r="JO54" s="183"/>
      <c r="JP54" s="183"/>
      <c r="JQ54" s="183"/>
      <c r="JR54" s="183"/>
      <c r="JS54" s="183"/>
      <c r="JT54" s="183"/>
      <c r="JU54" s="183"/>
      <c r="JV54" s="183"/>
      <c r="JW54" s="183"/>
      <c r="JX54" s="183"/>
      <c r="JY54" s="183"/>
      <c r="JZ54" s="183"/>
      <c r="KA54" s="183"/>
      <c r="KB54" s="183"/>
      <c r="KC54" s="183"/>
      <c r="KD54" s="183"/>
      <c r="KE54" s="183"/>
      <c r="KF54" s="183"/>
      <c r="KG54" s="183"/>
      <c r="KH54" s="183"/>
      <c r="KI54" s="183"/>
      <c r="KJ54" s="183"/>
      <c r="KK54" s="183"/>
      <c r="KL54" s="183"/>
      <c r="KM54" s="183"/>
      <c r="KN54" s="183"/>
      <c r="KO54" s="183"/>
      <c r="KP54" s="183"/>
      <c r="KQ54" s="183"/>
      <c r="KR54" s="183"/>
      <c r="KS54" s="183"/>
      <c r="KT54" s="183"/>
      <c r="KU54" s="183"/>
      <c r="KV54" s="183"/>
      <c r="KW54" s="183"/>
      <c r="KX54" s="183"/>
      <c r="KY54" s="183"/>
      <c r="KZ54" s="183"/>
      <c r="LA54" s="183"/>
      <c r="LB54" s="183"/>
      <c r="LC54" s="183"/>
      <c r="LD54" s="183"/>
      <c r="LE54" s="183"/>
      <c r="LF54" s="183"/>
      <c r="LG54" s="183"/>
      <c r="LH54" s="183"/>
      <c r="LI54" s="183"/>
      <c r="LJ54" s="183"/>
      <c r="LK54" s="183"/>
      <c r="LL54" s="183"/>
      <c r="LM54" s="183"/>
      <c r="LN54" s="183"/>
      <c r="LO54" s="183"/>
      <c r="LP54" s="183"/>
      <c r="LQ54" s="183"/>
      <c r="LR54" s="183"/>
      <c r="LS54" s="183"/>
      <c r="LT54" s="183"/>
      <c r="LU54" s="183"/>
      <c r="LV54" s="183"/>
      <c r="LW54" s="183"/>
      <c r="LX54" s="183"/>
      <c r="LY54" s="183"/>
      <c r="LZ54" s="183"/>
      <c r="MA54" s="183"/>
      <c r="MB54" s="183"/>
      <c r="MC54" s="183"/>
      <c r="MD54" s="183"/>
      <c r="ME54" s="183"/>
      <c r="MF54" s="183"/>
      <c r="MG54" s="183"/>
      <c r="MH54" s="183"/>
      <c r="MI54" s="183"/>
      <c r="MJ54" s="183"/>
      <c r="MK54" s="183"/>
    </row>
    <row r="55" spans="1:349" s="220" customFormat="1" ht="17.25" customHeight="1" outlineLevel="1">
      <c r="A55" s="221"/>
      <c r="B55" s="97"/>
      <c r="C55" s="228"/>
      <c r="D55" s="99"/>
      <c r="E55" s="121" t="s">
        <v>6</v>
      </c>
      <c r="F55" s="99"/>
      <c r="G55" s="99"/>
      <c r="H55" s="99"/>
      <c r="I55" s="99"/>
      <c r="J55" s="223" t="s">
        <v>73</v>
      </c>
      <c r="K55" s="223" t="s">
        <v>77</v>
      </c>
      <c r="L55" s="223"/>
      <c r="M55" s="88"/>
      <c r="N55" s="471">
        <f t="shared" ref="N55:T56" si="27">(N20*N44)*$M$27</f>
        <v>117593488.59559774</v>
      </c>
      <c r="O55" s="466">
        <f t="shared" si="27"/>
        <v>130744579.91138415</v>
      </c>
      <c r="P55" s="466">
        <f t="shared" si="27"/>
        <v>145366426.15468982</v>
      </c>
      <c r="Q55" s="466">
        <f t="shared" si="27"/>
        <v>161623509.49698475</v>
      </c>
      <c r="R55" s="466">
        <f t="shared" si="27"/>
        <v>179698707.00628191</v>
      </c>
      <c r="S55" s="466">
        <f t="shared" si="27"/>
        <v>199795347.84407088</v>
      </c>
      <c r="T55" s="467">
        <f t="shared" si="27"/>
        <v>222139500.52928215</v>
      </c>
      <c r="U55" s="183"/>
      <c r="V55" s="183"/>
      <c r="W55" s="183"/>
      <c r="X55" s="183"/>
      <c r="Y55" s="183"/>
      <c r="Z55" s="183"/>
      <c r="AA55" s="183"/>
      <c r="AB55" s="183"/>
      <c r="AC55" s="183"/>
      <c r="AD55" s="183"/>
      <c r="AE55" s="183"/>
      <c r="AF55" s="183"/>
      <c r="AG55" s="183"/>
      <c r="AH55" s="183"/>
      <c r="AI55" s="183"/>
      <c r="AJ55" s="183"/>
      <c r="AK55" s="183"/>
      <c r="AL55" s="183"/>
      <c r="AM55" s="183"/>
      <c r="AN55" s="183"/>
      <c r="AO55" s="183"/>
      <c r="AP55" s="183"/>
      <c r="AQ55" s="183"/>
      <c r="AR55" s="183"/>
      <c r="AS55" s="183"/>
      <c r="AT55" s="183"/>
      <c r="AU55" s="183"/>
      <c r="AV55" s="183"/>
      <c r="AW55" s="183"/>
      <c r="AX55" s="183"/>
      <c r="AY55" s="183"/>
      <c r="AZ55" s="183"/>
      <c r="BA55" s="183"/>
      <c r="BB55" s="183"/>
      <c r="BC55" s="183"/>
      <c r="BD55" s="183"/>
      <c r="BE55" s="183"/>
      <c r="BF55" s="183"/>
      <c r="BG55" s="183"/>
      <c r="BH55" s="183"/>
      <c r="BI55" s="183"/>
      <c r="BJ55" s="183"/>
      <c r="BK55" s="183"/>
      <c r="BL55" s="183"/>
      <c r="BM55" s="183"/>
      <c r="BN55" s="183"/>
      <c r="BO55" s="183"/>
      <c r="BP55" s="183"/>
      <c r="BQ55" s="183"/>
      <c r="BR55" s="183"/>
      <c r="BS55" s="183"/>
      <c r="BT55" s="183"/>
      <c r="BU55" s="183"/>
      <c r="BV55" s="183"/>
      <c r="BW55" s="183"/>
      <c r="BX55" s="183"/>
      <c r="BY55" s="183"/>
      <c r="BZ55" s="183"/>
      <c r="CA55" s="183"/>
      <c r="CB55" s="183"/>
      <c r="CC55" s="183"/>
      <c r="CD55" s="183"/>
      <c r="CE55" s="183"/>
      <c r="CF55" s="183"/>
      <c r="CG55" s="183"/>
      <c r="CH55" s="183"/>
      <c r="CI55" s="183"/>
      <c r="CJ55" s="183"/>
      <c r="CK55" s="183"/>
      <c r="CL55" s="183"/>
      <c r="CM55" s="183"/>
      <c r="CN55" s="183"/>
      <c r="CO55" s="183"/>
      <c r="CP55" s="183"/>
      <c r="CQ55" s="183"/>
      <c r="CR55" s="183"/>
      <c r="CS55" s="183"/>
      <c r="CT55" s="183"/>
      <c r="CU55" s="183"/>
      <c r="CV55" s="183"/>
      <c r="CW55" s="183"/>
      <c r="CX55" s="183"/>
      <c r="CY55" s="183"/>
      <c r="CZ55" s="183"/>
      <c r="DA55" s="183"/>
      <c r="DB55" s="183"/>
      <c r="DC55" s="183"/>
      <c r="DD55" s="183"/>
      <c r="DE55" s="183"/>
      <c r="DF55" s="183"/>
      <c r="DG55" s="183"/>
      <c r="DH55" s="183"/>
      <c r="DI55" s="183"/>
      <c r="DJ55" s="183"/>
      <c r="DK55" s="183"/>
      <c r="DL55" s="183"/>
      <c r="DM55" s="183"/>
      <c r="DN55" s="183"/>
      <c r="DO55" s="183"/>
      <c r="DP55" s="183"/>
      <c r="DQ55" s="183"/>
      <c r="DR55" s="183"/>
      <c r="DS55" s="183"/>
      <c r="DT55" s="183"/>
      <c r="DU55" s="183"/>
      <c r="DV55" s="183"/>
      <c r="DW55" s="183"/>
      <c r="DX55" s="183"/>
      <c r="DY55" s="183"/>
      <c r="DZ55" s="183"/>
      <c r="EA55" s="183"/>
      <c r="EB55" s="183"/>
      <c r="EC55" s="183"/>
      <c r="ED55" s="183"/>
      <c r="EE55" s="183"/>
      <c r="EF55" s="183"/>
      <c r="EG55" s="183"/>
      <c r="EH55" s="183"/>
      <c r="EI55" s="183"/>
      <c r="EJ55" s="183"/>
      <c r="EK55" s="183"/>
      <c r="EL55" s="183"/>
      <c r="EM55" s="183"/>
      <c r="EN55" s="183"/>
      <c r="EO55" s="183"/>
      <c r="EP55" s="183"/>
      <c r="EQ55" s="183"/>
      <c r="ER55" s="183"/>
      <c r="ES55" s="183"/>
      <c r="ET55" s="183"/>
      <c r="EU55" s="183"/>
      <c r="EV55" s="183"/>
      <c r="EW55" s="183"/>
      <c r="EX55" s="183"/>
      <c r="EY55" s="183"/>
      <c r="EZ55" s="183"/>
      <c r="FA55" s="183"/>
      <c r="FB55" s="183"/>
      <c r="FC55" s="183"/>
      <c r="FD55" s="183"/>
      <c r="FE55" s="183"/>
      <c r="FF55" s="183"/>
      <c r="FG55" s="183"/>
      <c r="FH55" s="183"/>
      <c r="FI55" s="183"/>
      <c r="FJ55" s="183"/>
      <c r="FK55" s="183"/>
      <c r="FL55" s="183"/>
      <c r="FM55" s="183"/>
      <c r="FN55" s="183"/>
      <c r="FO55" s="183"/>
      <c r="FP55" s="183"/>
      <c r="FQ55" s="183"/>
      <c r="FR55" s="183"/>
      <c r="FS55" s="183"/>
      <c r="FT55" s="183"/>
      <c r="FU55" s="183"/>
      <c r="FV55" s="183"/>
      <c r="FW55" s="183"/>
      <c r="FX55" s="183"/>
      <c r="FY55" s="183"/>
      <c r="FZ55" s="183"/>
      <c r="GA55" s="183"/>
      <c r="GB55" s="183"/>
      <c r="GC55" s="183"/>
      <c r="GD55" s="183"/>
      <c r="GE55" s="183"/>
      <c r="GF55" s="183"/>
      <c r="GG55" s="183"/>
      <c r="GH55" s="183"/>
      <c r="GI55" s="183"/>
      <c r="GJ55" s="183"/>
      <c r="GK55" s="183"/>
      <c r="GL55" s="183"/>
      <c r="GM55" s="183"/>
      <c r="GN55" s="183"/>
      <c r="GO55" s="183"/>
      <c r="GP55" s="183"/>
      <c r="GQ55" s="183"/>
      <c r="GR55" s="183"/>
      <c r="GS55" s="183"/>
      <c r="GT55" s="183"/>
      <c r="GU55" s="183"/>
      <c r="GV55" s="183"/>
      <c r="GW55" s="183"/>
      <c r="GX55" s="183"/>
      <c r="GY55" s="183"/>
      <c r="GZ55" s="183"/>
      <c r="HA55" s="183"/>
      <c r="HB55" s="183"/>
      <c r="HC55" s="183"/>
      <c r="HD55" s="183"/>
      <c r="HE55" s="183"/>
      <c r="HF55" s="183"/>
      <c r="HG55" s="183"/>
      <c r="HH55" s="183"/>
      <c r="HI55" s="183"/>
      <c r="HJ55" s="183"/>
      <c r="HK55" s="183"/>
      <c r="HL55" s="183"/>
      <c r="HM55" s="183"/>
      <c r="HN55" s="183"/>
      <c r="HO55" s="183"/>
      <c r="HP55" s="183"/>
      <c r="HQ55" s="183"/>
      <c r="HR55" s="183"/>
      <c r="HS55" s="183"/>
      <c r="HT55" s="183"/>
      <c r="HU55" s="183"/>
      <c r="HV55" s="183"/>
      <c r="HW55" s="183"/>
      <c r="HX55" s="183"/>
      <c r="HY55" s="183"/>
      <c r="HZ55" s="183"/>
      <c r="IA55" s="183"/>
      <c r="IB55" s="183"/>
      <c r="IC55" s="183"/>
      <c r="ID55" s="183"/>
      <c r="IE55" s="183"/>
      <c r="IF55" s="183"/>
      <c r="IG55" s="183"/>
      <c r="IH55" s="183"/>
      <c r="II55" s="183"/>
      <c r="IJ55" s="183"/>
      <c r="IK55" s="183"/>
      <c r="IL55" s="183"/>
      <c r="IM55" s="183"/>
      <c r="IN55" s="183"/>
      <c r="IO55" s="183"/>
      <c r="IP55" s="183"/>
      <c r="IQ55" s="183"/>
      <c r="IR55" s="183"/>
      <c r="IS55" s="183"/>
      <c r="IT55" s="183"/>
      <c r="IU55" s="183"/>
      <c r="IV55" s="183"/>
      <c r="IW55" s="183"/>
      <c r="IX55" s="183"/>
      <c r="IY55" s="183"/>
      <c r="IZ55" s="183"/>
      <c r="JA55" s="183"/>
      <c r="JB55" s="183"/>
      <c r="JC55" s="183"/>
      <c r="JD55" s="183"/>
      <c r="JE55" s="183"/>
      <c r="JF55" s="183"/>
      <c r="JG55" s="183"/>
      <c r="JH55" s="183"/>
      <c r="JI55" s="183"/>
      <c r="JJ55" s="183"/>
      <c r="JK55" s="183"/>
      <c r="JL55" s="183"/>
      <c r="JM55" s="183"/>
      <c r="JN55" s="183"/>
      <c r="JO55" s="183"/>
      <c r="JP55" s="183"/>
      <c r="JQ55" s="183"/>
      <c r="JR55" s="183"/>
      <c r="JS55" s="183"/>
      <c r="JT55" s="183"/>
      <c r="JU55" s="183"/>
      <c r="JV55" s="183"/>
      <c r="JW55" s="183"/>
      <c r="JX55" s="183"/>
      <c r="JY55" s="183"/>
      <c r="JZ55" s="183"/>
      <c r="KA55" s="183"/>
      <c r="KB55" s="183"/>
      <c r="KC55" s="183"/>
      <c r="KD55" s="183"/>
      <c r="KE55" s="183"/>
      <c r="KF55" s="183"/>
      <c r="KG55" s="183"/>
      <c r="KH55" s="183"/>
      <c r="KI55" s="183"/>
      <c r="KJ55" s="183"/>
      <c r="KK55" s="183"/>
      <c r="KL55" s="183"/>
      <c r="KM55" s="183"/>
      <c r="KN55" s="183"/>
      <c r="KO55" s="183"/>
      <c r="KP55" s="183"/>
      <c r="KQ55" s="183"/>
      <c r="KR55" s="183"/>
      <c r="KS55" s="183"/>
      <c r="KT55" s="183"/>
      <c r="KU55" s="183"/>
      <c r="KV55" s="183"/>
      <c r="KW55" s="183"/>
      <c r="KX55" s="183"/>
      <c r="KY55" s="183"/>
      <c r="KZ55" s="183"/>
      <c r="LA55" s="183"/>
      <c r="LB55" s="183"/>
      <c r="LC55" s="183"/>
      <c r="LD55" s="183"/>
      <c r="LE55" s="183"/>
      <c r="LF55" s="183"/>
      <c r="LG55" s="183"/>
      <c r="LH55" s="183"/>
      <c r="LI55" s="183"/>
      <c r="LJ55" s="183"/>
      <c r="LK55" s="183"/>
      <c r="LL55" s="183"/>
      <c r="LM55" s="183"/>
      <c r="LN55" s="183"/>
      <c r="LO55" s="183"/>
      <c r="LP55" s="183"/>
      <c r="LQ55" s="183"/>
      <c r="LR55" s="183"/>
      <c r="LS55" s="183"/>
      <c r="LT55" s="183"/>
      <c r="LU55" s="183"/>
      <c r="LV55" s="183"/>
      <c r="LW55" s="183"/>
      <c r="LX55" s="183"/>
      <c r="LY55" s="183"/>
      <c r="LZ55" s="183"/>
      <c r="MA55" s="183"/>
      <c r="MB55" s="183"/>
      <c r="MC55" s="183"/>
      <c r="MD55" s="183"/>
      <c r="ME55" s="183"/>
      <c r="MF55" s="183"/>
      <c r="MG55" s="183"/>
      <c r="MH55" s="183"/>
      <c r="MI55" s="183"/>
      <c r="MJ55" s="183"/>
      <c r="MK55" s="183"/>
    </row>
    <row r="56" spans="1:349" s="220" customFormat="1" ht="17.25" customHeight="1" outlineLevel="1">
      <c r="A56" s="221"/>
      <c r="B56" s="97"/>
      <c r="C56" s="228"/>
      <c r="D56" s="99"/>
      <c r="E56" s="121" t="s">
        <v>7</v>
      </c>
      <c r="F56" s="99"/>
      <c r="G56" s="99"/>
      <c r="H56" s="99"/>
      <c r="I56" s="99"/>
      <c r="J56" s="223" t="s">
        <v>73</v>
      </c>
      <c r="K56" s="223" t="s">
        <v>77</v>
      </c>
      <c r="L56" s="223"/>
      <c r="M56" s="88"/>
      <c r="N56" s="471">
        <f t="shared" si="27"/>
        <v>114902772.13124362</v>
      </c>
      <c r="O56" s="466">
        <f t="shared" si="27"/>
        <v>127752946.63309568</v>
      </c>
      <c r="P56" s="466">
        <f t="shared" si="27"/>
        <v>142040222.97039726</v>
      </c>
      <c r="Q56" s="466">
        <f t="shared" si="27"/>
        <v>157925319.71433622</v>
      </c>
      <c r="R56" s="466">
        <f t="shared" si="27"/>
        <v>175586929.42965293</v>
      </c>
      <c r="S56" s="466">
        <f t="shared" si="27"/>
        <v>195223728.79980409</v>
      </c>
      <c r="T56" s="497">
        <f t="shared" si="27"/>
        <v>217056613.55487591</v>
      </c>
      <c r="U56" s="183"/>
      <c r="V56" s="183"/>
      <c r="W56" s="183"/>
      <c r="X56" s="183"/>
      <c r="Y56" s="183"/>
      <c r="Z56" s="183"/>
      <c r="AA56" s="183"/>
      <c r="AB56" s="183"/>
      <c r="AC56" s="183"/>
      <c r="AD56" s="183"/>
      <c r="AE56" s="183"/>
      <c r="AF56" s="183"/>
      <c r="AG56" s="183"/>
      <c r="AH56" s="183"/>
      <c r="AI56" s="183"/>
      <c r="AJ56" s="183"/>
      <c r="AK56" s="183"/>
      <c r="AL56" s="183"/>
      <c r="AM56" s="183"/>
      <c r="AN56" s="183"/>
      <c r="AO56" s="183"/>
      <c r="AP56" s="183"/>
      <c r="AQ56" s="183"/>
      <c r="AR56" s="183"/>
      <c r="AS56" s="183"/>
      <c r="AT56" s="183"/>
      <c r="AU56" s="183"/>
      <c r="AV56" s="183"/>
      <c r="AW56" s="183"/>
      <c r="AX56" s="183"/>
      <c r="AY56" s="183"/>
      <c r="AZ56" s="183"/>
      <c r="BA56" s="183"/>
      <c r="BB56" s="183"/>
      <c r="BC56" s="183"/>
      <c r="BD56" s="183"/>
      <c r="BE56" s="183"/>
      <c r="BF56" s="183"/>
      <c r="BG56" s="183"/>
      <c r="BH56" s="183"/>
      <c r="BI56" s="183"/>
      <c r="BJ56" s="183"/>
      <c r="BK56" s="183"/>
      <c r="BL56" s="183"/>
      <c r="BM56" s="183"/>
      <c r="BN56" s="183"/>
      <c r="BO56" s="183"/>
      <c r="BP56" s="183"/>
      <c r="BQ56" s="183"/>
      <c r="BR56" s="183"/>
      <c r="BS56" s="183"/>
      <c r="BT56" s="183"/>
      <c r="BU56" s="183"/>
      <c r="BV56" s="183"/>
      <c r="BW56" s="183"/>
      <c r="BX56" s="183"/>
      <c r="BY56" s="183"/>
      <c r="BZ56" s="183"/>
      <c r="CA56" s="183"/>
      <c r="CB56" s="183"/>
      <c r="CC56" s="183"/>
      <c r="CD56" s="183"/>
      <c r="CE56" s="183"/>
      <c r="CF56" s="183"/>
      <c r="CG56" s="183"/>
      <c r="CH56" s="183"/>
      <c r="CI56" s="183"/>
      <c r="CJ56" s="183"/>
      <c r="CK56" s="183"/>
      <c r="CL56" s="183"/>
      <c r="CM56" s="183"/>
      <c r="CN56" s="183"/>
      <c r="CO56" s="183"/>
      <c r="CP56" s="183"/>
      <c r="CQ56" s="183"/>
      <c r="CR56" s="183"/>
      <c r="CS56" s="183"/>
      <c r="CT56" s="183"/>
      <c r="CU56" s="183"/>
      <c r="CV56" s="183"/>
      <c r="CW56" s="183"/>
      <c r="CX56" s="183"/>
      <c r="CY56" s="183"/>
      <c r="CZ56" s="183"/>
      <c r="DA56" s="183"/>
      <c r="DB56" s="183"/>
      <c r="DC56" s="183"/>
      <c r="DD56" s="183"/>
      <c r="DE56" s="183"/>
      <c r="DF56" s="183"/>
      <c r="DG56" s="183"/>
      <c r="DH56" s="183"/>
      <c r="DI56" s="183"/>
      <c r="DJ56" s="183"/>
      <c r="DK56" s="183"/>
      <c r="DL56" s="183"/>
      <c r="DM56" s="183"/>
      <c r="DN56" s="183"/>
      <c r="DO56" s="183"/>
      <c r="DP56" s="183"/>
      <c r="DQ56" s="183"/>
      <c r="DR56" s="183"/>
      <c r="DS56" s="183"/>
      <c r="DT56" s="183"/>
      <c r="DU56" s="183"/>
      <c r="DV56" s="183"/>
      <c r="DW56" s="183"/>
      <c r="DX56" s="183"/>
      <c r="DY56" s="183"/>
      <c r="DZ56" s="183"/>
      <c r="EA56" s="183"/>
      <c r="EB56" s="183"/>
      <c r="EC56" s="183"/>
      <c r="ED56" s="183"/>
      <c r="EE56" s="183"/>
      <c r="EF56" s="183"/>
      <c r="EG56" s="183"/>
      <c r="EH56" s="183"/>
      <c r="EI56" s="183"/>
      <c r="EJ56" s="183"/>
      <c r="EK56" s="183"/>
      <c r="EL56" s="183"/>
      <c r="EM56" s="183"/>
      <c r="EN56" s="183"/>
      <c r="EO56" s="183"/>
      <c r="EP56" s="183"/>
      <c r="EQ56" s="183"/>
      <c r="ER56" s="183"/>
      <c r="ES56" s="183"/>
      <c r="ET56" s="183"/>
      <c r="EU56" s="183"/>
      <c r="EV56" s="183"/>
      <c r="EW56" s="183"/>
      <c r="EX56" s="183"/>
      <c r="EY56" s="183"/>
      <c r="EZ56" s="183"/>
      <c r="FA56" s="183"/>
      <c r="FB56" s="183"/>
      <c r="FC56" s="183"/>
      <c r="FD56" s="183"/>
      <c r="FE56" s="183"/>
      <c r="FF56" s="183"/>
      <c r="FG56" s="183"/>
      <c r="FH56" s="183"/>
      <c r="FI56" s="183"/>
      <c r="FJ56" s="183"/>
      <c r="FK56" s="183"/>
      <c r="FL56" s="183"/>
      <c r="FM56" s="183"/>
      <c r="FN56" s="183"/>
      <c r="FO56" s="183"/>
      <c r="FP56" s="183"/>
      <c r="FQ56" s="183"/>
      <c r="FR56" s="183"/>
      <c r="FS56" s="183"/>
      <c r="FT56" s="183"/>
      <c r="FU56" s="183"/>
      <c r="FV56" s="183"/>
      <c r="FW56" s="183"/>
      <c r="FX56" s="183"/>
      <c r="FY56" s="183"/>
      <c r="FZ56" s="183"/>
      <c r="GA56" s="183"/>
      <c r="GB56" s="183"/>
      <c r="GC56" s="183"/>
      <c r="GD56" s="183"/>
      <c r="GE56" s="183"/>
      <c r="GF56" s="183"/>
      <c r="GG56" s="183"/>
      <c r="GH56" s="183"/>
      <c r="GI56" s="183"/>
      <c r="GJ56" s="183"/>
      <c r="GK56" s="183"/>
      <c r="GL56" s="183"/>
      <c r="GM56" s="183"/>
      <c r="GN56" s="183"/>
      <c r="GO56" s="183"/>
      <c r="GP56" s="183"/>
      <c r="GQ56" s="183"/>
      <c r="GR56" s="183"/>
      <c r="GS56" s="183"/>
      <c r="GT56" s="183"/>
      <c r="GU56" s="183"/>
      <c r="GV56" s="183"/>
      <c r="GW56" s="183"/>
      <c r="GX56" s="183"/>
      <c r="GY56" s="183"/>
      <c r="GZ56" s="183"/>
      <c r="HA56" s="183"/>
      <c r="HB56" s="183"/>
      <c r="HC56" s="183"/>
      <c r="HD56" s="183"/>
      <c r="HE56" s="183"/>
      <c r="HF56" s="183"/>
      <c r="HG56" s="183"/>
      <c r="HH56" s="183"/>
      <c r="HI56" s="183"/>
      <c r="HJ56" s="183"/>
      <c r="HK56" s="183"/>
      <c r="HL56" s="183"/>
      <c r="HM56" s="183"/>
      <c r="HN56" s="183"/>
      <c r="HO56" s="183"/>
      <c r="HP56" s="183"/>
      <c r="HQ56" s="183"/>
      <c r="HR56" s="183"/>
      <c r="HS56" s="183"/>
      <c r="HT56" s="183"/>
      <c r="HU56" s="183"/>
      <c r="HV56" s="183"/>
      <c r="HW56" s="183"/>
      <c r="HX56" s="183"/>
      <c r="HY56" s="183"/>
      <c r="HZ56" s="183"/>
      <c r="IA56" s="183"/>
      <c r="IB56" s="183"/>
      <c r="IC56" s="183"/>
      <c r="ID56" s="183"/>
      <c r="IE56" s="183"/>
      <c r="IF56" s="183"/>
      <c r="IG56" s="183"/>
      <c r="IH56" s="183"/>
      <c r="II56" s="183"/>
      <c r="IJ56" s="183"/>
      <c r="IK56" s="183"/>
      <c r="IL56" s="183"/>
      <c r="IM56" s="183"/>
      <c r="IN56" s="183"/>
      <c r="IO56" s="183"/>
      <c r="IP56" s="183"/>
      <c r="IQ56" s="183"/>
      <c r="IR56" s="183"/>
      <c r="IS56" s="183"/>
      <c r="IT56" s="183"/>
      <c r="IU56" s="183"/>
      <c r="IV56" s="183"/>
      <c r="IW56" s="183"/>
      <c r="IX56" s="183"/>
      <c r="IY56" s="183"/>
      <c r="IZ56" s="183"/>
      <c r="JA56" s="183"/>
      <c r="JB56" s="183"/>
      <c r="JC56" s="183"/>
      <c r="JD56" s="183"/>
      <c r="JE56" s="183"/>
      <c r="JF56" s="183"/>
      <c r="JG56" s="183"/>
      <c r="JH56" s="183"/>
      <c r="JI56" s="183"/>
      <c r="JJ56" s="183"/>
      <c r="JK56" s="183"/>
      <c r="JL56" s="183"/>
      <c r="JM56" s="183"/>
      <c r="JN56" s="183"/>
      <c r="JO56" s="183"/>
      <c r="JP56" s="183"/>
      <c r="JQ56" s="183"/>
      <c r="JR56" s="183"/>
      <c r="JS56" s="183"/>
      <c r="JT56" s="183"/>
      <c r="JU56" s="183"/>
      <c r="JV56" s="183"/>
      <c r="JW56" s="183"/>
      <c r="JX56" s="183"/>
      <c r="JY56" s="183"/>
      <c r="JZ56" s="183"/>
      <c r="KA56" s="183"/>
      <c r="KB56" s="183"/>
      <c r="KC56" s="183"/>
      <c r="KD56" s="183"/>
      <c r="KE56" s="183"/>
      <c r="KF56" s="183"/>
      <c r="KG56" s="183"/>
      <c r="KH56" s="183"/>
      <c r="KI56" s="183"/>
      <c r="KJ56" s="183"/>
      <c r="KK56" s="183"/>
      <c r="KL56" s="183"/>
      <c r="KM56" s="183"/>
      <c r="KN56" s="183"/>
      <c r="KO56" s="183"/>
      <c r="KP56" s="183"/>
      <c r="KQ56" s="183"/>
      <c r="KR56" s="183"/>
      <c r="KS56" s="183"/>
      <c r="KT56" s="183"/>
      <c r="KU56" s="183"/>
      <c r="KV56" s="183"/>
      <c r="KW56" s="183"/>
      <c r="KX56" s="183"/>
      <c r="KY56" s="183"/>
      <c r="KZ56" s="183"/>
      <c r="LA56" s="183"/>
      <c r="LB56" s="183"/>
      <c r="LC56" s="183"/>
      <c r="LD56" s="183"/>
      <c r="LE56" s="183"/>
      <c r="LF56" s="183"/>
      <c r="LG56" s="183"/>
      <c r="LH56" s="183"/>
      <c r="LI56" s="183"/>
      <c r="LJ56" s="183"/>
      <c r="LK56" s="183"/>
      <c r="LL56" s="183"/>
      <c r="LM56" s="183"/>
      <c r="LN56" s="183"/>
      <c r="LO56" s="183"/>
      <c r="LP56" s="183"/>
      <c r="LQ56" s="183"/>
      <c r="LR56" s="183"/>
      <c r="LS56" s="183"/>
      <c r="LT56" s="183"/>
      <c r="LU56" s="183"/>
      <c r="LV56" s="183"/>
      <c r="LW56" s="183"/>
      <c r="LX56" s="183"/>
      <c r="LY56" s="183"/>
      <c r="LZ56" s="183"/>
      <c r="MA56" s="183"/>
      <c r="MB56" s="183"/>
      <c r="MC56" s="183"/>
      <c r="MD56" s="183"/>
      <c r="ME56" s="183"/>
      <c r="MF56" s="183"/>
      <c r="MG56" s="183"/>
      <c r="MH56" s="183"/>
      <c r="MI56" s="183"/>
      <c r="MJ56" s="183"/>
      <c r="MK56" s="183"/>
    </row>
    <row r="57" spans="1:349" s="220" customFormat="1" ht="17.25" customHeight="1">
      <c r="A57" s="221"/>
      <c r="B57" s="97"/>
      <c r="C57" s="97"/>
      <c r="D57" s="97"/>
      <c r="E57" s="222"/>
      <c r="F57" s="249"/>
      <c r="G57" s="249"/>
      <c r="H57" s="249"/>
      <c r="I57" s="249"/>
      <c r="J57" s="223" t="s">
        <v>73</v>
      </c>
      <c r="K57" s="223" t="s">
        <v>77</v>
      </c>
      <c r="L57" s="249"/>
      <c r="M57" s="175" t="s">
        <v>59</v>
      </c>
      <c r="N57" s="503">
        <f>SUM(N54:N56)</f>
        <v>236297457.22254121</v>
      </c>
      <c r="O57" s="499">
        <f t="shared" ref="O57:T57" si="28">SUM(O54:O56)</f>
        <v>262723830.61051556</v>
      </c>
      <c r="P57" s="499">
        <f t="shared" si="28"/>
        <v>292105602.75160873</v>
      </c>
      <c r="Q57" s="499">
        <f t="shared" si="28"/>
        <v>324773291.25645542</v>
      </c>
      <c r="R57" s="499">
        <f t="shared" si="28"/>
        <v>361094377.23877931</v>
      </c>
      <c r="S57" s="500">
        <f t="shared" si="28"/>
        <v>401477439.1361537</v>
      </c>
      <c r="T57" s="501">
        <f t="shared" si="28"/>
        <v>446376748.83743322</v>
      </c>
      <c r="U57" s="250"/>
      <c r="V57" s="183"/>
      <c r="W57" s="183"/>
      <c r="X57" s="183"/>
      <c r="Y57" s="183"/>
      <c r="Z57" s="183"/>
      <c r="AA57" s="183"/>
      <c r="AB57" s="183"/>
      <c r="AC57" s="183"/>
      <c r="AD57" s="183"/>
      <c r="AE57" s="183"/>
      <c r="AF57" s="183"/>
      <c r="AG57" s="183"/>
      <c r="AH57" s="183"/>
      <c r="AI57" s="183"/>
      <c r="AJ57" s="183"/>
      <c r="AK57" s="183"/>
      <c r="AL57" s="183"/>
      <c r="AM57" s="183"/>
      <c r="AN57" s="183"/>
      <c r="AO57" s="183"/>
      <c r="AP57" s="183"/>
      <c r="AQ57" s="183"/>
      <c r="AR57" s="183"/>
      <c r="AS57" s="183"/>
      <c r="AT57" s="183"/>
      <c r="AU57" s="183"/>
      <c r="AV57" s="183"/>
      <c r="AW57" s="183"/>
      <c r="AX57" s="183"/>
      <c r="AY57" s="183"/>
      <c r="AZ57" s="183"/>
      <c r="BA57" s="183"/>
      <c r="BB57" s="183"/>
      <c r="BC57" s="183"/>
      <c r="BD57" s="183"/>
      <c r="BE57" s="183"/>
      <c r="BF57" s="183"/>
      <c r="BG57" s="183"/>
      <c r="BH57" s="183"/>
      <c r="BI57" s="183"/>
      <c r="BJ57" s="183"/>
      <c r="BK57" s="183"/>
      <c r="BL57" s="183"/>
      <c r="BM57" s="183"/>
      <c r="BN57" s="183"/>
      <c r="BO57" s="183"/>
      <c r="BP57" s="183"/>
      <c r="BQ57" s="183"/>
      <c r="BR57" s="183"/>
      <c r="BS57" s="183"/>
      <c r="BT57" s="183"/>
      <c r="BU57" s="183"/>
      <c r="BV57" s="183"/>
      <c r="BW57" s="183"/>
      <c r="BX57" s="183"/>
      <c r="BY57" s="183"/>
      <c r="BZ57" s="183"/>
      <c r="CA57" s="183"/>
      <c r="CB57" s="183"/>
      <c r="CC57" s="183"/>
      <c r="CD57" s="183"/>
      <c r="CE57" s="183"/>
      <c r="CF57" s="183"/>
      <c r="CG57" s="183"/>
      <c r="CH57" s="183"/>
      <c r="CI57" s="183"/>
      <c r="CJ57" s="183"/>
      <c r="CK57" s="183"/>
      <c r="CL57" s="183"/>
      <c r="CM57" s="183"/>
      <c r="CN57" s="183"/>
      <c r="CO57" s="183"/>
      <c r="CP57" s="183"/>
      <c r="CQ57" s="183"/>
      <c r="CR57" s="183"/>
      <c r="CS57" s="183"/>
      <c r="CT57" s="183"/>
      <c r="CU57" s="183"/>
      <c r="CV57" s="183"/>
      <c r="CW57" s="183"/>
      <c r="CX57" s="183"/>
      <c r="CY57" s="183"/>
      <c r="CZ57" s="183"/>
      <c r="DA57" s="183"/>
      <c r="DB57" s="183"/>
      <c r="DC57" s="183"/>
      <c r="DD57" s="183"/>
      <c r="DE57" s="183"/>
      <c r="DF57" s="183"/>
      <c r="DG57" s="183"/>
      <c r="DH57" s="183"/>
      <c r="DI57" s="183"/>
      <c r="DJ57" s="183"/>
      <c r="DK57" s="183"/>
      <c r="DL57" s="183"/>
      <c r="DM57" s="183"/>
      <c r="DN57" s="183"/>
      <c r="DO57" s="183"/>
      <c r="DP57" s="183"/>
      <c r="DQ57" s="183"/>
      <c r="DR57" s="183"/>
      <c r="DS57" s="183"/>
      <c r="DT57" s="183"/>
      <c r="DU57" s="183"/>
      <c r="DV57" s="183"/>
      <c r="DW57" s="183"/>
      <c r="DX57" s="183"/>
      <c r="DY57" s="183"/>
      <c r="DZ57" s="183"/>
      <c r="EA57" s="183"/>
      <c r="EB57" s="183"/>
      <c r="EC57" s="183"/>
      <c r="ED57" s="183"/>
      <c r="EE57" s="183"/>
      <c r="EF57" s="183"/>
      <c r="EG57" s="183"/>
      <c r="EH57" s="183"/>
      <c r="EI57" s="183"/>
      <c r="EJ57" s="183"/>
      <c r="EK57" s="183"/>
      <c r="EL57" s="183"/>
      <c r="EM57" s="183"/>
      <c r="EN57" s="183"/>
      <c r="EO57" s="183"/>
      <c r="EP57" s="183"/>
      <c r="EQ57" s="183"/>
      <c r="ER57" s="183"/>
      <c r="ES57" s="183"/>
      <c r="ET57" s="183"/>
      <c r="EU57" s="183"/>
      <c r="EV57" s="183"/>
      <c r="EW57" s="183"/>
      <c r="EX57" s="183"/>
      <c r="EY57" s="183"/>
      <c r="EZ57" s="183"/>
      <c r="FA57" s="183"/>
      <c r="FB57" s="183"/>
      <c r="FC57" s="183"/>
      <c r="FD57" s="183"/>
      <c r="FE57" s="183"/>
      <c r="FF57" s="183"/>
      <c r="FG57" s="183"/>
      <c r="FH57" s="183"/>
      <c r="FI57" s="183"/>
      <c r="FJ57" s="183"/>
      <c r="FK57" s="183"/>
      <c r="FL57" s="183"/>
      <c r="FM57" s="183"/>
      <c r="FN57" s="183"/>
      <c r="FO57" s="183"/>
      <c r="FP57" s="183"/>
      <c r="FQ57" s="183"/>
      <c r="FR57" s="183"/>
      <c r="FS57" s="183"/>
      <c r="FT57" s="183"/>
      <c r="FU57" s="183"/>
      <c r="FV57" s="183"/>
      <c r="FW57" s="183"/>
      <c r="FX57" s="183"/>
      <c r="FY57" s="183"/>
      <c r="FZ57" s="183"/>
      <c r="GA57" s="183"/>
      <c r="GB57" s="183"/>
      <c r="GC57" s="183"/>
      <c r="GD57" s="183"/>
      <c r="GE57" s="183"/>
      <c r="GF57" s="183"/>
      <c r="GG57" s="183"/>
      <c r="GH57" s="183"/>
      <c r="GI57" s="183"/>
      <c r="GJ57" s="183"/>
      <c r="GK57" s="183"/>
      <c r="GL57" s="183"/>
      <c r="GM57" s="183"/>
      <c r="GN57" s="183"/>
      <c r="GO57" s="183"/>
      <c r="GP57" s="183"/>
      <c r="GQ57" s="183"/>
      <c r="GR57" s="183"/>
      <c r="GS57" s="183"/>
      <c r="GT57" s="183"/>
      <c r="GU57" s="183"/>
      <c r="GV57" s="183"/>
      <c r="GW57" s="183"/>
      <c r="GX57" s="183"/>
      <c r="GY57" s="183"/>
      <c r="GZ57" s="183"/>
      <c r="HA57" s="183"/>
      <c r="HB57" s="183"/>
      <c r="HC57" s="183"/>
      <c r="HD57" s="183"/>
      <c r="HE57" s="183"/>
      <c r="HF57" s="183"/>
      <c r="HG57" s="183"/>
      <c r="HH57" s="183"/>
      <c r="HI57" s="183"/>
      <c r="HJ57" s="183"/>
      <c r="HK57" s="183"/>
      <c r="HL57" s="183"/>
      <c r="HM57" s="183"/>
      <c r="HN57" s="183"/>
      <c r="HO57" s="183"/>
      <c r="HP57" s="183"/>
      <c r="HQ57" s="183"/>
      <c r="HR57" s="183"/>
      <c r="HS57" s="183"/>
      <c r="HT57" s="183"/>
      <c r="HU57" s="183"/>
      <c r="HV57" s="183"/>
      <c r="HW57" s="183"/>
      <c r="HX57" s="183"/>
      <c r="HY57" s="183"/>
      <c r="HZ57" s="183"/>
      <c r="IA57" s="183"/>
      <c r="IB57" s="183"/>
      <c r="IC57" s="183"/>
      <c r="ID57" s="183"/>
      <c r="IE57" s="183"/>
      <c r="IF57" s="183"/>
      <c r="IG57" s="183"/>
      <c r="IH57" s="183"/>
      <c r="II57" s="183"/>
      <c r="IJ57" s="183"/>
      <c r="IK57" s="183"/>
      <c r="IL57" s="183"/>
      <c r="IM57" s="183"/>
      <c r="IN57" s="183"/>
      <c r="IO57" s="183"/>
      <c r="IP57" s="183"/>
      <c r="IQ57" s="183"/>
      <c r="IR57" s="183"/>
      <c r="IS57" s="183"/>
      <c r="IT57" s="183"/>
      <c r="IU57" s="183"/>
      <c r="IV57" s="183"/>
      <c r="IW57" s="183"/>
      <c r="IX57" s="183"/>
      <c r="IY57" s="183"/>
      <c r="IZ57" s="183"/>
      <c r="JA57" s="183"/>
      <c r="JB57" s="183"/>
      <c r="JC57" s="183"/>
      <c r="JD57" s="183"/>
      <c r="JE57" s="183"/>
      <c r="JF57" s="183"/>
      <c r="JG57" s="183"/>
      <c r="JH57" s="183"/>
      <c r="JI57" s="183"/>
      <c r="JJ57" s="183"/>
      <c r="JK57" s="183"/>
      <c r="JL57" s="183"/>
      <c r="JM57" s="183"/>
      <c r="JN57" s="183"/>
      <c r="JO57" s="183"/>
      <c r="JP57" s="183"/>
      <c r="JQ57" s="183"/>
      <c r="JR57" s="183"/>
      <c r="JS57" s="183"/>
      <c r="JT57" s="183"/>
      <c r="JU57" s="183"/>
      <c r="JV57" s="183"/>
      <c r="JW57" s="183"/>
      <c r="JX57" s="183"/>
      <c r="JY57" s="183"/>
      <c r="JZ57" s="183"/>
      <c r="KA57" s="183"/>
      <c r="KB57" s="183"/>
      <c r="KC57" s="183"/>
      <c r="KD57" s="183"/>
      <c r="KE57" s="183"/>
      <c r="KF57" s="183"/>
      <c r="KG57" s="183"/>
      <c r="KH57" s="183"/>
      <c r="KI57" s="183"/>
      <c r="KJ57" s="183"/>
      <c r="KK57" s="183"/>
      <c r="KL57" s="183"/>
      <c r="KM57" s="183"/>
      <c r="KN57" s="183"/>
      <c r="KO57" s="183"/>
      <c r="KP57" s="183"/>
      <c r="KQ57" s="183"/>
      <c r="KR57" s="183"/>
      <c r="KS57" s="183"/>
      <c r="KT57" s="183"/>
      <c r="KU57" s="183"/>
      <c r="KV57" s="183"/>
      <c r="KW57" s="183"/>
      <c r="KX57" s="183"/>
      <c r="KY57" s="183"/>
      <c r="KZ57" s="183"/>
      <c r="LA57" s="183"/>
      <c r="LB57" s="183"/>
      <c r="LC57" s="183"/>
      <c r="LD57" s="183"/>
      <c r="LE57" s="183"/>
      <c r="LF57" s="183"/>
      <c r="LG57" s="183"/>
      <c r="LH57" s="183"/>
      <c r="LI57" s="183"/>
      <c r="LJ57" s="183"/>
      <c r="LK57" s="183"/>
      <c r="LL57" s="183"/>
      <c r="LM57" s="183"/>
      <c r="LN57" s="183"/>
      <c r="LO57" s="183"/>
      <c r="LP57" s="183"/>
      <c r="LQ57" s="183"/>
      <c r="LR57" s="183"/>
      <c r="LS57" s="183"/>
      <c r="LT57" s="183"/>
      <c r="LU57" s="183"/>
      <c r="LV57" s="183"/>
      <c r="LW57" s="183"/>
      <c r="LX57" s="183"/>
      <c r="LY57" s="183"/>
      <c r="LZ57" s="183"/>
      <c r="MA57" s="183"/>
      <c r="MB57" s="183"/>
      <c r="MC57" s="183"/>
      <c r="MD57" s="183"/>
      <c r="ME57" s="183"/>
      <c r="MF57" s="183"/>
      <c r="MG57" s="183"/>
      <c r="MH57" s="183"/>
    </row>
    <row r="58" spans="1:349" s="220" customFormat="1" ht="17.25" customHeight="1">
      <c r="A58" s="221"/>
      <c r="B58" s="97"/>
      <c r="C58" s="97"/>
      <c r="D58" s="97"/>
      <c r="E58" s="222"/>
      <c r="F58" s="249"/>
      <c r="G58" s="249"/>
      <c r="H58" s="249"/>
      <c r="I58" s="249"/>
      <c r="J58" s="223" t="s">
        <v>73</v>
      </c>
      <c r="K58" s="223" t="s">
        <v>77</v>
      </c>
      <c r="L58" s="249"/>
      <c r="M58" s="175" t="s">
        <v>81</v>
      </c>
      <c r="N58" s="503">
        <f>N52+N57</f>
        <v>413546588.84412342</v>
      </c>
      <c r="O58" s="499">
        <f t="shared" ref="O58:T58" si="29">O52+O57</f>
        <v>459795654.31682372</v>
      </c>
      <c r="P58" s="499">
        <f t="shared" si="29"/>
        <v>511216993.27647662</v>
      </c>
      <c r="Q58" s="499">
        <f t="shared" si="29"/>
        <v>568389047.96294999</v>
      </c>
      <c r="R58" s="499">
        <f t="shared" si="29"/>
        <v>631954950.81969595</v>
      </c>
      <c r="S58" s="500">
        <f t="shared" si="29"/>
        <v>702629759.135607</v>
      </c>
      <c r="T58" s="502">
        <f t="shared" si="29"/>
        <v>781208498.7744894</v>
      </c>
      <c r="U58" s="183"/>
      <c r="V58" s="183"/>
      <c r="W58" s="183"/>
      <c r="X58" s="183"/>
      <c r="Y58" s="183"/>
      <c r="Z58" s="183"/>
      <c r="AA58" s="183"/>
      <c r="AB58" s="183"/>
      <c r="AC58" s="183"/>
      <c r="AD58" s="183"/>
      <c r="AE58" s="183"/>
      <c r="AF58" s="183"/>
      <c r="AG58" s="183"/>
      <c r="AH58" s="183"/>
      <c r="AI58" s="183"/>
      <c r="AJ58" s="183"/>
      <c r="AK58" s="183"/>
      <c r="AL58" s="183"/>
      <c r="AM58" s="183"/>
      <c r="AN58" s="183"/>
      <c r="AO58" s="183"/>
      <c r="AP58" s="183"/>
      <c r="AQ58" s="183"/>
      <c r="AR58" s="183"/>
      <c r="AS58" s="183"/>
      <c r="AT58" s="183"/>
      <c r="AU58" s="183"/>
      <c r="AV58" s="183"/>
      <c r="AW58" s="183"/>
      <c r="AX58" s="183"/>
      <c r="AY58" s="183"/>
      <c r="AZ58" s="183"/>
      <c r="BA58" s="183"/>
      <c r="BB58" s="183"/>
      <c r="BC58" s="183"/>
      <c r="BD58" s="183"/>
      <c r="BE58" s="183"/>
      <c r="BF58" s="183"/>
      <c r="BG58" s="183"/>
      <c r="BH58" s="183"/>
      <c r="BI58" s="183"/>
      <c r="BJ58" s="183"/>
      <c r="BK58" s="183"/>
      <c r="BL58" s="183"/>
      <c r="BM58" s="183"/>
      <c r="BN58" s="183"/>
      <c r="BO58" s="183"/>
      <c r="BP58" s="183"/>
      <c r="BQ58" s="183"/>
      <c r="BR58" s="183"/>
      <c r="BS58" s="183"/>
      <c r="BT58" s="183"/>
      <c r="BU58" s="183"/>
      <c r="BV58" s="183"/>
      <c r="BW58" s="183"/>
      <c r="BX58" s="183"/>
      <c r="BY58" s="183"/>
      <c r="BZ58" s="183"/>
      <c r="CA58" s="183"/>
      <c r="CB58" s="183"/>
      <c r="CC58" s="183"/>
      <c r="CD58" s="183"/>
      <c r="CE58" s="183"/>
      <c r="CF58" s="183"/>
      <c r="CG58" s="183"/>
      <c r="CH58" s="183"/>
      <c r="CI58" s="183"/>
      <c r="CJ58" s="183"/>
      <c r="CK58" s="183"/>
      <c r="CL58" s="183"/>
      <c r="CM58" s="183"/>
      <c r="CN58" s="183"/>
      <c r="CO58" s="183"/>
      <c r="CP58" s="183"/>
      <c r="CQ58" s="183"/>
      <c r="CR58" s="183"/>
      <c r="CS58" s="183"/>
      <c r="CT58" s="183"/>
      <c r="CU58" s="183"/>
      <c r="CV58" s="183"/>
      <c r="CW58" s="183"/>
      <c r="CX58" s="183"/>
      <c r="CY58" s="183"/>
      <c r="CZ58" s="183"/>
      <c r="DA58" s="183"/>
      <c r="DB58" s="183"/>
      <c r="DC58" s="183"/>
      <c r="DD58" s="183"/>
      <c r="DE58" s="183"/>
      <c r="DF58" s="183"/>
      <c r="DG58" s="183"/>
      <c r="DH58" s="183"/>
      <c r="DI58" s="183"/>
      <c r="DJ58" s="183"/>
      <c r="DK58" s="183"/>
      <c r="DL58" s="183"/>
      <c r="DM58" s="183"/>
      <c r="DN58" s="183"/>
      <c r="DO58" s="183"/>
      <c r="DP58" s="183"/>
      <c r="DQ58" s="183"/>
      <c r="DR58" s="183"/>
      <c r="DS58" s="183"/>
      <c r="DT58" s="183"/>
      <c r="DU58" s="183"/>
      <c r="DV58" s="183"/>
      <c r="DW58" s="183"/>
      <c r="DX58" s="183"/>
      <c r="DY58" s="183"/>
      <c r="DZ58" s="183"/>
      <c r="EA58" s="183"/>
      <c r="EB58" s="183"/>
      <c r="EC58" s="183"/>
      <c r="ED58" s="183"/>
      <c r="EE58" s="183"/>
      <c r="EF58" s="183"/>
      <c r="EG58" s="183"/>
      <c r="EH58" s="183"/>
      <c r="EI58" s="183"/>
      <c r="EJ58" s="183"/>
      <c r="EK58" s="183"/>
      <c r="EL58" s="183"/>
      <c r="EM58" s="183"/>
      <c r="EN58" s="183"/>
      <c r="EO58" s="183"/>
      <c r="EP58" s="183"/>
      <c r="EQ58" s="183"/>
      <c r="ER58" s="183"/>
      <c r="ES58" s="183"/>
      <c r="ET58" s="183"/>
      <c r="EU58" s="183"/>
      <c r="EV58" s="183"/>
      <c r="EW58" s="183"/>
      <c r="EX58" s="183"/>
      <c r="EY58" s="183"/>
      <c r="EZ58" s="183"/>
      <c r="FA58" s="183"/>
      <c r="FB58" s="183"/>
      <c r="FC58" s="183"/>
      <c r="FD58" s="183"/>
      <c r="FE58" s="183"/>
      <c r="FF58" s="183"/>
      <c r="FG58" s="183"/>
      <c r="FH58" s="183"/>
      <c r="FI58" s="183"/>
      <c r="FJ58" s="183"/>
      <c r="FK58" s="183"/>
      <c r="FL58" s="183"/>
      <c r="FM58" s="183"/>
      <c r="FN58" s="183"/>
      <c r="FO58" s="183"/>
      <c r="FP58" s="183"/>
      <c r="FQ58" s="183"/>
      <c r="FR58" s="183"/>
      <c r="FS58" s="183"/>
      <c r="FT58" s="183"/>
      <c r="FU58" s="183"/>
      <c r="FV58" s="183"/>
      <c r="FW58" s="183"/>
      <c r="FX58" s="183"/>
      <c r="FY58" s="183"/>
      <c r="FZ58" s="183"/>
      <c r="GA58" s="183"/>
      <c r="GB58" s="183"/>
      <c r="GC58" s="183"/>
      <c r="GD58" s="183"/>
      <c r="GE58" s="183"/>
      <c r="GF58" s="183"/>
      <c r="GG58" s="183"/>
      <c r="GH58" s="183"/>
      <c r="GI58" s="183"/>
      <c r="GJ58" s="183"/>
      <c r="GK58" s="183"/>
      <c r="GL58" s="183"/>
      <c r="GM58" s="183"/>
      <c r="GN58" s="183"/>
      <c r="GO58" s="183"/>
      <c r="GP58" s="183"/>
      <c r="GQ58" s="183"/>
      <c r="GR58" s="183"/>
      <c r="GS58" s="183"/>
      <c r="GT58" s="183"/>
      <c r="GU58" s="183"/>
      <c r="GV58" s="183"/>
      <c r="GW58" s="183"/>
      <c r="GX58" s="183"/>
      <c r="GY58" s="183"/>
      <c r="GZ58" s="183"/>
      <c r="HA58" s="183"/>
      <c r="HB58" s="183"/>
      <c r="HC58" s="183"/>
      <c r="HD58" s="183"/>
      <c r="HE58" s="183"/>
      <c r="HF58" s="183"/>
      <c r="HG58" s="183"/>
      <c r="HH58" s="183"/>
      <c r="HI58" s="183"/>
      <c r="HJ58" s="183"/>
      <c r="HK58" s="183"/>
      <c r="HL58" s="183"/>
      <c r="HM58" s="183"/>
      <c r="HN58" s="183"/>
      <c r="HO58" s="183"/>
      <c r="HP58" s="183"/>
      <c r="HQ58" s="183"/>
      <c r="HR58" s="183"/>
      <c r="HS58" s="183"/>
      <c r="HT58" s="183"/>
      <c r="HU58" s="183"/>
      <c r="HV58" s="183"/>
      <c r="HW58" s="183"/>
      <c r="HX58" s="183"/>
      <c r="HY58" s="183"/>
      <c r="HZ58" s="183"/>
      <c r="IA58" s="183"/>
      <c r="IB58" s="183"/>
      <c r="IC58" s="183"/>
      <c r="ID58" s="183"/>
      <c r="IE58" s="183"/>
      <c r="IF58" s="183"/>
      <c r="IG58" s="183"/>
      <c r="IH58" s="183"/>
      <c r="II58" s="183"/>
      <c r="IJ58" s="183"/>
      <c r="IK58" s="183"/>
      <c r="IL58" s="183"/>
      <c r="IM58" s="183"/>
      <c r="IN58" s="183"/>
      <c r="IO58" s="183"/>
      <c r="IP58" s="183"/>
      <c r="IQ58" s="183"/>
      <c r="IR58" s="183"/>
      <c r="IS58" s="183"/>
      <c r="IT58" s="183"/>
      <c r="IU58" s="183"/>
      <c r="IV58" s="183"/>
      <c r="IW58" s="183"/>
      <c r="IX58" s="183"/>
      <c r="IY58" s="183"/>
      <c r="IZ58" s="183"/>
      <c r="JA58" s="183"/>
      <c r="JB58" s="183"/>
      <c r="JC58" s="183"/>
      <c r="JD58" s="183"/>
      <c r="JE58" s="183"/>
      <c r="JF58" s="183"/>
      <c r="JG58" s="183"/>
      <c r="JH58" s="183"/>
      <c r="JI58" s="183"/>
      <c r="JJ58" s="183"/>
      <c r="JK58" s="183"/>
      <c r="JL58" s="183"/>
      <c r="JM58" s="183"/>
      <c r="JN58" s="183"/>
      <c r="JO58" s="183"/>
      <c r="JP58" s="183"/>
      <c r="JQ58" s="183"/>
      <c r="JR58" s="183"/>
      <c r="JS58" s="183"/>
      <c r="JT58" s="183"/>
      <c r="JU58" s="183"/>
      <c r="JV58" s="183"/>
      <c r="JW58" s="183"/>
      <c r="JX58" s="183"/>
      <c r="JY58" s="183"/>
      <c r="JZ58" s="183"/>
      <c r="KA58" s="183"/>
      <c r="KB58" s="183"/>
      <c r="KC58" s="183"/>
      <c r="KD58" s="183"/>
      <c r="KE58" s="183"/>
      <c r="KF58" s="183"/>
      <c r="KG58" s="183"/>
      <c r="KH58" s="183"/>
      <c r="KI58" s="183"/>
      <c r="KJ58" s="183"/>
      <c r="KK58" s="183"/>
      <c r="KL58" s="183"/>
      <c r="KM58" s="183"/>
      <c r="KN58" s="183"/>
      <c r="KO58" s="183"/>
      <c r="KP58" s="183"/>
      <c r="KQ58" s="183"/>
      <c r="KR58" s="183"/>
      <c r="KS58" s="183"/>
      <c r="KT58" s="183"/>
      <c r="KU58" s="183"/>
      <c r="KV58" s="183"/>
      <c r="KW58" s="183"/>
      <c r="KX58" s="183"/>
      <c r="KY58" s="183"/>
      <c r="KZ58" s="183"/>
      <c r="LA58" s="183"/>
      <c r="LB58" s="183"/>
      <c r="LC58" s="183"/>
      <c r="LD58" s="183"/>
      <c r="LE58" s="183"/>
      <c r="LF58" s="183"/>
      <c r="LG58" s="183"/>
      <c r="LH58" s="183"/>
      <c r="LI58" s="183"/>
      <c r="LJ58" s="183"/>
      <c r="LK58" s="183"/>
      <c r="LL58" s="183"/>
      <c r="LM58" s="183"/>
      <c r="LN58" s="183"/>
      <c r="LO58" s="183"/>
      <c r="LP58" s="183"/>
      <c r="LQ58" s="183"/>
      <c r="LR58" s="183"/>
      <c r="LS58" s="183"/>
      <c r="LT58" s="183"/>
      <c r="LU58" s="183"/>
      <c r="LV58" s="183"/>
      <c r="LW58" s="183"/>
      <c r="LX58" s="183"/>
      <c r="LY58" s="183"/>
      <c r="LZ58" s="183"/>
      <c r="MA58" s="183"/>
      <c r="MB58" s="183"/>
      <c r="MC58" s="183"/>
      <c r="MD58" s="183"/>
      <c r="ME58" s="183"/>
      <c r="MF58" s="183"/>
      <c r="MG58" s="183"/>
      <c r="MH58" s="183"/>
    </row>
    <row r="59" spans="1:349" s="220" customFormat="1" ht="17.25" customHeight="1" thickBot="1">
      <c r="A59" s="221"/>
      <c r="B59" s="97"/>
      <c r="C59" s="97"/>
      <c r="D59" s="97"/>
      <c r="E59" s="222"/>
      <c r="F59" s="249"/>
      <c r="G59" s="249"/>
      <c r="H59" s="249"/>
      <c r="I59" s="249"/>
      <c r="J59" s="223" t="s">
        <v>74</v>
      </c>
      <c r="K59" s="223" t="s">
        <v>77</v>
      </c>
      <c r="L59" s="249"/>
      <c r="M59" s="175" t="s">
        <v>81</v>
      </c>
      <c r="N59" s="504">
        <f>N58/N61</f>
        <v>118494724.59717003</v>
      </c>
      <c r="O59" s="505">
        <f>O58/O61</f>
        <v>142793681.46485206</v>
      </c>
      <c r="P59" s="505">
        <f>P58/P61</f>
        <v>151247631.14688659</v>
      </c>
      <c r="Q59" s="505">
        <f t="shared" ref="Q59:T59" si="30">Q58/Q61</f>
        <v>161934201.69884616</v>
      </c>
      <c r="R59" s="505">
        <f t="shared" si="30"/>
        <v>174092272.95308429</v>
      </c>
      <c r="S59" s="506">
        <f t="shared" si="30"/>
        <v>186869616.79138485</v>
      </c>
      <c r="T59" s="507">
        <f t="shared" si="30"/>
        <v>205041600.72821245</v>
      </c>
      <c r="U59" s="183"/>
      <c r="V59" s="183"/>
      <c r="W59" s="183"/>
      <c r="X59" s="183"/>
      <c r="Y59" s="183"/>
      <c r="Z59" s="183"/>
      <c r="AA59" s="183"/>
      <c r="AB59" s="183"/>
      <c r="AC59" s="183"/>
      <c r="AD59" s="183"/>
      <c r="AE59" s="183"/>
      <c r="AF59" s="183"/>
      <c r="AG59" s="183"/>
      <c r="AH59" s="183"/>
      <c r="AI59" s="183"/>
      <c r="AJ59" s="183"/>
      <c r="AK59" s="183"/>
      <c r="AL59" s="183"/>
      <c r="AM59" s="183"/>
      <c r="AN59" s="183"/>
      <c r="AO59" s="183"/>
      <c r="AP59" s="183"/>
      <c r="AQ59" s="183"/>
      <c r="AR59" s="183"/>
      <c r="AS59" s="183"/>
      <c r="AT59" s="183"/>
      <c r="AU59" s="183"/>
      <c r="AV59" s="183"/>
      <c r="AW59" s="183"/>
      <c r="AX59" s="183"/>
      <c r="AY59" s="183"/>
      <c r="AZ59" s="183"/>
      <c r="BA59" s="183"/>
      <c r="BB59" s="183"/>
      <c r="BC59" s="183"/>
      <c r="BD59" s="183"/>
      <c r="BE59" s="183"/>
      <c r="BF59" s="183"/>
      <c r="BG59" s="183"/>
      <c r="BH59" s="183"/>
      <c r="BI59" s="183"/>
      <c r="BJ59" s="183"/>
      <c r="BK59" s="183"/>
      <c r="BL59" s="183"/>
      <c r="BM59" s="183"/>
      <c r="BN59" s="183"/>
      <c r="BO59" s="183"/>
      <c r="BP59" s="183"/>
      <c r="BQ59" s="183"/>
      <c r="BR59" s="183"/>
      <c r="BS59" s="183"/>
      <c r="BT59" s="183"/>
      <c r="BU59" s="183"/>
      <c r="BV59" s="183"/>
      <c r="BW59" s="183"/>
      <c r="BX59" s="183"/>
      <c r="BY59" s="183"/>
      <c r="BZ59" s="183"/>
      <c r="CA59" s="183"/>
      <c r="CB59" s="183"/>
      <c r="CC59" s="183"/>
      <c r="CD59" s="183"/>
      <c r="CE59" s="183"/>
      <c r="CF59" s="183"/>
      <c r="CG59" s="183"/>
      <c r="CH59" s="183"/>
      <c r="CI59" s="183"/>
      <c r="CJ59" s="183"/>
      <c r="CK59" s="183"/>
      <c r="CL59" s="183"/>
      <c r="CM59" s="183"/>
      <c r="CN59" s="183"/>
      <c r="CO59" s="183"/>
      <c r="CP59" s="183"/>
      <c r="CQ59" s="183"/>
      <c r="CR59" s="183"/>
      <c r="CS59" s="183"/>
      <c r="CT59" s="183"/>
      <c r="CU59" s="183"/>
      <c r="CV59" s="183"/>
      <c r="CW59" s="183"/>
      <c r="CX59" s="183"/>
      <c r="CY59" s="183"/>
      <c r="CZ59" s="183"/>
      <c r="DA59" s="183"/>
      <c r="DB59" s="183"/>
      <c r="DC59" s="183"/>
      <c r="DD59" s="183"/>
      <c r="DE59" s="183"/>
      <c r="DF59" s="183"/>
      <c r="DG59" s="183"/>
      <c r="DH59" s="183"/>
      <c r="DI59" s="183"/>
      <c r="DJ59" s="183"/>
      <c r="DK59" s="183"/>
      <c r="DL59" s="183"/>
      <c r="DM59" s="183"/>
      <c r="DN59" s="183"/>
      <c r="DO59" s="183"/>
      <c r="DP59" s="183"/>
      <c r="DQ59" s="183"/>
      <c r="DR59" s="183"/>
      <c r="DS59" s="183"/>
      <c r="DT59" s="183"/>
      <c r="DU59" s="183"/>
      <c r="DV59" s="183"/>
      <c r="DW59" s="183"/>
      <c r="DX59" s="183"/>
      <c r="DY59" s="183"/>
      <c r="DZ59" s="183"/>
      <c r="EA59" s="183"/>
      <c r="EB59" s="183"/>
      <c r="EC59" s="183"/>
      <c r="ED59" s="183"/>
      <c r="EE59" s="183"/>
      <c r="EF59" s="183"/>
      <c r="EG59" s="183"/>
      <c r="EH59" s="183"/>
      <c r="EI59" s="183"/>
      <c r="EJ59" s="183"/>
      <c r="EK59" s="183"/>
      <c r="EL59" s="183"/>
      <c r="EM59" s="183"/>
      <c r="EN59" s="183"/>
      <c r="EO59" s="183"/>
      <c r="EP59" s="183"/>
      <c r="EQ59" s="183"/>
      <c r="ER59" s="183"/>
      <c r="ES59" s="183"/>
      <c r="ET59" s="183"/>
      <c r="EU59" s="183"/>
      <c r="EV59" s="183"/>
      <c r="EW59" s="183"/>
      <c r="EX59" s="183"/>
      <c r="EY59" s="183"/>
      <c r="EZ59" s="183"/>
      <c r="FA59" s="183"/>
      <c r="FB59" s="183"/>
      <c r="FC59" s="183"/>
      <c r="FD59" s="183"/>
      <c r="FE59" s="183"/>
      <c r="FF59" s="183"/>
      <c r="FG59" s="183"/>
      <c r="FH59" s="183"/>
      <c r="FI59" s="183"/>
      <c r="FJ59" s="183"/>
      <c r="FK59" s="183"/>
      <c r="FL59" s="183"/>
      <c r="FM59" s="183"/>
      <c r="FN59" s="183"/>
      <c r="FO59" s="183"/>
      <c r="FP59" s="183"/>
      <c r="FQ59" s="183"/>
      <c r="FR59" s="183"/>
      <c r="FS59" s="183"/>
      <c r="FT59" s="183"/>
      <c r="FU59" s="183"/>
      <c r="FV59" s="183"/>
      <c r="FW59" s="183"/>
      <c r="FX59" s="183"/>
      <c r="FY59" s="183"/>
      <c r="FZ59" s="183"/>
      <c r="GA59" s="183"/>
      <c r="GB59" s="183"/>
      <c r="GC59" s="183"/>
      <c r="GD59" s="183"/>
      <c r="GE59" s="183"/>
      <c r="GF59" s="183"/>
      <c r="GG59" s="183"/>
      <c r="GH59" s="183"/>
      <c r="GI59" s="183"/>
      <c r="GJ59" s="183"/>
      <c r="GK59" s="183"/>
      <c r="GL59" s="183"/>
      <c r="GM59" s="183"/>
      <c r="GN59" s="183"/>
      <c r="GO59" s="183"/>
      <c r="GP59" s="183"/>
      <c r="GQ59" s="183"/>
      <c r="GR59" s="183"/>
      <c r="GS59" s="183"/>
      <c r="GT59" s="183"/>
      <c r="GU59" s="183"/>
      <c r="GV59" s="183"/>
      <c r="GW59" s="183"/>
      <c r="GX59" s="183"/>
      <c r="GY59" s="183"/>
      <c r="GZ59" s="183"/>
      <c r="HA59" s="183"/>
      <c r="HB59" s="183"/>
      <c r="HC59" s="183"/>
      <c r="HD59" s="183"/>
      <c r="HE59" s="183"/>
      <c r="HF59" s="183"/>
      <c r="HG59" s="183"/>
      <c r="HH59" s="183"/>
      <c r="HI59" s="183"/>
      <c r="HJ59" s="183"/>
      <c r="HK59" s="183"/>
      <c r="HL59" s="183"/>
      <c r="HM59" s="183"/>
      <c r="HN59" s="183"/>
      <c r="HO59" s="183"/>
      <c r="HP59" s="183"/>
      <c r="HQ59" s="183"/>
      <c r="HR59" s="183"/>
      <c r="HS59" s="183"/>
      <c r="HT59" s="183"/>
      <c r="HU59" s="183"/>
      <c r="HV59" s="183"/>
      <c r="HW59" s="183"/>
      <c r="HX59" s="183"/>
      <c r="HY59" s="183"/>
      <c r="HZ59" s="183"/>
      <c r="IA59" s="183"/>
      <c r="IB59" s="183"/>
      <c r="IC59" s="183"/>
      <c r="ID59" s="183"/>
      <c r="IE59" s="183"/>
      <c r="IF59" s="183"/>
      <c r="IG59" s="183"/>
      <c r="IH59" s="183"/>
      <c r="II59" s="183"/>
      <c r="IJ59" s="183"/>
      <c r="IK59" s="183"/>
      <c r="IL59" s="183"/>
      <c r="IM59" s="183"/>
      <c r="IN59" s="183"/>
      <c r="IO59" s="183"/>
      <c r="IP59" s="183"/>
      <c r="IQ59" s="183"/>
      <c r="IR59" s="183"/>
      <c r="IS59" s="183"/>
      <c r="IT59" s="183"/>
      <c r="IU59" s="183"/>
      <c r="IV59" s="183"/>
      <c r="IW59" s="183"/>
      <c r="IX59" s="183"/>
      <c r="IY59" s="183"/>
      <c r="IZ59" s="183"/>
      <c r="JA59" s="183"/>
      <c r="JB59" s="183"/>
      <c r="JC59" s="183"/>
      <c r="JD59" s="183"/>
      <c r="JE59" s="183"/>
      <c r="JF59" s="183"/>
      <c r="JG59" s="183"/>
      <c r="JH59" s="183"/>
      <c r="JI59" s="183"/>
      <c r="JJ59" s="183"/>
      <c r="JK59" s="183"/>
      <c r="JL59" s="183"/>
      <c r="JM59" s="183"/>
      <c r="JN59" s="183"/>
      <c r="JO59" s="183"/>
      <c r="JP59" s="183"/>
      <c r="JQ59" s="183"/>
      <c r="JR59" s="183"/>
      <c r="JS59" s="183"/>
      <c r="JT59" s="183"/>
      <c r="JU59" s="183"/>
      <c r="JV59" s="183"/>
      <c r="JW59" s="183"/>
      <c r="JX59" s="183"/>
      <c r="JY59" s="183"/>
      <c r="JZ59" s="183"/>
      <c r="KA59" s="183"/>
      <c r="KB59" s="183"/>
      <c r="KC59" s="183"/>
      <c r="KD59" s="183"/>
      <c r="KE59" s="183"/>
      <c r="KF59" s="183"/>
      <c r="KG59" s="183"/>
      <c r="KH59" s="183"/>
      <c r="KI59" s="183"/>
      <c r="KJ59" s="183"/>
      <c r="KK59" s="183"/>
      <c r="KL59" s="183"/>
      <c r="KM59" s="183"/>
      <c r="KN59" s="183"/>
      <c r="KO59" s="183"/>
      <c r="KP59" s="183"/>
      <c r="KQ59" s="183"/>
      <c r="KR59" s="183"/>
      <c r="KS59" s="183"/>
      <c r="KT59" s="183"/>
      <c r="KU59" s="183"/>
      <c r="KV59" s="183"/>
      <c r="KW59" s="183"/>
      <c r="KX59" s="183"/>
      <c r="KY59" s="183"/>
      <c r="KZ59" s="183"/>
      <c r="LA59" s="183"/>
      <c r="LB59" s="183"/>
      <c r="LC59" s="183"/>
      <c r="LD59" s="183"/>
      <c r="LE59" s="183"/>
      <c r="LF59" s="183"/>
      <c r="LG59" s="183"/>
      <c r="LH59" s="183"/>
      <c r="LI59" s="183"/>
      <c r="LJ59" s="183"/>
      <c r="LK59" s="183"/>
      <c r="LL59" s="183"/>
      <c r="LM59" s="183"/>
      <c r="LN59" s="183"/>
      <c r="LO59" s="183"/>
      <c r="LP59" s="183"/>
      <c r="LQ59" s="183"/>
      <c r="LR59" s="183"/>
      <c r="LS59" s="183"/>
      <c r="LT59" s="183"/>
      <c r="LU59" s="183"/>
      <c r="LV59" s="183"/>
      <c r="LW59" s="183"/>
      <c r="LX59" s="183"/>
      <c r="LY59" s="183"/>
      <c r="LZ59" s="183"/>
      <c r="MA59" s="183"/>
      <c r="MB59" s="183"/>
      <c r="MC59" s="183"/>
      <c r="MD59" s="183"/>
      <c r="ME59" s="183"/>
      <c r="MF59" s="183"/>
      <c r="MG59" s="183"/>
      <c r="MH59" s="183"/>
    </row>
    <row r="60" spans="1:349" s="220" customFormat="1" ht="17.25" customHeight="1">
      <c r="A60" s="221"/>
      <c r="B60" s="97"/>
      <c r="C60" s="97"/>
      <c r="D60" s="97"/>
      <c r="E60" s="222"/>
      <c r="F60" s="249"/>
      <c r="G60" s="249"/>
      <c r="H60" s="249"/>
      <c r="I60" s="249"/>
      <c r="J60" s="249"/>
      <c r="K60" s="249"/>
      <c r="L60" s="249"/>
      <c r="M60" s="176"/>
      <c r="N60" s="177"/>
      <c r="O60" s="177"/>
      <c r="P60" s="177"/>
      <c r="Q60" s="82"/>
      <c r="R60" s="82"/>
      <c r="S60" s="82"/>
      <c r="T60" s="174"/>
      <c r="U60" s="183"/>
      <c r="V60" s="183"/>
      <c r="W60" s="183"/>
      <c r="X60" s="183"/>
      <c r="Y60" s="183"/>
      <c r="Z60" s="183"/>
      <c r="AA60" s="183"/>
      <c r="AB60" s="183"/>
      <c r="AC60" s="183"/>
      <c r="AD60" s="183"/>
      <c r="AE60" s="183"/>
      <c r="AF60" s="183"/>
      <c r="AG60" s="183"/>
      <c r="AH60" s="183"/>
      <c r="AI60" s="183"/>
      <c r="AJ60" s="183"/>
      <c r="AK60" s="183"/>
      <c r="AL60" s="183"/>
      <c r="AM60" s="183"/>
      <c r="AN60" s="183"/>
      <c r="AO60" s="183"/>
      <c r="AP60" s="183"/>
      <c r="AQ60" s="183"/>
      <c r="AR60" s="183"/>
      <c r="AS60" s="183"/>
      <c r="AT60" s="183"/>
      <c r="AU60" s="183"/>
      <c r="AV60" s="183"/>
      <c r="AW60" s="183"/>
      <c r="AX60" s="183"/>
      <c r="AY60" s="183"/>
      <c r="AZ60" s="183"/>
      <c r="BA60" s="183"/>
      <c r="BB60" s="183"/>
      <c r="BC60" s="183"/>
      <c r="BD60" s="183"/>
      <c r="BE60" s="183"/>
      <c r="BF60" s="183"/>
      <c r="BG60" s="183"/>
      <c r="BH60" s="183"/>
      <c r="BI60" s="183"/>
      <c r="BJ60" s="183"/>
      <c r="BK60" s="183"/>
      <c r="BL60" s="183"/>
      <c r="BM60" s="183"/>
      <c r="BN60" s="183"/>
      <c r="BO60" s="183"/>
      <c r="BP60" s="183"/>
      <c r="BQ60" s="183"/>
      <c r="BR60" s="183"/>
      <c r="BS60" s="183"/>
      <c r="BT60" s="183"/>
      <c r="BU60" s="183"/>
      <c r="BV60" s="183"/>
      <c r="BW60" s="183"/>
      <c r="BX60" s="183"/>
      <c r="BY60" s="183"/>
      <c r="BZ60" s="183"/>
      <c r="CA60" s="183"/>
      <c r="CB60" s="183"/>
      <c r="CC60" s="183"/>
      <c r="CD60" s="183"/>
      <c r="CE60" s="183"/>
      <c r="CF60" s="183"/>
      <c r="CG60" s="183"/>
      <c r="CH60" s="183"/>
      <c r="CI60" s="183"/>
      <c r="CJ60" s="183"/>
      <c r="CK60" s="183"/>
      <c r="CL60" s="183"/>
      <c r="CM60" s="183"/>
      <c r="CN60" s="183"/>
      <c r="CO60" s="183"/>
      <c r="CP60" s="183"/>
      <c r="CQ60" s="183"/>
      <c r="CR60" s="183"/>
      <c r="CS60" s="183"/>
      <c r="CT60" s="183"/>
      <c r="CU60" s="183"/>
      <c r="CV60" s="183"/>
      <c r="CW60" s="183"/>
      <c r="CX60" s="183"/>
      <c r="CY60" s="183"/>
      <c r="CZ60" s="183"/>
      <c r="DA60" s="183"/>
      <c r="DB60" s="183"/>
      <c r="DC60" s="183"/>
      <c r="DD60" s="183"/>
      <c r="DE60" s="183"/>
      <c r="DF60" s="183"/>
      <c r="DG60" s="183"/>
      <c r="DH60" s="183"/>
      <c r="DI60" s="183"/>
      <c r="DJ60" s="183"/>
      <c r="DK60" s="183"/>
      <c r="DL60" s="183"/>
      <c r="DM60" s="183"/>
      <c r="DN60" s="183"/>
      <c r="DO60" s="183"/>
      <c r="DP60" s="183"/>
      <c r="DQ60" s="183"/>
      <c r="DR60" s="183"/>
      <c r="DS60" s="183"/>
      <c r="DT60" s="183"/>
      <c r="DU60" s="183"/>
      <c r="DV60" s="183"/>
      <c r="DW60" s="183"/>
      <c r="DX60" s="183"/>
      <c r="DY60" s="183"/>
      <c r="DZ60" s="183"/>
      <c r="EA60" s="183"/>
      <c r="EB60" s="183"/>
      <c r="EC60" s="183"/>
      <c r="ED60" s="183"/>
      <c r="EE60" s="183"/>
      <c r="EF60" s="183"/>
      <c r="EG60" s="183"/>
      <c r="EH60" s="183"/>
      <c r="EI60" s="183"/>
      <c r="EJ60" s="183"/>
      <c r="EK60" s="183"/>
      <c r="EL60" s="183"/>
      <c r="EM60" s="183"/>
      <c r="EN60" s="183"/>
      <c r="EO60" s="183"/>
      <c r="EP60" s="183"/>
      <c r="EQ60" s="183"/>
      <c r="ER60" s="183"/>
      <c r="ES60" s="183"/>
      <c r="ET60" s="183"/>
      <c r="EU60" s="183"/>
      <c r="EV60" s="183"/>
      <c r="EW60" s="183"/>
      <c r="EX60" s="183"/>
      <c r="EY60" s="183"/>
      <c r="EZ60" s="183"/>
      <c r="FA60" s="183"/>
      <c r="FB60" s="183"/>
      <c r="FC60" s="183"/>
      <c r="FD60" s="183"/>
      <c r="FE60" s="183"/>
      <c r="FF60" s="183"/>
      <c r="FG60" s="183"/>
      <c r="FH60" s="183"/>
      <c r="FI60" s="183"/>
      <c r="FJ60" s="183"/>
      <c r="FK60" s="183"/>
      <c r="FL60" s="183"/>
      <c r="FM60" s="183"/>
      <c r="FN60" s="183"/>
      <c r="FO60" s="183"/>
      <c r="FP60" s="183"/>
      <c r="FQ60" s="183"/>
      <c r="FR60" s="183"/>
      <c r="FS60" s="183"/>
      <c r="FT60" s="183"/>
      <c r="FU60" s="183"/>
      <c r="FV60" s="183"/>
      <c r="FW60" s="183"/>
      <c r="FX60" s="183"/>
      <c r="FY60" s="183"/>
      <c r="FZ60" s="183"/>
      <c r="GA60" s="183"/>
      <c r="GB60" s="183"/>
      <c r="GC60" s="183"/>
      <c r="GD60" s="183"/>
      <c r="GE60" s="183"/>
      <c r="GF60" s="183"/>
      <c r="GG60" s="183"/>
      <c r="GH60" s="183"/>
      <c r="GI60" s="183"/>
      <c r="GJ60" s="183"/>
      <c r="GK60" s="183"/>
      <c r="GL60" s="183"/>
      <c r="GM60" s="183"/>
      <c r="GN60" s="183"/>
      <c r="GO60" s="183"/>
      <c r="GP60" s="183"/>
      <c r="GQ60" s="183"/>
      <c r="GR60" s="183"/>
      <c r="GS60" s="183"/>
      <c r="GT60" s="183"/>
      <c r="GU60" s="183"/>
      <c r="GV60" s="183"/>
      <c r="GW60" s="183"/>
      <c r="GX60" s="183"/>
      <c r="GY60" s="183"/>
      <c r="GZ60" s="183"/>
      <c r="HA60" s="183"/>
      <c r="HB60" s="183"/>
      <c r="HC60" s="183"/>
      <c r="HD60" s="183"/>
      <c r="HE60" s="183"/>
      <c r="HF60" s="183"/>
      <c r="HG60" s="183"/>
      <c r="HH60" s="183"/>
      <c r="HI60" s="183"/>
      <c r="HJ60" s="183"/>
      <c r="HK60" s="183"/>
      <c r="HL60" s="183"/>
      <c r="HM60" s="183"/>
      <c r="HN60" s="183"/>
      <c r="HO60" s="183"/>
      <c r="HP60" s="183"/>
      <c r="HQ60" s="183"/>
      <c r="HR60" s="183"/>
      <c r="HS60" s="183"/>
      <c r="HT60" s="183"/>
      <c r="HU60" s="183"/>
      <c r="HV60" s="183"/>
      <c r="HW60" s="183"/>
      <c r="HX60" s="183"/>
      <c r="HY60" s="183"/>
      <c r="HZ60" s="183"/>
      <c r="IA60" s="183"/>
      <c r="IB60" s="183"/>
      <c r="IC60" s="183"/>
      <c r="ID60" s="183"/>
      <c r="IE60" s="183"/>
      <c r="IF60" s="183"/>
      <c r="IG60" s="183"/>
      <c r="IH60" s="183"/>
      <c r="II60" s="183"/>
      <c r="IJ60" s="183"/>
      <c r="IK60" s="183"/>
      <c r="IL60" s="183"/>
      <c r="IM60" s="183"/>
      <c r="IN60" s="183"/>
      <c r="IO60" s="183"/>
      <c r="IP60" s="183"/>
      <c r="IQ60" s="183"/>
      <c r="IR60" s="183"/>
      <c r="IS60" s="183"/>
      <c r="IT60" s="183"/>
      <c r="IU60" s="183"/>
      <c r="IV60" s="183"/>
      <c r="IW60" s="183"/>
      <c r="IX60" s="183"/>
      <c r="IY60" s="183"/>
      <c r="IZ60" s="183"/>
      <c r="JA60" s="183"/>
      <c r="JB60" s="183"/>
      <c r="JC60" s="183"/>
      <c r="JD60" s="183"/>
      <c r="JE60" s="183"/>
      <c r="JF60" s="183"/>
      <c r="JG60" s="183"/>
      <c r="JH60" s="183"/>
      <c r="JI60" s="183"/>
      <c r="JJ60" s="183"/>
      <c r="JK60" s="183"/>
      <c r="JL60" s="183"/>
      <c r="JM60" s="183"/>
      <c r="JN60" s="183"/>
      <c r="JO60" s="183"/>
      <c r="JP60" s="183"/>
      <c r="JQ60" s="183"/>
      <c r="JR60" s="183"/>
      <c r="JS60" s="183"/>
      <c r="JT60" s="183"/>
      <c r="JU60" s="183"/>
      <c r="JV60" s="183"/>
      <c r="JW60" s="183"/>
      <c r="JX60" s="183"/>
      <c r="JY60" s="183"/>
      <c r="JZ60" s="183"/>
      <c r="KA60" s="183"/>
      <c r="KB60" s="183"/>
      <c r="KC60" s="183"/>
      <c r="KD60" s="183"/>
      <c r="KE60" s="183"/>
      <c r="KF60" s="183"/>
      <c r="KG60" s="183"/>
      <c r="KH60" s="183"/>
      <c r="KI60" s="183"/>
      <c r="KJ60" s="183"/>
      <c r="KK60" s="183"/>
      <c r="KL60" s="183"/>
      <c r="KM60" s="183"/>
      <c r="KN60" s="183"/>
      <c r="KO60" s="183"/>
      <c r="KP60" s="183"/>
      <c r="KQ60" s="183"/>
      <c r="KR60" s="183"/>
      <c r="KS60" s="183"/>
      <c r="KT60" s="183"/>
      <c r="KU60" s="183"/>
      <c r="KV60" s="183"/>
      <c r="KW60" s="183"/>
      <c r="KX60" s="183"/>
      <c r="KY60" s="183"/>
      <c r="KZ60" s="183"/>
      <c r="LA60" s="183"/>
      <c r="LB60" s="183"/>
      <c r="LC60" s="183"/>
      <c r="LD60" s="183"/>
      <c r="LE60" s="183"/>
      <c r="LF60" s="183"/>
      <c r="LG60" s="183"/>
      <c r="LH60" s="183"/>
      <c r="LI60" s="183"/>
      <c r="LJ60" s="183"/>
      <c r="LK60" s="183"/>
      <c r="LL60" s="183"/>
      <c r="LM60" s="183"/>
      <c r="LN60" s="183"/>
      <c r="LO60" s="183"/>
      <c r="LP60" s="183"/>
      <c r="LQ60" s="183"/>
      <c r="LR60" s="183"/>
      <c r="LS60" s="183"/>
      <c r="LT60" s="183"/>
      <c r="LU60" s="183"/>
      <c r="LV60" s="183"/>
      <c r="LW60" s="183"/>
      <c r="LX60" s="183"/>
      <c r="LY60" s="183"/>
      <c r="LZ60" s="183"/>
      <c r="MA60" s="183"/>
      <c r="MB60" s="183"/>
      <c r="MC60" s="183"/>
      <c r="MD60" s="183"/>
      <c r="ME60" s="183"/>
      <c r="MF60" s="183"/>
      <c r="MG60" s="183"/>
      <c r="MH60" s="183"/>
    </row>
    <row r="61" spans="1:349" s="220" customFormat="1" ht="17.25" customHeight="1">
      <c r="A61" s="221"/>
      <c r="B61" s="97"/>
      <c r="C61" s="97"/>
      <c r="D61" s="97"/>
      <c r="E61" s="222"/>
      <c r="F61" s="249"/>
      <c r="G61" s="249"/>
      <c r="H61" s="249"/>
      <c r="I61" s="249"/>
      <c r="J61" s="249"/>
      <c r="K61" s="249"/>
      <c r="L61" s="223" t="s">
        <v>20</v>
      </c>
      <c r="M61" s="178" t="s">
        <v>68</v>
      </c>
      <c r="N61" s="574">
        <v>3.49</v>
      </c>
      <c r="O61" s="527">
        <v>3.22</v>
      </c>
      <c r="P61" s="528">
        <v>3.38</v>
      </c>
      <c r="Q61" s="529">
        <v>3.51</v>
      </c>
      <c r="R61" s="529">
        <v>3.63</v>
      </c>
      <c r="S61" s="529">
        <v>3.76</v>
      </c>
      <c r="T61" s="530">
        <v>3.81</v>
      </c>
      <c r="U61" s="183"/>
      <c r="V61" s="183"/>
      <c r="W61" s="183"/>
      <c r="X61" s="183"/>
      <c r="Y61" s="183"/>
      <c r="Z61" s="183"/>
      <c r="AA61" s="183"/>
      <c r="AB61" s="183"/>
      <c r="AC61" s="183"/>
      <c r="AD61" s="183"/>
      <c r="AE61" s="183"/>
      <c r="AF61" s="183"/>
      <c r="AG61" s="183"/>
      <c r="AH61" s="183"/>
      <c r="AI61" s="183"/>
      <c r="AJ61" s="183"/>
      <c r="AK61" s="183"/>
      <c r="AL61" s="183"/>
      <c r="AM61" s="183"/>
      <c r="AN61" s="183"/>
      <c r="AO61" s="183"/>
      <c r="AP61" s="183"/>
      <c r="AQ61" s="183"/>
      <c r="AR61" s="183"/>
      <c r="AS61" s="183"/>
      <c r="AT61" s="183"/>
      <c r="AU61" s="183"/>
      <c r="AV61" s="183"/>
      <c r="AW61" s="183"/>
      <c r="AX61" s="183"/>
      <c r="AY61" s="183"/>
      <c r="AZ61" s="183"/>
      <c r="BA61" s="183"/>
      <c r="BB61" s="183"/>
      <c r="BC61" s="183"/>
      <c r="BD61" s="183"/>
      <c r="BE61" s="183"/>
      <c r="BF61" s="183"/>
      <c r="BG61" s="183"/>
      <c r="BH61" s="183"/>
      <c r="BI61" s="183"/>
      <c r="BJ61" s="183"/>
      <c r="BK61" s="183"/>
      <c r="BL61" s="183"/>
      <c r="BM61" s="183"/>
      <c r="BN61" s="183"/>
      <c r="BO61" s="183"/>
      <c r="BP61" s="183"/>
      <c r="BQ61" s="183"/>
      <c r="BR61" s="183"/>
      <c r="BS61" s="183"/>
      <c r="BT61" s="183"/>
      <c r="BU61" s="183"/>
      <c r="BV61" s="183"/>
      <c r="BW61" s="183"/>
      <c r="BX61" s="183"/>
      <c r="BY61" s="183"/>
      <c r="BZ61" s="183"/>
      <c r="CA61" s="183"/>
      <c r="CB61" s="183"/>
      <c r="CC61" s="183"/>
      <c r="CD61" s="183"/>
      <c r="CE61" s="183"/>
      <c r="CF61" s="183"/>
      <c r="CG61" s="183"/>
      <c r="CH61" s="183"/>
      <c r="CI61" s="183"/>
      <c r="CJ61" s="183"/>
      <c r="CK61" s="183"/>
      <c r="CL61" s="183"/>
      <c r="CM61" s="183"/>
      <c r="CN61" s="183"/>
      <c r="CO61" s="183"/>
      <c r="CP61" s="183"/>
      <c r="CQ61" s="183"/>
      <c r="CR61" s="183"/>
      <c r="CS61" s="183"/>
      <c r="CT61" s="183"/>
      <c r="CU61" s="183"/>
      <c r="CV61" s="183"/>
      <c r="CW61" s="183"/>
      <c r="CX61" s="183"/>
      <c r="CY61" s="183"/>
      <c r="CZ61" s="183"/>
      <c r="DA61" s="183"/>
      <c r="DB61" s="183"/>
      <c r="DC61" s="183"/>
      <c r="DD61" s="183"/>
      <c r="DE61" s="183"/>
      <c r="DF61" s="183"/>
      <c r="DG61" s="183"/>
      <c r="DH61" s="183"/>
      <c r="DI61" s="183"/>
      <c r="DJ61" s="183"/>
      <c r="DK61" s="183"/>
      <c r="DL61" s="183"/>
      <c r="DM61" s="183"/>
      <c r="DN61" s="183"/>
      <c r="DO61" s="183"/>
      <c r="DP61" s="183"/>
      <c r="DQ61" s="183"/>
      <c r="DR61" s="183"/>
      <c r="DS61" s="183"/>
      <c r="DT61" s="183"/>
      <c r="DU61" s="183"/>
      <c r="DV61" s="183"/>
      <c r="DW61" s="183"/>
      <c r="DX61" s="183"/>
      <c r="DY61" s="183"/>
      <c r="DZ61" s="183"/>
      <c r="EA61" s="183"/>
      <c r="EB61" s="183"/>
      <c r="EC61" s="183"/>
      <c r="ED61" s="183"/>
      <c r="EE61" s="183"/>
      <c r="EF61" s="183"/>
      <c r="EG61" s="183"/>
      <c r="EH61" s="183"/>
      <c r="EI61" s="183"/>
      <c r="EJ61" s="183"/>
      <c r="EK61" s="183"/>
      <c r="EL61" s="183"/>
      <c r="EM61" s="183"/>
      <c r="EN61" s="183"/>
      <c r="EO61" s="183"/>
      <c r="EP61" s="183"/>
      <c r="EQ61" s="183"/>
      <c r="ER61" s="183"/>
      <c r="ES61" s="183"/>
      <c r="ET61" s="183"/>
      <c r="EU61" s="183"/>
      <c r="EV61" s="183"/>
      <c r="EW61" s="183"/>
      <c r="EX61" s="183"/>
      <c r="EY61" s="183"/>
      <c r="EZ61" s="183"/>
      <c r="FA61" s="183"/>
      <c r="FB61" s="183"/>
      <c r="FC61" s="183"/>
      <c r="FD61" s="183"/>
      <c r="FE61" s="183"/>
      <c r="FF61" s="183"/>
      <c r="FG61" s="183"/>
      <c r="FH61" s="183"/>
      <c r="FI61" s="183"/>
      <c r="FJ61" s="183"/>
      <c r="FK61" s="183"/>
      <c r="FL61" s="183"/>
      <c r="FM61" s="183"/>
      <c r="FN61" s="183"/>
      <c r="FO61" s="183"/>
      <c r="FP61" s="183"/>
      <c r="FQ61" s="183"/>
      <c r="FR61" s="183"/>
      <c r="FS61" s="183"/>
      <c r="FT61" s="183"/>
      <c r="FU61" s="183"/>
      <c r="FV61" s="183"/>
      <c r="FW61" s="183"/>
      <c r="FX61" s="183"/>
      <c r="FY61" s="183"/>
      <c r="FZ61" s="183"/>
      <c r="GA61" s="183"/>
      <c r="GB61" s="183"/>
      <c r="GC61" s="183"/>
      <c r="GD61" s="183"/>
      <c r="GE61" s="183"/>
      <c r="GF61" s="183"/>
      <c r="GG61" s="183"/>
      <c r="GH61" s="183"/>
      <c r="GI61" s="183"/>
      <c r="GJ61" s="183"/>
      <c r="GK61" s="183"/>
      <c r="GL61" s="183"/>
      <c r="GM61" s="183"/>
      <c r="GN61" s="183"/>
      <c r="GO61" s="183"/>
      <c r="GP61" s="183"/>
      <c r="GQ61" s="183"/>
      <c r="GR61" s="183"/>
      <c r="GS61" s="183"/>
      <c r="GT61" s="183"/>
      <c r="GU61" s="183"/>
      <c r="GV61" s="183"/>
      <c r="GW61" s="183"/>
      <c r="GX61" s="183"/>
      <c r="GY61" s="183"/>
      <c r="GZ61" s="183"/>
      <c r="HA61" s="183"/>
      <c r="HB61" s="183"/>
      <c r="HC61" s="183"/>
      <c r="HD61" s="183"/>
      <c r="HE61" s="183"/>
      <c r="HF61" s="183"/>
      <c r="HG61" s="183"/>
      <c r="HH61" s="183"/>
      <c r="HI61" s="183"/>
      <c r="HJ61" s="183"/>
      <c r="HK61" s="183"/>
      <c r="HL61" s="183"/>
      <c r="HM61" s="183"/>
      <c r="HN61" s="183"/>
      <c r="HO61" s="183"/>
      <c r="HP61" s="183"/>
      <c r="HQ61" s="183"/>
      <c r="HR61" s="183"/>
      <c r="HS61" s="183"/>
      <c r="HT61" s="183"/>
      <c r="HU61" s="183"/>
      <c r="HV61" s="183"/>
      <c r="HW61" s="183"/>
      <c r="HX61" s="183"/>
      <c r="HY61" s="183"/>
      <c r="HZ61" s="183"/>
      <c r="IA61" s="183"/>
      <c r="IB61" s="183"/>
      <c r="IC61" s="183"/>
      <c r="ID61" s="183"/>
      <c r="IE61" s="183"/>
      <c r="IF61" s="183"/>
      <c r="IG61" s="183"/>
      <c r="IH61" s="183"/>
      <c r="II61" s="183"/>
      <c r="IJ61" s="183"/>
      <c r="IK61" s="183"/>
      <c r="IL61" s="183"/>
      <c r="IM61" s="183"/>
      <c r="IN61" s="183"/>
      <c r="IO61" s="183"/>
      <c r="IP61" s="183"/>
      <c r="IQ61" s="183"/>
      <c r="IR61" s="183"/>
      <c r="IS61" s="183"/>
      <c r="IT61" s="183"/>
      <c r="IU61" s="183"/>
      <c r="IV61" s="183"/>
      <c r="IW61" s="183"/>
      <c r="IX61" s="183"/>
      <c r="IY61" s="183"/>
      <c r="IZ61" s="183"/>
      <c r="JA61" s="183"/>
      <c r="JB61" s="183"/>
      <c r="JC61" s="183"/>
      <c r="JD61" s="183"/>
      <c r="JE61" s="183"/>
      <c r="JF61" s="183"/>
      <c r="JG61" s="183"/>
      <c r="JH61" s="183"/>
      <c r="JI61" s="183"/>
      <c r="JJ61" s="183"/>
      <c r="JK61" s="183"/>
      <c r="JL61" s="183"/>
      <c r="JM61" s="183"/>
      <c r="JN61" s="183"/>
      <c r="JO61" s="183"/>
      <c r="JP61" s="183"/>
      <c r="JQ61" s="183"/>
      <c r="JR61" s="183"/>
      <c r="JS61" s="183"/>
      <c r="JT61" s="183"/>
      <c r="JU61" s="183"/>
      <c r="JV61" s="183"/>
      <c r="JW61" s="183"/>
      <c r="JX61" s="183"/>
      <c r="JY61" s="183"/>
      <c r="JZ61" s="183"/>
      <c r="KA61" s="183"/>
      <c r="KB61" s="183"/>
      <c r="KC61" s="183"/>
      <c r="KD61" s="183"/>
      <c r="KE61" s="183"/>
      <c r="KF61" s="183"/>
      <c r="KG61" s="183"/>
      <c r="KH61" s="183"/>
      <c r="KI61" s="183"/>
      <c r="KJ61" s="183"/>
      <c r="KK61" s="183"/>
      <c r="KL61" s="183"/>
      <c r="KM61" s="183"/>
      <c r="KN61" s="183"/>
      <c r="KO61" s="183"/>
      <c r="KP61" s="183"/>
      <c r="KQ61" s="183"/>
      <c r="KR61" s="183"/>
      <c r="KS61" s="183"/>
      <c r="KT61" s="183"/>
      <c r="KU61" s="183"/>
      <c r="KV61" s="183"/>
      <c r="KW61" s="183"/>
      <c r="KX61" s="183"/>
      <c r="KY61" s="183"/>
      <c r="KZ61" s="183"/>
      <c r="LA61" s="183"/>
      <c r="LB61" s="183"/>
      <c r="LC61" s="183"/>
      <c r="LD61" s="183"/>
      <c r="LE61" s="183"/>
      <c r="LF61" s="183"/>
      <c r="LG61" s="183"/>
      <c r="LH61" s="183"/>
      <c r="LI61" s="183"/>
      <c r="LJ61" s="183"/>
      <c r="LK61" s="183"/>
      <c r="LL61" s="183"/>
      <c r="LM61" s="183"/>
      <c r="LN61" s="183"/>
      <c r="LO61" s="183"/>
      <c r="LP61" s="183"/>
      <c r="LQ61" s="183"/>
      <c r="LR61" s="183"/>
      <c r="LS61" s="183"/>
      <c r="LT61" s="183"/>
      <c r="LU61" s="183"/>
      <c r="LV61" s="183"/>
      <c r="LW61" s="183"/>
      <c r="LX61" s="183"/>
      <c r="LY61" s="183"/>
      <c r="LZ61" s="183"/>
      <c r="MA61" s="183"/>
      <c r="MB61" s="183"/>
      <c r="MC61" s="183"/>
      <c r="MD61" s="183"/>
      <c r="ME61" s="183"/>
      <c r="MF61" s="183"/>
      <c r="MG61" s="183"/>
      <c r="MH61" s="183"/>
    </row>
    <row r="62" spans="1:349" s="220" customFormat="1" ht="17.25" customHeight="1" thickBot="1">
      <c r="A62" s="246"/>
      <c r="B62" s="180"/>
      <c r="C62" s="180"/>
      <c r="D62" s="180"/>
      <c r="E62" s="251"/>
      <c r="F62" s="179"/>
      <c r="G62" s="179"/>
      <c r="H62" s="179"/>
      <c r="I62" s="179"/>
      <c r="J62" s="179"/>
      <c r="K62" s="179"/>
      <c r="L62" s="179"/>
      <c r="M62" s="179"/>
      <c r="N62" s="179"/>
      <c r="O62" s="179"/>
      <c r="P62" s="179"/>
      <c r="Q62" s="180"/>
      <c r="R62" s="180"/>
      <c r="S62" s="180"/>
      <c r="T62" s="181"/>
      <c r="U62" s="183"/>
      <c r="V62" s="183"/>
      <c r="W62" s="183"/>
      <c r="X62" s="183"/>
      <c r="Y62" s="183"/>
      <c r="Z62" s="183"/>
      <c r="AA62" s="183"/>
      <c r="AB62" s="183"/>
      <c r="AC62" s="183"/>
      <c r="AD62" s="183"/>
      <c r="AE62" s="183"/>
      <c r="AF62" s="183"/>
      <c r="AG62" s="183"/>
      <c r="AH62" s="183"/>
      <c r="AI62" s="183"/>
      <c r="AJ62" s="183"/>
      <c r="AK62" s="183"/>
      <c r="AL62" s="183"/>
      <c r="AM62" s="183"/>
      <c r="AN62" s="183"/>
      <c r="AO62" s="183"/>
      <c r="AP62" s="183"/>
      <c r="AQ62" s="183"/>
      <c r="AR62" s="183"/>
      <c r="AS62" s="183"/>
      <c r="AT62" s="183"/>
      <c r="AU62" s="183"/>
      <c r="AV62" s="183"/>
      <c r="AW62" s="183"/>
      <c r="AX62" s="183"/>
      <c r="AY62" s="183"/>
      <c r="AZ62" s="183"/>
      <c r="BA62" s="183"/>
      <c r="BB62" s="183"/>
      <c r="BC62" s="183"/>
      <c r="BD62" s="183"/>
      <c r="BE62" s="183"/>
      <c r="BF62" s="183"/>
      <c r="BG62" s="183"/>
      <c r="BH62" s="183"/>
      <c r="BI62" s="183"/>
      <c r="BJ62" s="183"/>
      <c r="BK62" s="183"/>
      <c r="BL62" s="183"/>
      <c r="BM62" s="183"/>
      <c r="BN62" s="183"/>
      <c r="BO62" s="183"/>
      <c r="BP62" s="183"/>
      <c r="BQ62" s="183"/>
      <c r="BR62" s="183"/>
      <c r="BS62" s="183"/>
      <c r="BT62" s="183"/>
      <c r="BU62" s="183"/>
      <c r="BV62" s="183"/>
      <c r="BW62" s="183"/>
      <c r="BX62" s="183"/>
      <c r="BY62" s="183"/>
      <c r="BZ62" s="183"/>
      <c r="CA62" s="183"/>
      <c r="CB62" s="183"/>
      <c r="CC62" s="183"/>
      <c r="CD62" s="183"/>
      <c r="CE62" s="183"/>
      <c r="CF62" s="183"/>
      <c r="CG62" s="183"/>
      <c r="CH62" s="183"/>
      <c r="CI62" s="183"/>
      <c r="CJ62" s="183"/>
      <c r="CK62" s="183"/>
      <c r="CL62" s="183"/>
      <c r="CM62" s="183"/>
      <c r="CN62" s="183"/>
      <c r="CO62" s="183"/>
      <c r="CP62" s="183"/>
      <c r="CQ62" s="183"/>
      <c r="CR62" s="183"/>
      <c r="CS62" s="183"/>
      <c r="CT62" s="183"/>
      <c r="CU62" s="183"/>
      <c r="CV62" s="183"/>
      <c r="CW62" s="183"/>
      <c r="CX62" s="183"/>
      <c r="CY62" s="183"/>
      <c r="CZ62" s="183"/>
      <c r="DA62" s="183"/>
      <c r="DB62" s="183"/>
      <c r="DC62" s="183"/>
      <c r="DD62" s="183"/>
      <c r="DE62" s="183"/>
      <c r="DF62" s="183"/>
      <c r="DG62" s="183"/>
      <c r="DH62" s="183"/>
      <c r="DI62" s="183"/>
      <c r="DJ62" s="183"/>
      <c r="DK62" s="183"/>
      <c r="DL62" s="183"/>
      <c r="DM62" s="183"/>
      <c r="DN62" s="183"/>
      <c r="DO62" s="183"/>
      <c r="DP62" s="183"/>
      <c r="DQ62" s="183"/>
      <c r="DR62" s="183"/>
      <c r="DS62" s="183"/>
      <c r="DT62" s="183"/>
      <c r="DU62" s="183"/>
      <c r="DV62" s="183"/>
      <c r="DW62" s="183"/>
      <c r="DX62" s="183"/>
      <c r="DY62" s="183"/>
      <c r="DZ62" s="183"/>
      <c r="EA62" s="183"/>
      <c r="EB62" s="183"/>
      <c r="EC62" s="183"/>
      <c r="ED62" s="183"/>
      <c r="EE62" s="183"/>
      <c r="EF62" s="183"/>
      <c r="EG62" s="183"/>
      <c r="EH62" s="183"/>
      <c r="EI62" s="183"/>
      <c r="EJ62" s="183"/>
      <c r="EK62" s="183"/>
      <c r="EL62" s="183"/>
      <c r="EM62" s="183"/>
      <c r="EN62" s="183"/>
      <c r="EO62" s="183"/>
      <c r="EP62" s="183"/>
      <c r="EQ62" s="183"/>
      <c r="ER62" s="183"/>
      <c r="ES62" s="183"/>
      <c r="ET62" s="183"/>
      <c r="EU62" s="183"/>
      <c r="EV62" s="183"/>
      <c r="EW62" s="183"/>
      <c r="EX62" s="183"/>
      <c r="EY62" s="183"/>
      <c r="EZ62" s="183"/>
      <c r="FA62" s="183"/>
      <c r="FB62" s="183"/>
      <c r="FC62" s="183"/>
      <c r="FD62" s="183"/>
      <c r="FE62" s="183"/>
      <c r="FF62" s="183"/>
      <c r="FG62" s="183"/>
      <c r="FH62" s="183"/>
      <c r="FI62" s="183"/>
      <c r="FJ62" s="183"/>
      <c r="FK62" s="183"/>
      <c r="FL62" s="183"/>
      <c r="FM62" s="183"/>
      <c r="FN62" s="183"/>
      <c r="FO62" s="183"/>
      <c r="FP62" s="183"/>
      <c r="FQ62" s="183"/>
      <c r="FR62" s="183"/>
      <c r="FS62" s="183"/>
      <c r="FT62" s="183"/>
      <c r="FU62" s="183"/>
      <c r="FV62" s="183"/>
      <c r="FW62" s="183"/>
      <c r="FX62" s="183"/>
      <c r="FY62" s="183"/>
      <c r="FZ62" s="183"/>
      <c r="GA62" s="183"/>
      <c r="GB62" s="183"/>
      <c r="GC62" s="183"/>
      <c r="GD62" s="183"/>
      <c r="GE62" s="183"/>
      <c r="GF62" s="183"/>
      <c r="GG62" s="183"/>
      <c r="GH62" s="183"/>
      <c r="GI62" s="183"/>
      <c r="GJ62" s="183"/>
      <c r="GK62" s="183"/>
      <c r="GL62" s="183"/>
      <c r="GM62" s="183"/>
      <c r="GN62" s="183"/>
      <c r="GO62" s="183"/>
      <c r="GP62" s="183"/>
      <c r="GQ62" s="183"/>
      <c r="GR62" s="183"/>
      <c r="GS62" s="183"/>
      <c r="GT62" s="183"/>
      <c r="GU62" s="183"/>
      <c r="GV62" s="183"/>
      <c r="GW62" s="183"/>
      <c r="GX62" s="183"/>
      <c r="GY62" s="183"/>
      <c r="GZ62" s="183"/>
      <c r="HA62" s="183"/>
      <c r="HB62" s="183"/>
      <c r="HC62" s="183"/>
      <c r="HD62" s="183"/>
      <c r="HE62" s="183"/>
      <c r="HF62" s="183"/>
      <c r="HG62" s="183"/>
      <c r="HH62" s="183"/>
      <c r="HI62" s="183"/>
      <c r="HJ62" s="183"/>
      <c r="HK62" s="183"/>
      <c r="HL62" s="183"/>
      <c r="HM62" s="183"/>
      <c r="HN62" s="183"/>
      <c r="HO62" s="183"/>
      <c r="HP62" s="183"/>
      <c r="HQ62" s="183"/>
      <c r="HR62" s="183"/>
      <c r="HS62" s="183"/>
      <c r="HT62" s="183"/>
      <c r="HU62" s="183"/>
      <c r="HV62" s="183"/>
      <c r="HW62" s="183"/>
      <c r="HX62" s="183"/>
      <c r="HY62" s="183"/>
      <c r="HZ62" s="183"/>
      <c r="IA62" s="183"/>
      <c r="IB62" s="183"/>
      <c r="IC62" s="183"/>
      <c r="ID62" s="183"/>
      <c r="IE62" s="183"/>
      <c r="IF62" s="183"/>
      <c r="IG62" s="183"/>
      <c r="IH62" s="183"/>
      <c r="II62" s="183"/>
      <c r="IJ62" s="183"/>
      <c r="IK62" s="183"/>
      <c r="IL62" s="183"/>
      <c r="IM62" s="183"/>
      <c r="IN62" s="183"/>
      <c r="IO62" s="183"/>
      <c r="IP62" s="183"/>
      <c r="IQ62" s="183"/>
      <c r="IR62" s="183"/>
      <c r="IS62" s="183"/>
      <c r="IT62" s="183"/>
      <c r="IU62" s="183"/>
      <c r="IV62" s="183"/>
      <c r="IW62" s="183"/>
      <c r="IX62" s="183"/>
      <c r="IY62" s="183"/>
      <c r="IZ62" s="183"/>
      <c r="JA62" s="183"/>
      <c r="JB62" s="183"/>
      <c r="JC62" s="183"/>
      <c r="JD62" s="183"/>
      <c r="JE62" s="183"/>
      <c r="JF62" s="183"/>
      <c r="JG62" s="183"/>
      <c r="JH62" s="183"/>
      <c r="JI62" s="183"/>
      <c r="JJ62" s="183"/>
      <c r="JK62" s="183"/>
      <c r="JL62" s="183"/>
      <c r="JM62" s="183"/>
      <c r="JN62" s="183"/>
      <c r="JO62" s="183"/>
      <c r="JP62" s="183"/>
      <c r="JQ62" s="183"/>
      <c r="JR62" s="183"/>
      <c r="JS62" s="183"/>
      <c r="JT62" s="183"/>
      <c r="JU62" s="183"/>
      <c r="JV62" s="183"/>
      <c r="JW62" s="183"/>
      <c r="JX62" s="183"/>
      <c r="JY62" s="183"/>
      <c r="JZ62" s="183"/>
      <c r="KA62" s="183"/>
      <c r="KB62" s="183"/>
      <c r="KC62" s="183"/>
      <c r="KD62" s="183"/>
      <c r="KE62" s="183"/>
      <c r="KF62" s="183"/>
      <c r="KG62" s="183"/>
      <c r="KH62" s="183"/>
      <c r="KI62" s="183"/>
      <c r="KJ62" s="183"/>
      <c r="KK62" s="183"/>
      <c r="KL62" s="183"/>
      <c r="KM62" s="183"/>
      <c r="KN62" s="183"/>
      <c r="KO62" s="183"/>
      <c r="KP62" s="183"/>
      <c r="KQ62" s="183"/>
      <c r="KR62" s="183"/>
      <c r="KS62" s="183"/>
      <c r="KT62" s="183"/>
      <c r="KU62" s="183"/>
      <c r="KV62" s="183"/>
      <c r="KW62" s="183"/>
      <c r="KX62" s="183"/>
      <c r="KY62" s="183"/>
      <c r="KZ62" s="183"/>
      <c r="LA62" s="183"/>
      <c r="LB62" s="183"/>
      <c r="LC62" s="183"/>
      <c r="LD62" s="183"/>
      <c r="LE62" s="183"/>
      <c r="LF62" s="183"/>
      <c r="LG62" s="183"/>
      <c r="LH62" s="183"/>
      <c r="LI62" s="183"/>
      <c r="LJ62" s="183"/>
      <c r="LK62" s="183"/>
      <c r="LL62" s="183"/>
      <c r="LM62" s="183"/>
      <c r="LN62" s="183"/>
      <c r="LO62" s="183"/>
      <c r="LP62" s="183"/>
      <c r="LQ62" s="183"/>
      <c r="LR62" s="183"/>
      <c r="LS62" s="183"/>
      <c r="LT62" s="183"/>
      <c r="LU62" s="183"/>
      <c r="LV62" s="183"/>
      <c r="LW62" s="183"/>
      <c r="LX62" s="183"/>
      <c r="LY62" s="183"/>
      <c r="LZ62" s="183"/>
      <c r="MA62" s="183"/>
      <c r="MB62" s="183"/>
      <c r="MC62" s="183"/>
      <c r="MD62" s="183"/>
      <c r="ME62" s="183"/>
      <c r="MF62" s="183"/>
      <c r="MG62" s="183"/>
      <c r="MH62" s="183"/>
    </row>
    <row r="63" spans="1:349" s="220" customFormat="1" ht="27.75" customHeight="1">
      <c r="A63" s="183"/>
      <c r="B63" s="183"/>
      <c r="C63" s="183"/>
      <c r="D63" s="224"/>
      <c r="E63" s="225"/>
      <c r="F63" s="182"/>
      <c r="G63" s="182"/>
      <c r="H63" s="182"/>
      <c r="I63" s="182"/>
      <c r="J63" s="182"/>
      <c r="K63" s="182"/>
      <c r="L63" s="182"/>
      <c r="M63" s="94"/>
      <c r="N63" s="94"/>
      <c r="O63" s="182"/>
      <c r="P63" s="182"/>
      <c r="Q63" s="183"/>
      <c r="R63" s="183"/>
      <c r="S63" s="183"/>
      <c r="T63" s="183"/>
      <c r="U63" s="183"/>
      <c r="V63" s="183"/>
      <c r="W63" s="183"/>
      <c r="X63" s="183"/>
      <c r="Y63" s="183"/>
      <c r="Z63" s="183"/>
      <c r="AA63" s="183"/>
      <c r="AB63" s="183"/>
      <c r="AC63" s="183"/>
      <c r="AD63" s="183"/>
      <c r="AE63" s="183"/>
      <c r="AF63" s="183"/>
      <c r="AG63" s="183"/>
      <c r="AH63" s="183"/>
      <c r="AI63" s="183"/>
      <c r="AJ63" s="183"/>
      <c r="AK63" s="183"/>
      <c r="AL63" s="183"/>
      <c r="AM63" s="183"/>
      <c r="AN63" s="183"/>
      <c r="AO63" s="183"/>
      <c r="AP63" s="183"/>
      <c r="AQ63" s="183"/>
      <c r="AR63" s="183"/>
      <c r="AS63" s="183"/>
      <c r="AT63" s="183"/>
      <c r="AU63" s="183"/>
      <c r="AV63" s="183"/>
      <c r="AW63" s="183"/>
      <c r="AX63" s="183"/>
      <c r="AY63" s="183"/>
      <c r="AZ63" s="183"/>
      <c r="BA63" s="183"/>
      <c r="BB63" s="183"/>
      <c r="BC63" s="183"/>
      <c r="BD63" s="183"/>
      <c r="BE63" s="183"/>
      <c r="BF63" s="183"/>
      <c r="BG63" s="183"/>
      <c r="BH63" s="183"/>
      <c r="BI63" s="183"/>
      <c r="BJ63" s="183"/>
      <c r="BK63" s="183"/>
      <c r="BL63" s="183"/>
      <c r="BM63" s="183"/>
      <c r="BN63" s="183"/>
      <c r="BO63" s="183"/>
      <c r="BP63" s="183"/>
      <c r="BQ63" s="183"/>
      <c r="BR63" s="183"/>
      <c r="BS63" s="183"/>
      <c r="BT63" s="183"/>
      <c r="BU63" s="183"/>
      <c r="BV63" s="183"/>
      <c r="BW63" s="183"/>
      <c r="BX63" s="183"/>
      <c r="BY63" s="183"/>
      <c r="BZ63" s="183"/>
      <c r="CA63" s="183"/>
      <c r="CB63" s="183"/>
      <c r="CC63" s="183"/>
      <c r="CD63" s="183"/>
      <c r="CE63" s="183"/>
      <c r="CF63" s="183"/>
      <c r="CG63" s="183"/>
      <c r="CH63" s="183"/>
      <c r="CI63" s="183"/>
      <c r="CJ63" s="183"/>
      <c r="CK63" s="183"/>
      <c r="CL63" s="183"/>
      <c r="CM63" s="183"/>
      <c r="CN63" s="183"/>
      <c r="CO63" s="183"/>
      <c r="CP63" s="183"/>
      <c r="CQ63" s="183"/>
      <c r="CR63" s="183"/>
      <c r="CS63" s="183"/>
      <c r="CT63" s="183"/>
      <c r="CU63" s="183"/>
      <c r="CV63" s="183"/>
      <c r="CW63" s="183"/>
      <c r="CX63" s="183"/>
      <c r="CY63" s="183"/>
      <c r="CZ63" s="183"/>
      <c r="DA63" s="183"/>
      <c r="DB63" s="183"/>
      <c r="DC63" s="183"/>
      <c r="DD63" s="183"/>
      <c r="DE63" s="183"/>
      <c r="DF63" s="183"/>
      <c r="DG63" s="183"/>
      <c r="DH63" s="183"/>
      <c r="DI63" s="183"/>
      <c r="DJ63" s="183"/>
      <c r="DK63" s="183"/>
      <c r="DL63" s="183"/>
      <c r="DM63" s="183"/>
      <c r="DN63" s="183"/>
      <c r="DO63" s="183"/>
      <c r="DP63" s="183"/>
      <c r="DQ63" s="183"/>
      <c r="DR63" s="183"/>
      <c r="DS63" s="183"/>
      <c r="DT63" s="183"/>
      <c r="DU63" s="183"/>
      <c r="DV63" s="183"/>
      <c r="DW63" s="183"/>
      <c r="DX63" s="183"/>
      <c r="DY63" s="183"/>
      <c r="DZ63" s="183"/>
      <c r="EA63" s="183"/>
      <c r="EB63" s="183"/>
      <c r="EC63" s="183"/>
      <c r="ED63" s="183"/>
      <c r="EE63" s="183"/>
      <c r="EF63" s="183"/>
      <c r="EG63" s="183"/>
      <c r="EH63" s="183"/>
      <c r="EI63" s="183"/>
      <c r="EJ63" s="183"/>
      <c r="EK63" s="183"/>
      <c r="EL63" s="183"/>
      <c r="EM63" s="183"/>
      <c r="EN63" s="183"/>
      <c r="EO63" s="183"/>
      <c r="EP63" s="183"/>
      <c r="EQ63" s="183"/>
      <c r="ER63" s="183"/>
      <c r="ES63" s="183"/>
      <c r="ET63" s="183"/>
      <c r="EU63" s="183"/>
      <c r="EV63" s="183"/>
      <c r="EW63" s="183"/>
      <c r="EX63" s="183"/>
      <c r="EY63" s="183"/>
      <c r="EZ63" s="183"/>
      <c r="FA63" s="183"/>
      <c r="FB63" s="183"/>
      <c r="FC63" s="183"/>
      <c r="FD63" s="183"/>
      <c r="FE63" s="183"/>
      <c r="FF63" s="183"/>
      <c r="FG63" s="183"/>
      <c r="FH63" s="183"/>
      <c r="FI63" s="183"/>
      <c r="FJ63" s="183"/>
      <c r="FK63" s="183"/>
      <c r="FL63" s="183"/>
      <c r="FM63" s="183"/>
      <c r="FN63" s="183"/>
      <c r="FO63" s="183"/>
      <c r="FP63" s="183"/>
      <c r="FQ63" s="183"/>
      <c r="FR63" s="183"/>
      <c r="FS63" s="183"/>
      <c r="FT63" s="183"/>
      <c r="FU63" s="183"/>
      <c r="FV63" s="183"/>
      <c r="FW63" s="183"/>
      <c r="FX63" s="183"/>
      <c r="FY63" s="183"/>
      <c r="FZ63" s="183"/>
      <c r="GA63" s="183"/>
      <c r="GB63" s="183"/>
      <c r="GC63" s="183"/>
      <c r="GD63" s="183"/>
      <c r="GE63" s="183"/>
      <c r="GF63" s="183"/>
      <c r="GG63" s="183"/>
      <c r="GH63" s="183"/>
      <c r="GI63" s="183"/>
      <c r="GJ63" s="183"/>
      <c r="GK63" s="183"/>
      <c r="GL63" s="183"/>
      <c r="GM63" s="183"/>
      <c r="GN63" s="183"/>
      <c r="GO63" s="183"/>
      <c r="GP63" s="183"/>
      <c r="GQ63" s="183"/>
      <c r="GR63" s="183"/>
      <c r="GS63" s="183"/>
      <c r="GT63" s="183"/>
      <c r="GU63" s="183"/>
      <c r="GV63" s="183"/>
      <c r="GW63" s="183"/>
      <c r="GX63" s="183"/>
      <c r="GY63" s="183"/>
      <c r="GZ63" s="183"/>
      <c r="HA63" s="183"/>
      <c r="HB63" s="183"/>
      <c r="HC63" s="183"/>
      <c r="HD63" s="183"/>
      <c r="HE63" s="183"/>
      <c r="HF63" s="183"/>
      <c r="HG63" s="183"/>
      <c r="HH63" s="183"/>
      <c r="HI63" s="183"/>
      <c r="HJ63" s="183"/>
      <c r="HK63" s="183"/>
      <c r="HL63" s="183"/>
      <c r="HM63" s="183"/>
      <c r="HN63" s="183"/>
      <c r="HO63" s="183"/>
      <c r="HP63" s="183"/>
      <c r="HQ63" s="183"/>
      <c r="HR63" s="183"/>
      <c r="HS63" s="183"/>
      <c r="HT63" s="183"/>
      <c r="HU63" s="183"/>
      <c r="HV63" s="183"/>
      <c r="HW63" s="183"/>
      <c r="HX63" s="183"/>
      <c r="HY63" s="183"/>
      <c r="HZ63" s="183"/>
      <c r="IA63" s="183"/>
      <c r="IB63" s="183"/>
      <c r="IC63" s="183"/>
      <c r="ID63" s="183"/>
      <c r="IE63" s="183"/>
      <c r="IF63" s="183"/>
      <c r="IG63" s="183"/>
      <c r="IH63" s="183"/>
      <c r="II63" s="183"/>
      <c r="IJ63" s="183"/>
      <c r="IK63" s="183"/>
      <c r="IL63" s="183"/>
      <c r="IM63" s="183"/>
      <c r="IN63" s="183"/>
      <c r="IO63" s="183"/>
      <c r="IP63" s="183"/>
      <c r="IQ63" s="183"/>
      <c r="IR63" s="183"/>
      <c r="IS63" s="183"/>
      <c r="IT63" s="183"/>
      <c r="IU63" s="183"/>
      <c r="IV63" s="183"/>
      <c r="IW63" s="183"/>
      <c r="IX63" s="183"/>
      <c r="IY63" s="183"/>
      <c r="IZ63" s="183"/>
      <c r="JA63" s="183"/>
      <c r="JB63" s="183"/>
      <c r="JC63" s="183"/>
      <c r="JD63" s="183"/>
      <c r="JE63" s="183"/>
      <c r="JF63" s="183"/>
      <c r="JG63" s="183"/>
      <c r="JH63" s="183"/>
      <c r="JI63" s="183"/>
      <c r="JJ63" s="183"/>
      <c r="JK63" s="183"/>
      <c r="JL63" s="183"/>
      <c r="JM63" s="183"/>
      <c r="JN63" s="183"/>
      <c r="JO63" s="183"/>
      <c r="JP63" s="183"/>
      <c r="JQ63" s="183"/>
      <c r="JR63" s="183"/>
      <c r="JS63" s="183"/>
      <c r="JT63" s="183"/>
      <c r="JU63" s="183"/>
      <c r="JV63" s="183"/>
      <c r="JW63" s="183"/>
      <c r="JX63" s="183"/>
      <c r="JY63" s="183"/>
      <c r="JZ63" s="183"/>
      <c r="KA63" s="183"/>
      <c r="KB63" s="183"/>
      <c r="KC63" s="183"/>
      <c r="KD63" s="183"/>
      <c r="KE63" s="183"/>
      <c r="KF63" s="183"/>
      <c r="KG63" s="183"/>
      <c r="KH63" s="183"/>
      <c r="KI63" s="183"/>
      <c r="KJ63" s="183"/>
      <c r="KK63" s="183"/>
      <c r="KL63" s="183"/>
      <c r="KM63" s="183"/>
      <c r="KN63" s="183"/>
      <c r="KO63" s="183"/>
      <c r="KP63" s="183"/>
      <c r="KQ63" s="183"/>
      <c r="KR63" s="183"/>
      <c r="KS63" s="183"/>
      <c r="KT63" s="183"/>
      <c r="KU63" s="183"/>
      <c r="KV63" s="183"/>
      <c r="KW63" s="183"/>
      <c r="KX63" s="183"/>
      <c r="KY63" s="183"/>
      <c r="KZ63" s="183"/>
      <c r="LA63" s="183"/>
      <c r="LB63" s="183"/>
      <c r="LC63" s="183"/>
      <c r="LD63" s="183"/>
      <c r="LE63" s="183"/>
      <c r="LF63" s="183"/>
      <c r="LG63" s="183"/>
      <c r="LH63" s="183"/>
      <c r="LI63" s="183"/>
      <c r="LJ63" s="183"/>
      <c r="LK63" s="183"/>
      <c r="LL63" s="183"/>
      <c r="LM63" s="183"/>
      <c r="LN63" s="183"/>
      <c r="LO63" s="183"/>
      <c r="LP63" s="183"/>
      <c r="LQ63" s="183"/>
      <c r="LR63" s="183"/>
      <c r="LS63" s="183"/>
      <c r="LT63" s="183"/>
      <c r="LU63" s="183"/>
      <c r="LV63" s="183"/>
      <c r="LW63" s="183"/>
      <c r="LX63" s="183"/>
      <c r="LY63" s="183"/>
      <c r="LZ63" s="183"/>
      <c r="MA63" s="183"/>
      <c r="MB63" s="183"/>
      <c r="MC63" s="183"/>
      <c r="MD63" s="183"/>
      <c r="ME63" s="183"/>
      <c r="MF63" s="183"/>
      <c r="MG63" s="183"/>
      <c r="MH63" s="183"/>
    </row>
    <row r="64" spans="1:349" s="220" customFormat="1" ht="13.5" hidden="1" customHeight="1">
      <c r="A64" s="183"/>
      <c r="B64" s="183"/>
      <c r="C64" s="183"/>
      <c r="D64" s="224"/>
      <c r="E64" s="225"/>
      <c r="F64" s="182"/>
      <c r="G64" s="182"/>
      <c r="H64" s="182"/>
      <c r="I64" s="182"/>
      <c r="J64" s="182"/>
      <c r="K64" s="182"/>
      <c r="L64" s="182"/>
      <c r="M64" s="182"/>
      <c r="N64" s="182"/>
      <c r="O64" s="182"/>
      <c r="P64" s="182"/>
      <c r="Q64" s="183"/>
      <c r="R64" s="183"/>
      <c r="S64" s="183"/>
      <c r="T64" s="183"/>
      <c r="U64" s="183"/>
      <c r="V64" s="183"/>
      <c r="W64" s="183"/>
      <c r="X64" s="183"/>
      <c r="Y64" s="183"/>
      <c r="Z64" s="183"/>
      <c r="AA64" s="183"/>
      <c r="AB64" s="183"/>
      <c r="AC64" s="183"/>
      <c r="AD64" s="183"/>
      <c r="AE64" s="183"/>
      <c r="AF64" s="183"/>
      <c r="AG64" s="183"/>
      <c r="AH64" s="183"/>
      <c r="AI64" s="183"/>
      <c r="AJ64" s="183"/>
      <c r="AK64" s="183"/>
      <c r="AL64" s="183"/>
      <c r="AM64" s="183"/>
      <c r="AN64" s="183"/>
      <c r="AO64" s="183"/>
      <c r="AP64" s="183"/>
      <c r="AQ64" s="183"/>
      <c r="AR64" s="183"/>
      <c r="AS64" s="183"/>
      <c r="AT64" s="183"/>
      <c r="AU64" s="183"/>
      <c r="AV64" s="183"/>
      <c r="AW64" s="183"/>
      <c r="AX64" s="183"/>
      <c r="AY64" s="183"/>
      <c r="AZ64" s="183"/>
      <c r="BA64" s="183"/>
      <c r="BB64" s="183"/>
      <c r="BC64" s="183"/>
      <c r="BD64" s="183"/>
      <c r="BE64" s="183"/>
      <c r="BF64" s="183"/>
      <c r="BG64" s="183"/>
      <c r="BH64" s="183"/>
      <c r="BI64" s="183"/>
      <c r="BJ64" s="183"/>
      <c r="BK64" s="183"/>
      <c r="BL64" s="183"/>
      <c r="BM64" s="183"/>
      <c r="BN64" s="183"/>
      <c r="BO64" s="183"/>
      <c r="BP64" s="183"/>
      <c r="BQ64" s="183"/>
      <c r="BR64" s="183"/>
      <c r="BS64" s="183"/>
      <c r="BT64" s="183"/>
      <c r="BU64" s="183"/>
      <c r="BV64" s="183"/>
      <c r="BW64" s="183"/>
      <c r="BX64" s="183"/>
      <c r="BY64" s="183"/>
      <c r="BZ64" s="183"/>
      <c r="CA64" s="183"/>
      <c r="CB64" s="183"/>
      <c r="CC64" s="183"/>
      <c r="CD64" s="183"/>
      <c r="CE64" s="183"/>
      <c r="CF64" s="183"/>
      <c r="CG64" s="183"/>
      <c r="CH64" s="183"/>
      <c r="CI64" s="183"/>
      <c r="CJ64" s="183"/>
      <c r="CK64" s="183"/>
      <c r="CL64" s="183"/>
      <c r="CM64" s="183"/>
      <c r="CN64" s="183"/>
      <c r="CO64" s="183"/>
      <c r="CP64" s="183"/>
      <c r="CQ64" s="183"/>
      <c r="CR64" s="183"/>
      <c r="CS64" s="183"/>
      <c r="CT64" s="183"/>
      <c r="CU64" s="183"/>
      <c r="CV64" s="183"/>
      <c r="CW64" s="183"/>
      <c r="CX64" s="183"/>
      <c r="CY64" s="183"/>
      <c r="CZ64" s="183"/>
      <c r="DA64" s="183"/>
      <c r="DB64" s="183"/>
      <c r="DC64" s="183"/>
      <c r="DD64" s="183"/>
      <c r="DE64" s="183"/>
      <c r="DF64" s="183"/>
      <c r="DG64" s="183"/>
      <c r="DH64" s="183"/>
      <c r="DI64" s="183"/>
      <c r="DJ64" s="183"/>
      <c r="DK64" s="183"/>
      <c r="DL64" s="183"/>
      <c r="DM64" s="183"/>
      <c r="DN64" s="183"/>
      <c r="DO64" s="183"/>
      <c r="DP64" s="183"/>
      <c r="DQ64" s="183"/>
      <c r="DR64" s="183"/>
      <c r="DS64" s="183"/>
      <c r="DT64" s="183"/>
      <c r="DU64" s="183"/>
      <c r="DV64" s="183"/>
      <c r="DW64" s="183"/>
      <c r="DX64" s="183"/>
      <c r="DY64" s="183"/>
      <c r="DZ64" s="183"/>
      <c r="EA64" s="183"/>
      <c r="EB64" s="183"/>
      <c r="EC64" s="183"/>
      <c r="ED64" s="183"/>
      <c r="EE64" s="183"/>
      <c r="EF64" s="183"/>
      <c r="EG64" s="183"/>
      <c r="EH64" s="183"/>
      <c r="EI64" s="183"/>
      <c r="EJ64" s="183"/>
      <c r="EK64" s="183"/>
      <c r="EL64" s="183"/>
      <c r="EM64" s="183"/>
      <c r="EN64" s="183"/>
      <c r="EO64" s="183"/>
      <c r="EP64" s="183"/>
      <c r="EQ64" s="183"/>
      <c r="ER64" s="183"/>
      <c r="ES64" s="183"/>
      <c r="ET64" s="183"/>
      <c r="EU64" s="183"/>
      <c r="EV64" s="183"/>
      <c r="EW64" s="183"/>
      <c r="EX64" s="183"/>
      <c r="EY64" s="183"/>
      <c r="EZ64" s="183"/>
      <c r="FA64" s="183"/>
      <c r="FB64" s="183"/>
      <c r="FC64" s="183"/>
      <c r="FD64" s="183"/>
      <c r="FE64" s="183"/>
      <c r="FF64" s="183"/>
      <c r="FG64" s="183"/>
      <c r="FH64" s="183"/>
      <c r="FI64" s="183"/>
      <c r="FJ64" s="183"/>
      <c r="FK64" s="183"/>
      <c r="FL64" s="183"/>
      <c r="FM64" s="183"/>
      <c r="FN64" s="183"/>
      <c r="FO64" s="183"/>
      <c r="FP64" s="183"/>
      <c r="FQ64" s="183"/>
      <c r="FR64" s="183"/>
      <c r="FS64" s="183"/>
      <c r="FT64" s="183"/>
      <c r="FU64" s="183"/>
      <c r="FV64" s="183"/>
      <c r="FW64" s="183"/>
      <c r="FX64" s="183"/>
      <c r="FY64" s="183"/>
      <c r="FZ64" s="183"/>
      <c r="GA64" s="183"/>
      <c r="GB64" s="183"/>
      <c r="GC64" s="183"/>
      <c r="GD64" s="183"/>
      <c r="GE64" s="183"/>
      <c r="GF64" s="183"/>
      <c r="GG64" s="183"/>
      <c r="GH64" s="183"/>
      <c r="GI64" s="183"/>
      <c r="GJ64" s="183"/>
      <c r="GK64" s="183"/>
      <c r="GL64" s="183"/>
      <c r="GM64" s="183"/>
      <c r="GN64" s="183"/>
      <c r="GO64" s="183"/>
      <c r="GP64" s="183"/>
      <c r="GQ64" s="183"/>
      <c r="GR64" s="183"/>
      <c r="GS64" s="183"/>
      <c r="GT64" s="183"/>
      <c r="GU64" s="183"/>
      <c r="GV64" s="183"/>
      <c r="GW64" s="183"/>
      <c r="GX64" s="183"/>
      <c r="GY64" s="183"/>
      <c r="GZ64" s="183"/>
      <c r="HA64" s="183"/>
      <c r="HB64" s="183"/>
      <c r="HC64" s="183"/>
      <c r="HD64" s="183"/>
      <c r="HE64" s="183"/>
      <c r="HF64" s="183"/>
      <c r="HG64" s="183"/>
      <c r="HH64" s="183"/>
      <c r="HI64" s="183"/>
      <c r="HJ64" s="183"/>
      <c r="HK64" s="183"/>
      <c r="HL64" s="183"/>
      <c r="HM64" s="183"/>
      <c r="HN64" s="183"/>
      <c r="HO64" s="183"/>
      <c r="HP64" s="183"/>
      <c r="HQ64" s="183"/>
      <c r="HR64" s="183"/>
      <c r="HS64" s="183"/>
      <c r="HT64" s="183"/>
      <c r="HU64" s="183"/>
      <c r="HV64" s="183"/>
      <c r="HW64" s="183"/>
      <c r="HX64" s="183"/>
      <c r="HY64" s="183"/>
      <c r="HZ64" s="183"/>
      <c r="IA64" s="183"/>
      <c r="IB64" s="183"/>
      <c r="IC64" s="183"/>
      <c r="ID64" s="183"/>
      <c r="IE64" s="183"/>
      <c r="IF64" s="183"/>
      <c r="IG64" s="183"/>
      <c r="IH64" s="183"/>
      <c r="II64" s="183"/>
      <c r="IJ64" s="183"/>
      <c r="IK64" s="183"/>
      <c r="IL64" s="183"/>
      <c r="IM64" s="183"/>
      <c r="IN64" s="183"/>
      <c r="IO64" s="183"/>
      <c r="IP64" s="183"/>
      <c r="IQ64" s="183"/>
      <c r="IR64" s="183"/>
      <c r="IS64" s="183"/>
      <c r="IT64" s="183"/>
      <c r="IU64" s="183"/>
      <c r="IV64" s="183"/>
      <c r="IW64" s="183"/>
      <c r="IX64" s="183"/>
      <c r="IY64" s="183"/>
      <c r="IZ64" s="183"/>
      <c r="JA64" s="183"/>
      <c r="JB64" s="183"/>
      <c r="JC64" s="183"/>
      <c r="JD64" s="183"/>
      <c r="JE64" s="183"/>
      <c r="JF64" s="183"/>
      <c r="JG64" s="183"/>
      <c r="JH64" s="183"/>
      <c r="JI64" s="183"/>
      <c r="JJ64" s="183"/>
      <c r="JK64" s="183"/>
      <c r="JL64" s="183"/>
      <c r="JM64" s="183"/>
      <c r="JN64" s="183"/>
      <c r="JO64" s="183"/>
      <c r="JP64" s="183"/>
      <c r="JQ64" s="183"/>
      <c r="JR64" s="183"/>
      <c r="JS64" s="183"/>
      <c r="JT64" s="183"/>
      <c r="JU64" s="183"/>
      <c r="JV64" s="183"/>
      <c r="JW64" s="183"/>
      <c r="JX64" s="183"/>
      <c r="JY64" s="183"/>
      <c r="JZ64" s="183"/>
      <c r="KA64" s="183"/>
      <c r="KB64" s="183"/>
      <c r="KC64" s="183"/>
      <c r="KD64" s="183"/>
      <c r="KE64" s="183"/>
      <c r="KF64" s="183"/>
      <c r="KG64" s="183"/>
      <c r="KH64" s="183"/>
      <c r="KI64" s="183"/>
      <c r="KJ64" s="183"/>
      <c r="KK64" s="183"/>
      <c r="KL64" s="183"/>
      <c r="KM64" s="183"/>
      <c r="KN64" s="183"/>
      <c r="KO64" s="183"/>
      <c r="KP64" s="183"/>
      <c r="KQ64" s="183"/>
      <c r="KR64" s="183"/>
      <c r="KS64" s="183"/>
      <c r="KT64" s="183"/>
      <c r="KU64" s="183"/>
      <c r="KV64" s="183"/>
      <c r="KW64" s="183"/>
      <c r="KX64" s="183"/>
      <c r="KY64" s="183"/>
      <c r="KZ64" s="183"/>
      <c r="LA64" s="183"/>
      <c r="LB64" s="183"/>
      <c r="LC64" s="183"/>
      <c r="LD64" s="183"/>
      <c r="LE64" s="183"/>
      <c r="LF64" s="183"/>
      <c r="LG64" s="183"/>
      <c r="LH64" s="183"/>
      <c r="LI64" s="183"/>
      <c r="LJ64" s="183"/>
      <c r="LK64" s="183"/>
      <c r="LL64" s="183"/>
      <c r="LM64" s="183"/>
      <c r="LN64" s="183"/>
      <c r="LO64" s="183"/>
      <c r="LP64" s="183"/>
      <c r="LQ64" s="183"/>
      <c r="LR64" s="183"/>
      <c r="LS64" s="183"/>
      <c r="LT64" s="183"/>
      <c r="LU64" s="183"/>
      <c r="LV64" s="183"/>
      <c r="LW64" s="183"/>
      <c r="LX64" s="183"/>
      <c r="LY64" s="183"/>
      <c r="LZ64" s="183"/>
      <c r="MA64" s="183"/>
      <c r="MB64" s="183"/>
      <c r="MC64" s="183"/>
      <c r="MD64" s="183"/>
      <c r="ME64" s="183"/>
      <c r="MF64" s="183"/>
      <c r="MG64" s="183"/>
      <c r="MH64" s="183"/>
    </row>
    <row r="65" spans="1:346" s="220" customFormat="1" ht="13.5" hidden="1" customHeight="1">
      <c r="A65" s="183"/>
      <c r="B65" s="183"/>
      <c r="C65" s="183"/>
      <c r="D65" s="224"/>
      <c r="E65" s="225"/>
      <c r="F65" s="182"/>
      <c r="G65" s="182"/>
      <c r="H65" s="182"/>
      <c r="I65" s="182"/>
      <c r="J65" s="182"/>
      <c r="K65" s="182"/>
      <c r="L65" s="182"/>
      <c r="M65" s="182"/>
      <c r="N65" s="182"/>
      <c r="O65" s="182"/>
      <c r="P65" s="182"/>
      <c r="Q65" s="183"/>
      <c r="R65" s="183"/>
      <c r="S65" s="183"/>
      <c r="T65" s="183"/>
      <c r="U65" s="183"/>
      <c r="V65" s="183"/>
      <c r="W65" s="183"/>
      <c r="X65" s="183"/>
      <c r="Y65" s="183"/>
      <c r="Z65" s="183"/>
      <c r="AA65" s="183"/>
      <c r="AB65" s="183"/>
      <c r="AC65" s="183"/>
      <c r="AD65" s="183"/>
      <c r="AE65" s="183"/>
      <c r="AF65" s="183"/>
      <c r="AG65" s="183"/>
      <c r="AH65" s="183"/>
      <c r="AI65" s="183"/>
      <c r="AJ65" s="183"/>
      <c r="AK65" s="183"/>
      <c r="AL65" s="183"/>
      <c r="AM65" s="183"/>
      <c r="AN65" s="183"/>
      <c r="AO65" s="183"/>
      <c r="AP65" s="183"/>
      <c r="AQ65" s="183"/>
      <c r="AR65" s="183"/>
      <c r="AS65" s="183"/>
      <c r="AT65" s="183"/>
      <c r="AU65" s="183"/>
      <c r="AV65" s="183"/>
      <c r="AW65" s="183"/>
      <c r="AX65" s="183"/>
      <c r="AY65" s="183"/>
      <c r="AZ65" s="183"/>
      <c r="BA65" s="183"/>
      <c r="BB65" s="183"/>
      <c r="BC65" s="183"/>
      <c r="BD65" s="183"/>
      <c r="BE65" s="183"/>
      <c r="BF65" s="183"/>
      <c r="BG65" s="183"/>
      <c r="BH65" s="183"/>
      <c r="BI65" s="183"/>
      <c r="BJ65" s="183"/>
      <c r="BK65" s="183"/>
      <c r="BL65" s="183"/>
      <c r="BM65" s="183"/>
      <c r="BN65" s="183"/>
      <c r="BO65" s="183"/>
      <c r="BP65" s="183"/>
      <c r="BQ65" s="183"/>
      <c r="BR65" s="183"/>
      <c r="BS65" s="183"/>
      <c r="BT65" s="183"/>
      <c r="BU65" s="183"/>
      <c r="BV65" s="183"/>
      <c r="BW65" s="183"/>
      <c r="BX65" s="183"/>
      <c r="BY65" s="183"/>
      <c r="BZ65" s="183"/>
      <c r="CA65" s="183"/>
      <c r="CB65" s="183"/>
      <c r="CC65" s="183"/>
      <c r="CD65" s="183"/>
      <c r="CE65" s="183"/>
      <c r="CF65" s="183"/>
      <c r="CG65" s="183"/>
      <c r="CH65" s="183"/>
      <c r="CI65" s="183"/>
      <c r="CJ65" s="183"/>
      <c r="CK65" s="183"/>
      <c r="CL65" s="183"/>
      <c r="CM65" s="183"/>
      <c r="CN65" s="183"/>
      <c r="CO65" s="183"/>
      <c r="CP65" s="183"/>
      <c r="CQ65" s="183"/>
      <c r="CR65" s="183"/>
      <c r="CS65" s="183"/>
      <c r="CT65" s="183"/>
      <c r="CU65" s="183"/>
      <c r="CV65" s="183"/>
      <c r="CW65" s="183"/>
      <c r="CX65" s="183"/>
      <c r="CY65" s="183"/>
      <c r="CZ65" s="183"/>
      <c r="DA65" s="183"/>
      <c r="DB65" s="183"/>
      <c r="DC65" s="183"/>
      <c r="DD65" s="183"/>
      <c r="DE65" s="183"/>
      <c r="DF65" s="183"/>
      <c r="DG65" s="183"/>
      <c r="DH65" s="183"/>
      <c r="DI65" s="183"/>
      <c r="DJ65" s="183"/>
      <c r="DK65" s="183"/>
      <c r="DL65" s="183"/>
      <c r="DM65" s="183"/>
      <c r="DN65" s="183"/>
      <c r="DO65" s="183"/>
      <c r="DP65" s="183"/>
      <c r="DQ65" s="183"/>
      <c r="DR65" s="183"/>
      <c r="DS65" s="183"/>
      <c r="DT65" s="183"/>
      <c r="DU65" s="183"/>
      <c r="DV65" s="183"/>
      <c r="DW65" s="183"/>
      <c r="DX65" s="183"/>
      <c r="DY65" s="183"/>
      <c r="DZ65" s="183"/>
      <c r="EA65" s="183"/>
      <c r="EB65" s="183"/>
      <c r="EC65" s="183"/>
      <c r="ED65" s="183"/>
      <c r="EE65" s="183"/>
      <c r="EF65" s="183"/>
      <c r="EG65" s="183"/>
      <c r="EH65" s="183"/>
      <c r="EI65" s="183"/>
      <c r="EJ65" s="183"/>
      <c r="EK65" s="183"/>
      <c r="EL65" s="183"/>
      <c r="EM65" s="183"/>
      <c r="EN65" s="183"/>
      <c r="EO65" s="183"/>
      <c r="EP65" s="183"/>
      <c r="EQ65" s="183"/>
      <c r="ER65" s="183"/>
      <c r="ES65" s="183"/>
      <c r="ET65" s="183"/>
      <c r="EU65" s="183"/>
      <c r="EV65" s="183"/>
      <c r="EW65" s="183"/>
      <c r="EX65" s="183"/>
      <c r="EY65" s="183"/>
      <c r="EZ65" s="183"/>
      <c r="FA65" s="183"/>
      <c r="FB65" s="183"/>
      <c r="FC65" s="183"/>
      <c r="FD65" s="183"/>
      <c r="FE65" s="183"/>
      <c r="FF65" s="183"/>
      <c r="FG65" s="183"/>
      <c r="FH65" s="183"/>
      <c r="FI65" s="183"/>
      <c r="FJ65" s="183"/>
      <c r="FK65" s="183"/>
      <c r="FL65" s="183"/>
      <c r="FM65" s="183"/>
      <c r="FN65" s="183"/>
      <c r="FO65" s="183"/>
      <c r="FP65" s="183"/>
      <c r="FQ65" s="183"/>
      <c r="FR65" s="183"/>
      <c r="FS65" s="183"/>
      <c r="FT65" s="183"/>
      <c r="FU65" s="183"/>
      <c r="FV65" s="183"/>
      <c r="FW65" s="183"/>
      <c r="FX65" s="183"/>
      <c r="FY65" s="183"/>
      <c r="FZ65" s="183"/>
      <c r="GA65" s="183"/>
      <c r="GB65" s="183"/>
      <c r="GC65" s="183"/>
      <c r="GD65" s="183"/>
      <c r="GE65" s="183"/>
      <c r="GF65" s="183"/>
      <c r="GG65" s="183"/>
      <c r="GH65" s="183"/>
      <c r="GI65" s="183"/>
      <c r="GJ65" s="183"/>
      <c r="GK65" s="183"/>
      <c r="GL65" s="183"/>
      <c r="GM65" s="183"/>
      <c r="GN65" s="183"/>
      <c r="GO65" s="183"/>
      <c r="GP65" s="183"/>
      <c r="GQ65" s="183"/>
      <c r="GR65" s="183"/>
      <c r="GS65" s="183"/>
      <c r="GT65" s="183"/>
      <c r="GU65" s="183"/>
      <c r="GV65" s="183"/>
      <c r="GW65" s="183"/>
      <c r="GX65" s="183"/>
      <c r="GY65" s="183"/>
      <c r="GZ65" s="183"/>
      <c r="HA65" s="183"/>
      <c r="HB65" s="183"/>
      <c r="HC65" s="183"/>
      <c r="HD65" s="183"/>
      <c r="HE65" s="183"/>
      <c r="HF65" s="183"/>
      <c r="HG65" s="183"/>
      <c r="HH65" s="183"/>
      <c r="HI65" s="183"/>
      <c r="HJ65" s="183"/>
      <c r="HK65" s="183"/>
      <c r="HL65" s="183"/>
      <c r="HM65" s="183"/>
      <c r="HN65" s="183"/>
      <c r="HO65" s="183"/>
      <c r="HP65" s="183"/>
      <c r="HQ65" s="183"/>
      <c r="HR65" s="183"/>
      <c r="HS65" s="183"/>
      <c r="HT65" s="183"/>
      <c r="HU65" s="183"/>
      <c r="HV65" s="183"/>
      <c r="HW65" s="183"/>
      <c r="HX65" s="183"/>
      <c r="HY65" s="183"/>
      <c r="HZ65" s="183"/>
      <c r="IA65" s="183"/>
      <c r="IB65" s="183"/>
      <c r="IC65" s="183"/>
      <c r="ID65" s="183"/>
      <c r="IE65" s="183"/>
      <c r="IF65" s="183"/>
      <c r="IG65" s="183"/>
      <c r="IH65" s="183"/>
      <c r="II65" s="183"/>
      <c r="IJ65" s="183"/>
      <c r="IK65" s="183"/>
      <c r="IL65" s="183"/>
      <c r="IM65" s="183"/>
      <c r="IN65" s="183"/>
      <c r="IO65" s="183"/>
      <c r="IP65" s="183"/>
      <c r="IQ65" s="183"/>
      <c r="IR65" s="183"/>
      <c r="IS65" s="183"/>
      <c r="IT65" s="183"/>
      <c r="IU65" s="183"/>
      <c r="IV65" s="183"/>
      <c r="IW65" s="183"/>
      <c r="IX65" s="183"/>
      <c r="IY65" s="183"/>
      <c r="IZ65" s="183"/>
      <c r="JA65" s="183"/>
      <c r="JB65" s="183"/>
      <c r="JC65" s="183"/>
      <c r="JD65" s="183"/>
      <c r="JE65" s="183"/>
      <c r="JF65" s="183"/>
      <c r="JG65" s="183"/>
      <c r="JH65" s="183"/>
      <c r="JI65" s="183"/>
      <c r="JJ65" s="183"/>
      <c r="JK65" s="183"/>
      <c r="JL65" s="183"/>
      <c r="JM65" s="183"/>
      <c r="JN65" s="183"/>
      <c r="JO65" s="183"/>
      <c r="JP65" s="183"/>
      <c r="JQ65" s="183"/>
      <c r="JR65" s="183"/>
      <c r="JS65" s="183"/>
      <c r="JT65" s="183"/>
      <c r="JU65" s="183"/>
      <c r="JV65" s="183"/>
      <c r="JW65" s="183"/>
      <c r="JX65" s="183"/>
      <c r="JY65" s="183"/>
      <c r="JZ65" s="183"/>
      <c r="KA65" s="183"/>
      <c r="KB65" s="183"/>
      <c r="KC65" s="183"/>
      <c r="KD65" s="183"/>
      <c r="KE65" s="183"/>
      <c r="KF65" s="183"/>
      <c r="KG65" s="183"/>
      <c r="KH65" s="183"/>
      <c r="KI65" s="183"/>
      <c r="KJ65" s="183"/>
      <c r="KK65" s="183"/>
      <c r="KL65" s="183"/>
      <c r="KM65" s="183"/>
      <c r="KN65" s="183"/>
      <c r="KO65" s="183"/>
      <c r="KP65" s="183"/>
      <c r="KQ65" s="183"/>
      <c r="KR65" s="183"/>
      <c r="KS65" s="183"/>
      <c r="KT65" s="183"/>
      <c r="KU65" s="183"/>
      <c r="KV65" s="183"/>
      <c r="KW65" s="183"/>
      <c r="KX65" s="183"/>
      <c r="KY65" s="183"/>
      <c r="KZ65" s="183"/>
      <c r="LA65" s="183"/>
      <c r="LB65" s="183"/>
      <c r="LC65" s="183"/>
      <c r="LD65" s="183"/>
      <c r="LE65" s="183"/>
      <c r="LF65" s="183"/>
      <c r="LG65" s="183"/>
      <c r="LH65" s="183"/>
      <c r="LI65" s="183"/>
      <c r="LJ65" s="183"/>
      <c r="LK65" s="183"/>
      <c r="LL65" s="183"/>
      <c r="LM65" s="183"/>
      <c r="LN65" s="183"/>
      <c r="LO65" s="183"/>
      <c r="LP65" s="183"/>
      <c r="LQ65" s="183"/>
      <c r="LR65" s="183"/>
      <c r="LS65" s="183"/>
      <c r="LT65" s="183"/>
      <c r="LU65" s="183"/>
      <c r="LV65" s="183"/>
      <c r="LW65" s="183"/>
      <c r="LX65" s="183"/>
      <c r="LY65" s="183"/>
      <c r="LZ65" s="183"/>
      <c r="MA65" s="183"/>
      <c r="MB65" s="183"/>
      <c r="MC65" s="183"/>
      <c r="MD65" s="183"/>
      <c r="ME65" s="183"/>
      <c r="MF65" s="183"/>
      <c r="MG65" s="183"/>
      <c r="MH65" s="183"/>
    </row>
    <row r="66" spans="1:346" s="220" customFormat="1" ht="13.5" hidden="1" customHeight="1">
      <c r="A66" s="183"/>
      <c r="B66" s="183"/>
      <c r="C66" s="183"/>
      <c r="D66" s="224"/>
      <c r="E66" s="225"/>
      <c r="F66" s="182"/>
      <c r="G66" s="182"/>
      <c r="H66" s="182"/>
      <c r="I66" s="182"/>
      <c r="J66" s="182"/>
      <c r="K66" s="182"/>
      <c r="L66" s="182"/>
      <c r="M66" s="182"/>
      <c r="N66" s="182"/>
      <c r="O66" s="182"/>
      <c r="P66" s="182"/>
      <c r="Q66" s="183"/>
      <c r="R66" s="183"/>
      <c r="S66" s="183"/>
      <c r="T66" s="183"/>
      <c r="U66" s="183"/>
      <c r="V66" s="183"/>
      <c r="W66" s="183"/>
      <c r="X66" s="183"/>
      <c r="Y66" s="183"/>
      <c r="Z66" s="183"/>
      <c r="AA66" s="183"/>
      <c r="AB66" s="183"/>
      <c r="AC66" s="183"/>
      <c r="AD66" s="183"/>
      <c r="AE66" s="183"/>
      <c r="AF66" s="183"/>
      <c r="AG66" s="183"/>
      <c r="AH66" s="183"/>
      <c r="AI66" s="183"/>
      <c r="AJ66" s="183"/>
      <c r="AK66" s="183"/>
      <c r="AL66" s="183"/>
      <c r="AM66" s="183"/>
      <c r="AN66" s="183"/>
      <c r="AO66" s="183"/>
      <c r="AP66" s="183"/>
      <c r="AQ66" s="183"/>
      <c r="AR66" s="183"/>
      <c r="AS66" s="183"/>
      <c r="AT66" s="183"/>
      <c r="AU66" s="183"/>
      <c r="AV66" s="183"/>
      <c r="AW66" s="183"/>
      <c r="AX66" s="183"/>
      <c r="AY66" s="183"/>
      <c r="AZ66" s="183"/>
      <c r="BA66" s="183"/>
      <c r="BB66" s="183"/>
      <c r="BC66" s="183"/>
      <c r="BD66" s="183"/>
      <c r="BE66" s="183"/>
      <c r="BF66" s="183"/>
      <c r="BG66" s="183"/>
      <c r="BH66" s="183"/>
      <c r="BI66" s="183"/>
      <c r="BJ66" s="183"/>
      <c r="BK66" s="183"/>
      <c r="BL66" s="183"/>
      <c r="BM66" s="183"/>
      <c r="BN66" s="183"/>
      <c r="BO66" s="183"/>
      <c r="BP66" s="183"/>
      <c r="BQ66" s="183"/>
      <c r="BR66" s="183"/>
      <c r="BS66" s="183"/>
      <c r="BT66" s="183"/>
      <c r="BU66" s="183"/>
      <c r="BV66" s="183"/>
      <c r="BW66" s="183"/>
      <c r="BX66" s="183"/>
      <c r="BY66" s="183"/>
      <c r="BZ66" s="183"/>
      <c r="CA66" s="183"/>
      <c r="CB66" s="183"/>
      <c r="CC66" s="183"/>
      <c r="CD66" s="183"/>
      <c r="CE66" s="183"/>
      <c r="CF66" s="183"/>
      <c r="CG66" s="183"/>
      <c r="CH66" s="183"/>
      <c r="CI66" s="183"/>
      <c r="CJ66" s="183"/>
      <c r="CK66" s="183"/>
      <c r="CL66" s="183"/>
      <c r="CM66" s="183"/>
      <c r="CN66" s="183"/>
      <c r="CO66" s="183"/>
      <c r="CP66" s="183"/>
      <c r="CQ66" s="183"/>
      <c r="CR66" s="183"/>
      <c r="CS66" s="183"/>
      <c r="CT66" s="183"/>
      <c r="CU66" s="183"/>
      <c r="CV66" s="183"/>
      <c r="CW66" s="183"/>
      <c r="CX66" s="183"/>
      <c r="CY66" s="183"/>
      <c r="CZ66" s="183"/>
      <c r="DA66" s="183"/>
      <c r="DB66" s="183"/>
      <c r="DC66" s="183"/>
      <c r="DD66" s="183"/>
      <c r="DE66" s="183"/>
      <c r="DF66" s="183"/>
      <c r="DG66" s="183"/>
      <c r="DH66" s="183"/>
      <c r="DI66" s="183"/>
      <c r="DJ66" s="183"/>
      <c r="DK66" s="183"/>
      <c r="DL66" s="183"/>
      <c r="DM66" s="183"/>
      <c r="DN66" s="183"/>
      <c r="DO66" s="183"/>
      <c r="DP66" s="183"/>
      <c r="DQ66" s="183"/>
      <c r="DR66" s="183"/>
      <c r="DS66" s="183"/>
      <c r="DT66" s="183"/>
      <c r="DU66" s="183"/>
      <c r="DV66" s="183"/>
      <c r="DW66" s="183"/>
      <c r="DX66" s="183"/>
      <c r="DY66" s="183"/>
      <c r="DZ66" s="183"/>
      <c r="EA66" s="183"/>
      <c r="EB66" s="183"/>
      <c r="EC66" s="183"/>
      <c r="ED66" s="183"/>
      <c r="EE66" s="183"/>
      <c r="EF66" s="183"/>
      <c r="EG66" s="183"/>
      <c r="EH66" s="183"/>
      <c r="EI66" s="183"/>
      <c r="EJ66" s="183"/>
      <c r="EK66" s="183"/>
      <c r="EL66" s="183"/>
      <c r="EM66" s="183"/>
      <c r="EN66" s="183"/>
      <c r="EO66" s="183"/>
      <c r="EP66" s="183"/>
      <c r="EQ66" s="183"/>
      <c r="ER66" s="183"/>
      <c r="ES66" s="183"/>
      <c r="ET66" s="183"/>
      <c r="EU66" s="183"/>
      <c r="EV66" s="183"/>
      <c r="EW66" s="183"/>
      <c r="EX66" s="183"/>
      <c r="EY66" s="183"/>
      <c r="EZ66" s="183"/>
      <c r="FA66" s="183"/>
      <c r="FB66" s="183"/>
      <c r="FC66" s="183"/>
      <c r="FD66" s="183"/>
      <c r="FE66" s="183"/>
      <c r="FF66" s="183"/>
      <c r="FG66" s="183"/>
      <c r="FH66" s="183"/>
      <c r="FI66" s="183"/>
      <c r="FJ66" s="183"/>
      <c r="FK66" s="183"/>
      <c r="FL66" s="183"/>
      <c r="FM66" s="183"/>
      <c r="FN66" s="183"/>
      <c r="FO66" s="183"/>
      <c r="FP66" s="183"/>
      <c r="FQ66" s="183"/>
      <c r="FR66" s="183"/>
      <c r="FS66" s="183"/>
      <c r="FT66" s="183"/>
      <c r="FU66" s="183"/>
      <c r="FV66" s="183"/>
      <c r="FW66" s="183"/>
      <c r="FX66" s="183"/>
      <c r="FY66" s="183"/>
      <c r="FZ66" s="183"/>
      <c r="GA66" s="183"/>
      <c r="GB66" s="183"/>
      <c r="GC66" s="183"/>
      <c r="GD66" s="183"/>
      <c r="GE66" s="183"/>
      <c r="GF66" s="183"/>
      <c r="GG66" s="183"/>
      <c r="GH66" s="183"/>
      <c r="GI66" s="183"/>
      <c r="GJ66" s="183"/>
      <c r="GK66" s="183"/>
      <c r="GL66" s="183"/>
      <c r="GM66" s="183"/>
      <c r="GN66" s="183"/>
      <c r="GO66" s="183"/>
      <c r="GP66" s="183"/>
      <c r="GQ66" s="183"/>
      <c r="GR66" s="183"/>
      <c r="GS66" s="183"/>
      <c r="GT66" s="183"/>
      <c r="GU66" s="183"/>
      <c r="GV66" s="183"/>
      <c r="GW66" s="183"/>
      <c r="GX66" s="183"/>
      <c r="GY66" s="183"/>
      <c r="GZ66" s="183"/>
      <c r="HA66" s="183"/>
      <c r="HB66" s="183"/>
      <c r="HC66" s="183"/>
      <c r="HD66" s="183"/>
      <c r="HE66" s="183"/>
      <c r="HF66" s="183"/>
      <c r="HG66" s="183"/>
      <c r="HH66" s="183"/>
      <c r="HI66" s="183"/>
      <c r="HJ66" s="183"/>
      <c r="HK66" s="183"/>
      <c r="HL66" s="183"/>
      <c r="HM66" s="183"/>
      <c r="HN66" s="183"/>
      <c r="HO66" s="183"/>
      <c r="HP66" s="183"/>
      <c r="HQ66" s="183"/>
      <c r="HR66" s="183"/>
      <c r="HS66" s="183"/>
      <c r="HT66" s="183"/>
      <c r="HU66" s="183"/>
      <c r="HV66" s="183"/>
      <c r="HW66" s="183"/>
      <c r="HX66" s="183"/>
      <c r="HY66" s="183"/>
      <c r="HZ66" s="183"/>
      <c r="IA66" s="183"/>
      <c r="IB66" s="183"/>
      <c r="IC66" s="183"/>
      <c r="ID66" s="183"/>
      <c r="IE66" s="183"/>
      <c r="IF66" s="183"/>
      <c r="IG66" s="183"/>
      <c r="IH66" s="183"/>
      <c r="II66" s="183"/>
      <c r="IJ66" s="183"/>
      <c r="IK66" s="183"/>
      <c r="IL66" s="183"/>
      <c r="IM66" s="183"/>
      <c r="IN66" s="183"/>
      <c r="IO66" s="183"/>
      <c r="IP66" s="183"/>
      <c r="IQ66" s="183"/>
      <c r="IR66" s="183"/>
      <c r="IS66" s="183"/>
      <c r="IT66" s="183"/>
      <c r="IU66" s="183"/>
      <c r="IV66" s="183"/>
      <c r="IW66" s="183"/>
      <c r="IX66" s="183"/>
      <c r="IY66" s="183"/>
      <c r="IZ66" s="183"/>
      <c r="JA66" s="183"/>
      <c r="JB66" s="183"/>
      <c r="JC66" s="183"/>
      <c r="JD66" s="183"/>
      <c r="JE66" s="183"/>
      <c r="JF66" s="183"/>
      <c r="JG66" s="183"/>
      <c r="JH66" s="183"/>
      <c r="JI66" s="183"/>
      <c r="JJ66" s="183"/>
      <c r="JK66" s="183"/>
      <c r="JL66" s="183"/>
      <c r="JM66" s="183"/>
      <c r="JN66" s="183"/>
      <c r="JO66" s="183"/>
      <c r="JP66" s="183"/>
      <c r="JQ66" s="183"/>
      <c r="JR66" s="183"/>
      <c r="JS66" s="183"/>
      <c r="JT66" s="183"/>
      <c r="JU66" s="183"/>
      <c r="JV66" s="183"/>
      <c r="JW66" s="183"/>
      <c r="JX66" s="183"/>
      <c r="JY66" s="183"/>
      <c r="JZ66" s="183"/>
      <c r="KA66" s="183"/>
      <c r="KB66" s="183"/>
      <c r="KC66" s="183"/>
      <c r="KD66" s="183"/>
      <c r="KE66" s="183"/>
      <c r="KF66" s="183"/>
      <c r="KG66" s="183"/>
      <c r="KH66" s="183"/>
      <c r="KI66" s="183"/>
      <c r="KJ66" s="183"/>
      <c r="KK66" s="183"/>
      <c r="KL66" s="183"/>
      <c r="KM66" s="183"/>
      <c r="KN66" s="183"/>
      <c r="KO66" s="183"/>
      <c r="KP66" s="183"/>
      <c r="KQ66" s="183"/>
      <c r="KR66" s="183"/>
      <c r="KS66" s="183"/>
      <c r="KT66" s="183"/>
      <c r="KU66" s="183"/>
      <c r="KV66" s="183"/>
      <c r="KW66" s="183"/>
      <c r="KX66" s="183"/>
      <c r="KY66" s="183"/>
      <c r="KZ66" s="183"/>
      <c r="LA66" s="183"/>
      <c r="LB66" s="183"/>
      <c r="LC66" s="183"/>
      <c r="LD66" s="183"/>
      <c r="LE66" s="183"/>
      <c r="LF66" s="183"/>
      <c r="LG66" s="183"/>
      <c r="LH66" s="183"/>
      <c r="LI66" s="183"/>
      <c r="LJ66" s="183"/>
      <c r="LK66" s="183"/>
      <c r="LL66" s="183"/>
      <c r="LM66" s="183"/>
      <c r="LN66" s="183"/>
      <c r="LO66" s="183"/>
      <c r="LP66" s="183"/>
      <c r="LQ66" s="183"/>
      <c r="LR66" s="183"/>
      <c r="LS66" s="183"/>
      <c r="LT66" s="183"/>
      <c r="LU66" s="183"/>
      <c r="LV66" s="183"/>
      <c r="LW66" s="183"/>
      <c r="LX66" s="183"/>
      <c r="LY66" s="183"/>
      <c r="LZ66" s="183"/>
      <c r="MA66" s="183"/>
      <c r="MB66" s="183"/>
      <c r="MC66" s="183"/>
      <c r="MD66" s="183"/>
      <c r="ME66" s="183"/>
      <c r="MF66" s="183"/>
      <c r="MG66" s="183"/>
      <c r="MH66" s="183"/>
    </row>
    <row r="67" spans="1:346" s="220" customFormat="1" ht="13.5" hidden="1" customHeight="1">
      <c r="A67" s="183"/>
      <c r="B67" s="183"/>
      <c r="C67" s="183"/>
      <c r="D67" s="224"/>
      <c r="E67" s="225"/>
      <c r="F67" s="182"/>
      <c r="G67" s="182"/>
      <c r="H67" s="182"/>
      <c r="I67" s="182"/>
      <c r="J67" s="182"/>
      <c r="K67" s="182"/>
      <c r="L67" s="182"/>
      <c r="M67" s="182"/>
      <c r="N67" s="182"/>
      <c r="O67" s="182"/>
      <c r="P67" s="182"/>
      <c r="Q67" s="183"/>
      <c r="R67" s="183"/>
      <c r="S67" s="183"/>
      <c r="T67" s="183"/>
      <c r="U67" s="183"/>
      <c r="V67" s="183"/>
      <c r="W67" s="183"/>
      <c r="X67" s="183"/>
      <c r="Y67" s="183"/>
      <c r="Z67" s="183"/>
      <c r="AA67" s="183"/>
      <c r="AB67" s="183"/>
      <c r="AC67" s="183"/>
      <c r="AD67" s="183"/>
      <c r="AE67" s="183"/>
      <c r="AF67" s="183"/>
      <c r="AG67" s="183"/>
      <c r="AH67" s="183"/>
      <c r="AI67" s="183"/>
      <c r="AJ67" s="183"/>
      <c r="AK67" s="183"/>
      <c r="AL67" s="183"/>
      <c r="AM67" s="183"/>
      <c r="AN67" s="183"/>
      <c r="AO67" s="183"/>
      <c r="AP67" s="183"/>
      <c r="AQ67" s="183"/>
      <c r="AR67" s="183"/>
      <c r="AS67" s="183"/>
      <c r="AT67" s="183"/>
      <c r="AU67" s="183"/>
      <c r="AV67" s="183"/>
      <c r="AW67" s="183"/>
      <c r="AX67" s="183"/>
      <c r="AY67" s="183"/>
      <c r="AZ67" s="183"/>
      <c r="BA67" s="183"/>
      <c r="BB67" s="183"/>
      <c r="BC67" s="183"/>
      <c r="BD67" s="183"/>
      <c r="BE67" s="183"/>
      <c r="BF67" s="183"/>
      <c r="BG67" s="183"/>
      <c r="BH67" s="183"/>
      <c r="BI67" s="183"/>
      <c r="BJ67" s="183"/>
      <c r="BK67" s="183"/>
      <c r="BL67" s="183"/>
      <c r="BM67" s="183"/>
      <c r="BN67" s="183"/>
      <c r="BO67" s="183"/>
      <c r="BP67" s="183"/>
      <c r="BQ67" s="183"/>
      <c r="BR67" s="183"/>
      <c r="BS67" s="183"/>
      <c r="BT67" s="183"/>
      <c r="BU67" s="183"/>
      <c r="BV67" s="183"/>
      <c r="BW67" s="183"/>
      <c r="BX67" s="183"/>
      <c r="BY67" s="183"/>
      <c r="BZ67" s="183"/>
      <c r="CA67" s="183"/>
      <c r="CB67" s="183"/>
      <c r="CC67" s="183"/>
      <c r="CD67" s="183"/>
      <c r="CE67" s="183"/>
      <c r="CF67" s="183"/>
      <c r="CG67" s="183"/>
      <c r="CH67" s="183"/>
      <c r="CI67" s="183"/>
      <c r="CJ67" s="183"/>
      <c r="CK67" s="183"/>
      <c r="CL67" s="183"/>
      <c r="CM67" s="183"/>
      <c r="CN67" s="183"/>
      <c r="CO67" s="183"/>
      <c r="CP67" s="183"/>
      <c r="CQ67" s="183"/>
      <c r="CR67" s="183"/>
      <c r="CS67" s="183"/>
      <c r="CT67" s="183"/>
      <c r="CU67" s="183"/>
      <c r="CV67" s="183"/>
      <c r="CW67" s="183"/>
      <c r="CX67" s="183"/>
      <c r="CY67" s="183"/>
      <c r="CZ67" s="183"/>
      <c r="DA67" s="183"/>
      <c r="DB67" s="183"/>
      <c r="DC67" s="183"/>
      <c r="DD67" s="183"/>
      <c r="DE67" s="183"/>
      <c r="DF67" s="183"/>
      <c r="DG67" s="183"/>
      <c r="DH67" s="183"/>
      <c r="DI67" s="183"/>
      <c r="DJ67" s="183"/>
      <c r="DK67" s="183"/>
      <c r="DL67" s="183"/>
      <c r="DM67" s="183"/>
      <c r="DN67" s="183"/>
      <c r="DO67" s="183"/>
      <c r="DP67" s="183"/>
      <c r="DQ67" s="183"/>
      <c r="DR67" s="183"/>
      <c r="DS67" s="183"/>
      <c r="DT67" s="183"/>
      <c r="DU67" s="183"/>
      <c r="DV67" s="183"/>
      <c r="DW67" s="183"/>
      <c r="DX67" s="183"/>
      <c r="DY67" s="183"/>
      <c r="DZ67" s="183"/>
      <c r="EA67" s="183"/>
      <c r="EB67" s="183"/>
      <c r="EC67" s="183"/>
      <c r="ED67" s="183"/>
      <c r="EE67" s="183"/>
      <c r="EF67" s="183"/>
      <c r="EG67" s="183"/>
      <c r="EH67" s="183"/>
      <c r="EI67" s="183"/>
      <c r="EJ67" s="183"/>
      <c r="EK67" s="183"/>
      <c r="EL67" s="183"/>
      <c r="EM67" s="183"/>
      <c r="EN67" s="183"/>
      <c r="EO67" s="183"/>
      <c r="EP67" s="183"/>
      <c r="EQ67" s="183"/>
      <c r="ER67" s="183"/>
      <c r="ES67" s="183"/>
      <c r="ET67" s="183"/>
      <c r="EU67" s="183"/>
      <c r="EV67" s="183"/>
      <c r="EW67" s="183"/>
      <c r="EX67" s="183"/>
      <c r="EY67" s="183"/>
      <c r="EZ67" s="183"/>
      <c r="FA67" s="183"/>
      <c r="FB67" s="183"/>
      <c r="FC67" s="183"/>
      <c r="FD67" s="183"/>
      <c r="FE67" s="183"/>
      <c r="FF67" s="183"/>
      <c r="FG67" s="183"/>
      <c r="FH67" s="183"/>
      <c r="FI67" s="183"/>
      <c r="FJ67" s="183"/>
      <c r="FK67" s="183"/>
      <c r="FL67" s="183"/>
      <c r="FM67" s="183"/>
      <c r="FN67" s="183"/>
      <c r="FO67" s="183"/>
      <c r="FP67" s="183"/>
      <c r="FQ67" s="183"/>
      <c r="FR67" s="183"/>
      <c r="FS67" s="183"/>
      <c r="FT67" s="183"/>
      <c r="FU67" s="183"/>
      <c r="FV67" s="183"/>
      <c r="FW67" s="183"/>
      <c r="FX67" s="183"/>
      <c r="FY67" s="183"/>
      <c r="FZ67" s="183"/>
      <c r="GA67" s="183"/>
      <c r="GB67" s="183"/>
      <c r="GC67" s="183"/>
      <c r="GD67" s="183"/>
      <c r="GE67" s="183"/>
      <c r="GF67" s="183"/>
      <c r="GG67" s="183"/>
      <c r="GH67" s="183"/>
      <c r="GI67" s="183"/>
      <c r="GJ67" s="183"/>
      <c r="GK67" s="183"/>
      <c r="GL67" s="183"/>
      <c r="GM67" s="183"/>
      <c r="GN67" s="183"/>
      <c r="GO67" s="183"/>
      <c r="GP67" s="183"/>
      <c r="GQ67" s="183"/>
      <c r="GR67" s="183"/>
      <c r="GS67" s="183"/>
      <c r="GT67" s="183"/>
      <c r="GU67" s="183"/>
      <c r="GV67" s="183"/>
      <c r="GW67" s="183"/>
      <c r="GX67" s="183"/>
      <c r="GY67" s="183"/>
      <c r="GZ67" s="183"/>
      <c r="HA67" s="183"/>
      <c r="HB67" s="183"/>
      <c r="HC67" s="183"/>
      <c r="HD67" s="183"/>
      <c r="HE67" s="183"/>
      <c r="HF67" s="183"/>
      <c r="HG67" s="183"/>
      <c r="HH67" s="183"/>
      <c r="HI67" s="183"/>
      <c r="HJ67" s="183"/>
      <c r="HK67" s="183"/>
      <c r="HL67" s="183"/>
      <c r="HM67" s="183"/>
      <c r="HN67" s="183"/>
      <c r="HO67" s="183"/>
      <c r="HP67" s="183"/>
      <c r="HQ67" s="183"/>
      <c r="HR67" s="183"/>
      <c r="HS67" s="183"/>
      <c r="HT67" s="183"/>
      <c r="HU67" s="183"/>
      <c r="HV67" s="183"/>
      <c r="HW67" s="183"/>
      <c r="HX67" s="183"/>
      <c r="HY67" s="183"/>
      <c r="HZ67" s="183"/>
      <c r="IA67" s="183"/>
      <c r="IB67" s="183"/>
      <c r="IC67" s="183"/>
      <c r="ID67" s="183"/>
      <c r="IE67" s="183"/>
      <c r="IF67" s="183"/>
      <c r="IG67" s="183"/>
      <c r="IH67" s="183"/>
      <c r="II67" s="183"/>
      <c r="IJ67" s="183"/>
      <c r="IK67" s="183"/>
      <c r="IL67" s="183"/>
      <c r="IM67" s="183"/>
      <c r="IN67" s="183"/>
      <c r="IO67" s="183"/>
      <c r="IP67" s="183"/>
      <c r="IQ67" s="183"/>
      <c r="IR67" s="183"/>
      <c r="IS67" s="183"/>
      <c r="IT67" s="183"/>
      <c r="IU67" s="183"/>
      <c r="IV67" s="183"/>
      <c r="IW67" s="183"/>
      <c r="IX67" s="183"/>
      <c r="IY67" s="183"/>
      <c r="IZ67" s="183"/>
      <c r="JA67" s="183"/>
      <c r="JB67" s="183"/>
      <c r="JC67" s="183"/>
      <c r="JD67" s="183"/>
      <c r="JE67" s="183"/>
      <c r="JF67" s="183"/>
      <c r="JG67" s="183"/>
      <c r="JH67" s="183"/>
      <c r="JI67" s="183"/>
      <c r="JJ67" s="183"/>
      <c r="JK67" s="183"/>
      <c r="JL67" s="183"/>
      <c r="JM67" s="183"/>
      <c r="JN67" s="183"/>
      <c r="JO67" s="183"/>
      <c r="JP67" s="183"/>
      <c r="JQ67" s="183"/>
      <c r="JR67" s="183"/>
      <c r="JS67" s="183"/>
      <c r="JT67" s="183"/>
      <c r="JU67" s="183"/>
      <c r="JV67" s="183"/>
      <c r="JW67" s="183"/>
      <c r="JX67" s="183"/>
      <c r="JY67" s="183"/>
      <c r="JZ67" s="183"/>
      <c r="KA67" s="183"/>
      <c r="KB67" s="183"/>
      <c r="KC67" s="183"/>
      <c r="KD67" s="183"/>
      <c r="KE67" s="183"/>
      <c r="KF67" s="183"/>
      <c r="KG67" s="183"/>
      <c r="KH67" s="183"/>
      <c r="KI67" s="183"/>
      <c r="KJ67" s="183"/>
      <c r="KK67" s="183"/>
      <c r="KL67" s="183"/>
      <c r="KM67" s="183"/>
      <c r="KN67" s="183"/>
      <c r="KO67" s="183"/>
      <c r="KP67" s="183"/>
      <c r="KQ67" s="183"/>
      <c r="KR67" s="183"/>
      <c r="KS67" s="183"/>
      <c r="KT67" s="183"/>
      <c r="KU67" s="183"/>
      <c r="KV67" s="183"/>
      <c r="KW67" s="183"/>
      <c r="KX67" s="183"/>
      <c r="KY67" s="183"/>
      <c r="KZ67" s="183"/>
      <c r="LA67" s="183"/>
      <c r="LB67" s="183"/>
      <c r="LC67" s="183"/>
      <c r="LD67" s="183"/>
      <c r="LE67" s="183"/>
      <c r="LF67" s="183"/>
      <c r="LG67" s="183"/>
      <c r="LH67" s="183"/>
      <c r="LI67" s="183"/>
      <c r="LJ67" s="183"/>
      <c r="LK67" s="183"/>
      <c r="LL67" s="183"/>
      <c r="LM67" s="183"/>
      <c r="LN67" s="183"/>
      <c r="LO67" s="183"/>
      <c r="LP67" s="183"/>
      <c r="LQ67" s="183"/>
      <c r="LR67" s="183"/>
      <c r="LS67" s="183"/>
      <c r="LT67" s="183"/>
      <c r="LU67" s="183"/>
      <c r="LV67" s="183"/>
      <c r="LW67" s="183"/>
      <c r="LX67" s="183"/>
      <c r="LY67" s="183"/>
      <c r="LZ67" s="183"/>
      <c r="MA67" s="183"/>
      <c r="MB67" s="183"/>
      <c r="MC67" s="183"/>
      <c r="MD67" s="183"/>
      <c r="ME67" s="183"/>
      <c r="MF67" s="183"/>
      <c r="MG67" s="183"/>
      <c r="MH67" s="183"/>
    </row>
    <row r="68" spans="1:346" s="220" customFormat="1" ht="13.5" hidden="1" customHeight="1">
      <c r="A68" s="183"/>
      <c r="B68" s="183"/>
      <c r="C68" s="183"/>
      <c r="D68" s="224"/>
      <c r="E68" s="225"/>
      <c r="F68" s="182"/>
      <c r="G68" s="182"/>
      <c r="H68" s="182"/>
      <c r="I68" s="182"/>
      <c r="J68" s="182"/>
      <c r="K68" s="182"/>
      <c r="L68" s="182"/>
      <c r="M68" s="182"/>
      <c r="N68" s="182"/>
      <c r="O68" s="182"/>
      <c r="P68" s="182"/>
      <c r="Q68" s="183"/>
      <c r="R68" s="183"/>
      <c r="S68" s="183"/>
      <c r="T68" s="183"/>
      <c r="U68" s="183"/>
      <c r="V68" s="183"/>
      <c r="W68" s="183"/>
      <c r="X68" s="183"/>
      <c r="Y68" s="183"/>
      <c r="Z68" s="183"/>
      <c r="AA68" s="183"/>
      <c r="AB68" s="183"/>
      <c r="AC68" s="183"/>
      <c r="AD68" s="183"/>
      <c r="AE68" s="183"/>
      <c r="AF68" s="183"/>
      <c r="AG68" s="183"/>
      <c r="AH68" s="183"/>
      <c r="AI68" s="183"/>
      <c r="AJ68" s="183"/>
      <c r="AK68" s="183"/>
      <c r="AL68" s="183"/>
      <c r="AM68" s="183"/>
      <c r="AN68" s="183"/>
      <c r="AO68" s="183"/>
      <c r="AP68" s="183"/>
      <c r="AQ68" s="183"/>
      <c r="AR68" s="183"/>
      <c r="AS68" s="183"/>
      <c r="AT68" s="183"/>
      <c r="AU68" s="183"/>
      <c r="AV68" s="183"/>
      <c r="AW68" s="183"/>
      <c r="AX68" s="183"/>
      <c r="AY68" s="183"/>
      <c r="AZ68" s="183"/>
      <c r="BA68" s="183"/>
      <c r="BB68" s="183"/>
      <c r="BC68" s="183"/>
      <c r="BD68" s="183"/>
      <c r="BE68" s="183"/>
      <c r="BF68" s="183"/>
      <c r="BG68" s="183"/>
      <c r="BH68" s="183"/>
      <c r="BI68" s="183"/>
      <c r="BJ68" s="183"/>
      <c r="BK68" s="183"/>
      <c r="BL68" s="183"/>
      <c r="BM68" s="183"/>
      <c r="BN68" s="183"/>
      <c r="BO68" s="183"/>
      <c r="BP68" s="183"/>
      <c r="BQ68" s="183"/>
      <c r="BR68" s="183"/>
      <c r="BS68" s="183"/>
      <c r="BT68" s="183"/>
      <c r="BU68" s="183"/>
      <c r="BV68" s="183"/>
      <c r="BW68" s="183"/>
      <c r="BX68" s="183"/>
      <c r="BY68" s="183"/>
      <c r="BZ68" s="183"/>
      <c r="CA68" s="183"/>
      <c r="CB68" s="183"/>
      <c r="CC68" s="183"/>
      <c r="CD68" s="183"/>
      <c r="CE68" s="183"/>
      <c r="CF68" s="183"/>
      <c r="CG68" s="183"/>
      <c r="CH68" s="183"/>
      <c r="CI68" s="183"/>
      <c r="CJ68" s="183"/>
      <c r="CK68" s="183"/>
      <c r="CL68" s="183"/>
      <c r="CM68" s="183"/>
      <c r="CN68" s="183"/>
      <c r="CO68" s="183"/>
      <c r="CP68" s="183"/>
      <c r="CQ68" s="183"/>
      <c r="CR68" s="183"/>
      <c r="CS68" s="183"/>
      <c r="CT68" s="183"/>
      <c r="CU68" s="183"/>
      <c r="CV68" s="183"/>
      <c r="CW68" s="183"/>
      <c r="CX68" s="183"/>
      <c r="CY68" s="183"/>
      <c r="CZ68" s="183"/>
      <c r="DA68" s="183"/>
      <c r="DB68" s="183"/>
      <c r="DC68" s="183"/>
      <c r="DD68" s="183"/>
      <c r="DE68" s="183"/>
      <c r="DF68" s="183"/>
      <c r="DG68" s="183"/>
      <c r="DH68" s="183"/>
      <c r="DI68" s="183"/>
      <c r="DJ68" s="183"/>
      <c r="DK68" s="183"/>
      <c r="DL68" s="183"/>
      <c r="DM68" s="183"/>
      <c r="DN68" s="183"/>
      <c r="DO68" s="183"/>
      <c r="DP68" s="183"/>
      <c r="DQ68" s="183"/>
      <c r="DR68" s="183"/>
      <c r="DS68" s="183"/>
      <c r="DT68" s="183"/>
      <c r="DU68" s="183"/>
      <c r="DV68" s="183"/>
      <c r="DW68" s="183"/>
      <c r="DX68" s="183"/>
      <c r="DY68" s="183"/>
      <c r="DZ68" s="183"/>
      <c r="EA68" s="183"/>
      <c r="EB68" s="183"/>
      <c r="EC68" s="183"/>
      <c r="ED68" s="183"/>
      <c r="EE68" s="183"/>
      <c r="EF68" s="183"/>
      <c r="EG68" s="183"/>
      <c r="EH68" s="183"/>
      <c r="EI68" s="183"/>
      <c r="EJ68" s="183"/>
      <c r="EK68" s="183"/>
      <c r="EL68" s="183"/>
      <c r="EM68" s="183"/>
      <c r="EN68" s="183"/>
      <c r="EO68" s="183"/>
      <c r="EP68" s="183"/>
      <c r="EQ68" s="183"/>
      <c r="ER68" s="183"/>
      <c r="ES68" s="183"/>
      <c r="ET68" s="183"/>
      <c r="EU68" s="183"/>
      <c r="EV68" s="183"/>
      <c r="EW68" s="183"/>
      <c r="EX68" s="183"/>
      <c r="EY68" s="183"/>
      <c r="EZ68" s="183"/>
      <c r="FA68" s="183"/>
      <c r="FB68" s="183"/>
      <c r="FC68" s="183"/>
      <c r="FD68" s="183"/>
      <c r="FE68" s="183"/>
      <c r="FF68" s="183"/>
      <c r="FG68" s="183"/>
      <c r="FH68" s="183"/>
      <c r="FI68" s="183"/>
      <c r="FJ68" s="183"/>
      <c r="FK68" s="183"/>
      <c r="FL68" s="183"/>
      <c r="FM68" s="183"/>
      <c r="FN68" s="183"/>
      <c r="FO68" s="183"/>
      <c r="FP68" s="183"/>
      <c r="FQ68" s="183"/>
      <c r="FR68" s="183"/>
      <c r="FS68" s="183"/>
      <c r="FT68" s="183"/>
      <c r="FU68" s="183"/>
      <c r="FV68" s="183"/>
      <c r="FW68" s="183"/>
      <c r="FX68" s="183"/>
      <c r="FY68" s="183"/>
      <c r="FZ68" s="183"/>
      <c r="GA68" s="183"/>
      <c r="GB68" s="183"/>
      <c r="GC68" s="183"/>
      <c r="GD68" s="183"/>
      <c r="GE68" s="183"/>
      <c r="GF68" s="183"/>
      <c r="GG68" s="183"/>
      <c r="GH68" s="183"/>
      <c r="GI68" s="183"/>
      <c r="GJ68" s="183"/>
      <c r="GK68" s="183"/>
      <c r="GL68" s="183"/>
      <c r="GM68" s="183"/>
      <c r="GN68" s="183"/>
      <c r="GO68" s="183"/>
      <c r="GP68" s="183"/>
      <c r="GQ68" s="183"/>
      <c r="GR68" s="183"/>
      <c r="GS68" s="183"/>
      <c r="GT68" s="183"/>
      <c r="GU68" s="183"/>
      <c r="GV68" s="183"/>
      <c r="GW68" s="183"/>
      <c r="GX68" s="183"/>
      <c r="GY68" s="183"/>
      <c r="GZ68" s="183"/>
      <c r="HA68" s="183"/>
      <c r="HB68" s="183"/>
      <c r="HC68" s="183"/>
      <c r="HD68" s="183"/>
      <c r="HE68" s="183"/>
      <c r="HF68" s="183"/>
      <c r="HG68" s="183"/>
      <c r="HH68" s="183"/>
      <c r="HI68" s="183"/>
      <c r="HJ68" s="183"/>
      <c r="HK68" s="183"/>
      <c r="HL68" s="183"/>
      <c r="HM68" s="183"/>
      <c r="HN68" s="183"/>
      <c r="HO68" s="183"/>
      <c r="HP68" s="183"/>
      <c r="HQ68" s="183"/>
      <c r="HR68" s="183"/>
      <c r="HS68" s="183"/>
      <c r="HT68" s="183"/>
      <c r="HU68" s="183"/>
      <c r="HV68" s="183"/>
      <c r="HW68" s="183"/>
      <c r="HX68" s="183"/>
      <c r="HY68" s="183"/>
      <c r="HZ68" s="183"/>
      <c r="IA68" s="183"/>
      <c r="IB68" s="183"/>
      <c r="IC68" s="183"/>
      <c r="ID68" s="183"/>
      <c r="IE68" s="183"/>
      <c r="IF68" s="183"/>
      <c r="IG68" s="183"/>
      <c r="IH68" s="183"/>
      <c r="II68" s="183"/>
      <c r="IJ68" s="183"/>
      <c r="IK68" s="183"/>
      <c r="IL68" s="183"/>
      <c r="IM68" s="183"/>
      <c r="IN68" s="183"/>
      <c r="IO68" s="183"/>
      <c r="IP68" s="183"/>
      <c r="IQ68" s="183"/>
      <c r="IR68" s="183"/>
      <c r="IS68" s="183"/>
      <c r="IT68" s="183"/>
      <c r="IU68" s="183"/>
      <c r="IV68" s="183"/>
      <c r="IW68" s="183"/>
      <c r="IX68" s="183"/>
      <c r="IY68" s="183"/>
      <c r="IZ68" s="183"/>
      <c r="JA68" s="183"/>
      <c r="JB68" s="183"/>
      <c r="JC68" s="183"/>
      <c r="JD68" s="183"/>
      <c r="JE68" s="183"/>
      <c r="JF68" s="183"/>
      <c r="JG68" s="183"/>
      <c r="JH68" s="183"/>
      <c r="JI68" s="183"/>
      <c r="JJ68" s="183"/>
      <c r="JK68" s="183"/>
      <c r="JL68" s="183"/>
      <c r="JM68" s="183"/>
      <c r="JN68" s="183"/>
      <c r="JO68" s="183"/>
      <c r="JP68" s="183"/>
      <c r="JQ68" s="183"/>
      <c r="JR68" s="183"/>
      <c r="JS68" s="183"/>
      <c r="JT68" s="183"/>
      <c r="JU68" s="183"/>
      <c r="JV68" s="183"/>
      <c r="JW68" s="183"/>
      <c r="JX68" s="183"/>
      <c r="JY68" s="183"/>
      <c r="JZ68" s="183"/>
      <c r="KA68" s="183"/>
      <c r="KB68" s="183"/>
      <c r="KC68" s="183"/>
      <c r="KD68" s="183"/>
      <c r="KE68" s="183"/>
      <c r="KF68" s="183"/>
      <c r="KG68" s="183"/>
      <c r="KH68" s="183"/>
      <c r="KI68" s="183"/>
      <c r="KJ68" s="183"/>
      <c r="KK68" s="183"/>
      <c r="KL68" s="183"/>
      <c r="KM68" s="183"/>
      <c r="KN68" s="183"/>
      <c r="KO68" s="183"/>
      <c r="KP68" s="183"/>
      <c r="KQ68" s="183"/>
      <c r="KR68" s="183"/>
      <c r="KS68" s="183"/>
      <c r="KT68" s="183"/>
      <c r="KU68" s="183"/>
      <c r="KV68" s="183"/>
      <c r="KW68" s="183"/>
      <c r="KX68" s="183"/>
      <c r="KY68" s="183"/>
      <c r="KZ68" s="183"/>
      <c r="LA68" s="183"/>
      <c r="LB68" s="183"/>
      <c r="LC68" s="183"/>
      <c r="LD68" s="183"/>
      <c r="LE68" s="183"/>
      <c r="LF68" s="183"/>
      <c r="LG68" s="183"/>
      <c r="LH68" s="183"/>
      <c r="LI68" s="183"/>
      <c r="LJ68" s="183"/>
      <c r="LK68" s="183"/>
      <c r="LL68" s="183"/>
      <c r="LM68" s="183"/>
      <c r="LN68" s="183"/>
      <c r="LO68" s="183"/>
      <c r="LP68" s="183"/>
      <c r="LQ68" s="183"/>
      <c r="LR68" s="183"/>
      <c r="LS68" s="183"/>
      <c r="LT68" s="183"/>
      <c r="LU68" s="183"/>
      <c r="LV68" s="183"/>
      <c r="LW68" s="183"/>
      <c r="LX68" s="183"/>
      <c r="LY68" s="183"/>
      <c r="LZ68" s="183"/>
      <c r="MA68" s="183"/>
      <c r="MB68" s="183"/>
      <c r="MC68" s="183"/>
      <c r="MD68" s="183"/>
      <c r="ME68" s="183"/>
      <c r="MF68" s="183"/>
      <c r="MG68" s="183"/>
      <c r="MH68" s="183"/>
    </row>
    <row r="69" spans="1:346" s="220" customFormat="1" ht="13.5" hidden="1" customHeight="1">
      <c r="A69" s="183"/>
      <c r="B69" s="183"/>
      <c r="C69" s="183"/>
      <c r="D69" s="224"/>
      <c r="E69" s="225"/>
      <c r="F69" s="224"/>
      <c r="G69" s="224"/>
      <c r="H69" s="183"/>
      <c r="I69" s="183"/>
      <c r="J69" s="214"/>
      <c r="K69" s="214"/>
      <c r="L69" s="214"/>
      <c r="M69" s="183"/>
      <c r="N69" s="183"/>
      <c r="O69" s="183"/>
      <c r="P69" s="183"/>
      <c r="Q69" s="183"/>
      <c r="R69" s="183"/>
      <c r="S69" s="183"/>
      <c r="T69" s="183"/>
      <c r="U69" s="183"/>
      <c r="V69" s="183"/>
      <c r="W69" s="183"/>
      <c r="X69" s="183"/>
      <c r="Y69" s="183"/>
      <c r="Z69" s="183"/>
      <c r="AA69" s="183"/>
      <c r="AB69" s="183"/>
      <c r="AC69" s="183"/>
      <c r="AD69" s="183"/>
      <c r="AE69" s="183"/>
      <c r="AF69" s="183"/>
      <c r="AG69" s="183"/>
      <c r="AH69" s="183"/>
      <c r="AI69" s="183"/>
      <c r="AJ69" s="183"/>
      <c r="AK69" s="183"/>
      <c r="AL69" s="183"/>
      <c r="AM69" s="183"/>
      <c r="AN69" s="183"/>
      <c r="AO69" s="183"/>
      <c r="AP69" s="183"/>
      <c r="AQ69" s="183"/>
      <c r="AR69" s="183"/>
      <c r="AS69" s="183"/>
      <c r="AT69" s="183"/>
      <c r="AU69" s="183"/>
      <c r="AV69" s="183"/>
      <c r="AW69" s="183"/>
      <c r="AX69" s="183"/>
      <c r="AY69" s="183"/>
      <c r="AZ69" s="183"/>
      <c r="BA69" s="183"/>
      <c r="BB69" s="183"/>
      <c r="BC69" s="183"/>
      <c r="BD69" s="183"/>
      <c r="BE69" s="183"/>
      <c r="BF69" s="183"/>
      <c r="BG69" s="183"/>
      <c r="BH69" s="183"/>
      <c r="BI69" s="183"/>
      <c r="BJ69" s="183"/>
      <c r="BK69" s="183"/>
      <c r="BL69" s="183"/>
      <c r="BM69" s="183"/>
      <c r="BN69" s="183"/>
      <c r="BO69" s="183"/>
      <c r="BP69" s="183"/>
      <c r="BQ69" s="183"/>
      <c r="BR69" s="183"/>
      <c r="BS69" s="183"/>
      <c r="BT69" s="183"/>
      <c r="BU69" s="183"/>
      <c r="BV69" s="183"/>
      <c r="BW69" s="183"/>
      <c r="BX69" s="183"/>
      <c r="BY69" s="183"/>
      <c r="BZ69" s="183"/>
      <c r="CA69" s="183"/>
      <c r="CB69" s="183"/>
      <c r="CC69" s="183"/>
      <c r="CD69" s="183"/>
      <c r="CE69" s="183"/>
      <c r="CF69" s="183"/>
      <c r="CG69" s="183"/>
      <c r="CH69" s="183"/>
      <c r="CI69" s="183"/>
      <c r="CJ69" s="183"/>
      <c r="CK69" s="183"/>
      <c r="CL69" s="183"/>
      <c r="CM69" s="183"/>
      <c r="CN69" s="183"/>
      <c r="CO69" s="183"/>
      <c r="CP69" s="183"/>
      <c r="CQ69" s="183"/>
      <c r="CR69" s="183"/>
      <c r="CS69" s="183"/>
      <c r="CT69" s="183"/>
      <c r="CU69" s="183"/>
      <c r="CV69" s="183"/>
      <c r="CW69" s="183"/>
      <c r="CX69" s="183"/>
      <c r="CY69" s="183"/>
      <c r="CZ69" s="183"/>
      <c r="DA69" s="183"/>
      <c r="DB69" s="183"/>
      <c r="DC69" s="183"/>
      <c r="DD69" s="183"/>
      <c r="DE69" s="183"/>
      <c r="DF69" s="183"/>
      <c r="DG69" s="183"/>
      <c r="DH69" s="183"/>
      <c r="DI69" s="183"/>
      <c r="DJ69" s="183"/>
      <c r="DK69" s="183"/>
      <c r="DL69" s="183"/>
      <c r="DM69" s="183"/>
      <c r="DN69" s="183"/>
      <c r="DO69" s="183"/>
      <c r="DP69" s="183"/>
      <c r="DQ69" s="183"/>
      <c r="DR69" s="183"/>
      <c r="DS69" s="183"/>
      <c r="DT69" s="183"/>
      <c r="DU69" s="183"/>
      <c r="DV69" s="183"/>
      <c r="DW69" s="183"/>
      <c r="DX69" s="183"/>
      <c r="DY69" s="183"/>
      <c r="DZ69" s="183"/>
      <c r="EA69" s="183"/>
      <c r="EB69" s="183"/>
      <c r="EC69" s="183"/>
      <c r="ED69" s="183"/>
      <c r="EE69" s="183"/>
      <c r="EF69" s="183"/>
      <c r="EG69" s="183"/>
      <c r="EH69" s="183"/>
      <c r="EI69" s="183"/>
      <c r="EJ69" s="183"/>
      <c r="EK69" s="183"/>
      <c r="EL69" s="183"/>
      <c r="EM69" s="183"/>
      <c r="EN69" s="183"/>
      <c r="EO69" s="183"/>
      <c r="EP69" s="183"/>
      <c r="EQ69" s="183"/>
      <c r="ER69" s="183"/>
      <c r="ES69" s="183"/>
      <c r="ET69" s="183"/>
      <c r="EU69" s="183"/>
      <c r="EV69" s="183"/>
      <c r="EW69" s="183"/>
      <c r="EX69" s="183"/>
      <c r="EY69" s="183"/>
      <c r="EZ69" s="183"/>
      <c r="FA69" s="183"/>
      <c r="FB69" s="183"/>
      <c r="FC69" s="183"/>
      <c r="FD69" s="183"/>
      <c r="FE69" s="183"/>
      <c r="FF69" s="183"/>
      <c r="FG69" s="183"/>
      <c r="FH69" s="183"/>
      <c r="FI69" s="183"/>
      <c r="FJ69" s="183"/>
      <c r="FK69" s="183"/>
      <c r="FL69" s="183"/>
      <c r="FM69" s="183"/>
      <c r="FN69" s="183"/>
      <c r="FO69" s="183"/>
      <c r="FP69" s="183"/>
      <c r="FQ69" s="183"/>
      <c r="FR69" s="183"/>
      <c r="FS69" s="183"/>
      <c r="FT69" s="183"/>
      <c r="FU69" s="183"/>
      <c r="FV69" s="183"/>
      <c r="FW69" s="183"/>
      <c r="FX69" s="183"/>
      <c r="FY69" s="183"/>
      <c r="FZ69" s="183"/>
      <c r="GA69" s="183"/>
      <c r="GB69" s="183"/>
      <c r="GC69" s="183"/>
      <c r="GD69" s="183"/>
      <c r="GE69" s="183"/>
      <c r="GF69" s="183"/>
      <c r="GG69" s="183"/>
      <c r="GH69" s="183"/>
      <c r="GI69" s="183"/>
      <c r="GJ69" s="183"/>
      <c r="GK69" s="183"/>
      <c r="GL69" s="183"/>
      <c r="GM69" s="183"/>
      <c r="GN69" s="183"/>
      <c r="GO69" s="183"/>
      <c r="GP69" s="183"/>
      <c r="GQ69" s="183"/>
      <c r="GR69" s="183"/>
      <c r="GS69" s="183"/>
      <c r="GT69" s="183"/>
      <c r="GU69" s="183"/>
      <c r="GV69" s="183"/>
      <c r="GW69" s="183"/>
      <c r="GX69" s="183"/>
      <c r="GY69" s="183"/>
      <c r="GZ69" s="183"/>
      <c r="HA69" s="183"/>
      <c r="HB69" s="183"/>
      <c r="HC69" s="183"/>
      <c r="HD69" s="183"/>
      <c r="HE69" s="183"/>
      <c r="HF69" s="183"/>
      <c r="HG69" s="183"/>
      <c r="HH69" s="183"/>
      <c r="HI69" s="183"/>
      <c r="HJ69" s="183"/>
      <c r="HK69" s="183"/>
      <c r="HL69" s="183"/>
      <c r="HM69" s="183"/>
      <c r="HN69" s="183"/>
      <c r="HO69" s="183"/>
      <c r="HP69" s="183"/>
      <c r="HQ69" s="183"/>
      <c r="HR69" s="183"/>
      <c r="HS69" s="183"/>
      <c r="HT69" s="183"/>
      <c r="HU69" s="183"/>
      <c r="HV69" s="183"/>
      <c r="HW69" s="183"/>
      <c r="HX69" s="183"/>
      <c r="HY69" s="183"/>
      <c r="HZ69" s="183"/>
      <c r="IA69" s="183"/>
      <c r="IB69" s="183"/>
      <c r="IC69" s="183"/>
      <c r="ID69" s="183"/>
      <c r="IE69" s="183"/>
      <c r="IF69" s="183"/>
      <c r="IG69" s="183"/>
      <c r="IH69" s="183"/>
      <c r="II69" s="183"/>
      <c r="IJ69" s="183"/>
      <c r="IK69" s="183"/>
      <c r="IL69" s="183"/>
      <c r="IM69" s="183"/>
      <c r="IN69" s="183"/>
      <c r="IO69" s="183"/>
      <c r="IP69" s="183"/>
      <c r="IQ69" s="183"/>
      <c r="IR69" s="183"/>
      <c r="IS69" s="183"/>
      <c r="IT69" s="183"/>
      <c r="IU69" s="183"/>
      <c r="IV69" s="183"/>
      <c r="IW69" s="183"/>
      <c r="IX69" s="183"/>
      <c r="IY69" s="183"/>
      <c r="IZ69" s="183"/>
      <c r="JA69" s="183"/>
      <c r="JB69" s="183"/>
      <c r="JC69" s="183"/>
      <c r="JD69" s="183"/>
      <c r="JE69" s="183"/>
      <c r="JF69" s="183"/>
      <c r="JG69" s="183"/>
      <c r="JH69" s="183"/>
      <c r="JI69" s="183"/>
      <c r="JJ69" s="183"/>
      <c r="JK69" s="183"/>
      <c r="JL69" s="183"/>
      <c r="JM69" s="183"/>
      <c r="JN69" s="183"/>
      <c r="JO69" s="183"/>
      <c r="JP69" s="183"/>
      <c r="JQ69" s="183"/>
      <c r="JR69" s="183"/>
      <c r="JS69" s="183"/>
      <c r="JT69" s="183"/>
      <c r="JU69" s="183"/>
      <c r="JV69" s="183"/>
      <c r="JW69" s="183"/>
      <c r="JX69" s="183"/>
      <c r="JY69" s="183"/>
      <c r="JZ69" s="183"/>
      <c r="KA69" s="183"/>
      <c r="KB69" s="183"/>
      <c r="KC69" s="183"/>
      <c r="KD69" s="183"/>
      <c r="KE69" s="183"/>
      <c r="KF69" s="183"/>
      <c r="KG69" s="183"/>
      <c r="KH69" s="183"/>
      <c r="KI69" s="183"/>
      <c r="KJ69" s="183"/>
      <c r="KK69" s="183"/>
      <c r="KL69" s="183"/>
      <c r="KM69" s="183"/>
      <c r="KN69" s="183"/>
      <c r="KO69" s="183"/>
      <c r="KP69" s="183"/>
      <c r="KQ69" s="183"/>
      <c r="KR69" s="183"/>
      <c r="KS69" s="183"/>
      <c r="KT69" s="183"/>
      <c r="KU69" s="183"/>
      <c r="KV69" s="183"/>
      <c r="KW69" s="183"/>
      <c r="KX69" s="183"/>
      <c r="KY69" s="183"/>
      <c r="KZ69" s="183"/>
      <c r="LA69" s="183"/>
      <c r="LB69" s="183"/>
      <c r="LC69" s="183"/>
      <c r="LD69" s="183"/>
      <c r="LE69" s="183"/>
      <c r="LF69" s="183"/>
      <c r="LG69" s="183"/>
      <c r="LH69" s="183"/>
      <c r="LI69" s="183"/>
      <c r="LJ69" s="183"/>
      <c r="LK69" s="183"/>
      <c r="LL69" s="183"/>
      <c r="LM69" s="183"/>
      <c r="LN69" s="183"/>
      <c r="LO69" s="183"/>
      <c r="LP69" s="183"/>
      <c r="LQ69" s="183"/>
      <c r="LR69" s="183"/>
      <c r="LS69" s="183"/>
      <c r="LT69" s="183"/>
      <c r="LU69" s="183"/>
      <c r="LV69" s="183"/>
      <c r="LW69" s="183"/>
      <c r="LX69" s="183"/>
      <c r="LY69" s="183"/>
      <c r="LZ69" s="183"/>
      <c r="MA69" s="183"/>
      <c r="MB69" s="183"/>
      <c r="MC69" s="183"/>
      <c r="MD69" s="183"/>
      <c r="ME69" s="183"/>
      <c r="MF69" s="183"/>
      <c r="MG69" s="183"/>
      <c r="MH69" s="183"/>
    </row>
    <row r="70" spans="1:346" s="220" customFormat="1" ht="13.5" hidden="1" customHeight="1">
      <c r="A70" s="183"/>
      <c r="B70" s="183"/>
      <c r="C70" s="183"/>
      <c r="D70" s="224"/>
      <c r="E70" s="225"/>
      <c r="F70" s="224"/>
      <c r="G70" s="224"/>
      <c r="H70" s="183"/>
      <c r="I70" s="183"/>
      <c r="J70" s="214"/>
      <c r="K70" s="214"/>
      <c r="L70" s="214"/>
      <c r="M70" s="183"/>
      <c r="N70" s="183"/>
      <c r="O70" s="183"/>
      <c r="P70" s="183"/>
      <c r="Q70" s="183"/>
      <c r="R70" s="183"/>
      <c r="S70" s="183"/>
      <c r="T70" s="183"/>
      <c r="U70" s="183"/>
      <c r="V70" s="183"/>
      <c r="W70" s="183"/>
      <c r="X70" s="183"/>
      <c r="Y70" s="183"/>
      <c r="Z70" s="183"/>
      <c r="AA70" s="183"/>
      <c r="AB70" s="183"/>
      <c r="AC70" s="183"/>
      <c r="AD70" s="183"/>
      <c r="AE70" s="183"/>
      <c r="AF70" s="183"/>
      <c r="AG70" s="183"/>
      <c r="AH70" s="183"/>
      <c r="AI70" s="183"/>
      <c r="AJ70" s="183"/>
      <c r="AK70" s="183"/>
      <c r="AL70" s="183"/>
      <c r="AM70" s="183"/>
      <c r="AN70" s="183"/>
      <c r="AO70" s="183"/>
      <c r="AP70" s="183"/>
      <c r="AQ70" s="183"/>
      <c r="AR70" s="183"/>
      <c r="AS70" s="183"/>
      <c r="AT70" s="183"/>
      <c r="AU70" s="183"/>
      <c r="AV70" s="183"/>
      <c r="AW70" s="183"/>
      <c r="AX70" s="183"/>
      <c r="AY70" s="183"/>
      <c r="AZ70" s="183"/>
      <c r="BA70" s="183"/>
      <c r="BB70" s="183"/>
      <c r="BC70" s="183"/>
      <c r="BD70" s="183"/>
      <c r="BE70" s="183"/>
      <c r="BF70" s="183"/>
      <c r="BG70" s="183"/>
      <c r="BH70" s="183"/>
      <c r="BI70" s="183"/>
      <c r="BJ70" s="183"/>
      <c r="BK70" s="183"/>
      <c r="BL70" s="183"/>
      <c r="BM70" s="183"/>
      <c r="BN70" s="183"/>
      <c r="BO70" s="183"/>
      <c r="BP70" s="183"/>
      <c r="BQ70" s="183"/>
      <c r="BR70" s="183"/>
      <c r="BS70" s="183"/>
      <c r="BT70" s="183"/>
      <c r="BU70" s="183"/>
      <c r="BV70" s="183"/>
      <c r="BW70" s="183"/>
      <c r="BX70" s="183"/>
      <c r="BY70" s="183"/>
      <c r="BZ70" s="183"/>
      <c r="CA70" s="183"/>
      <c r="CB70" s="183"/>
      <c r="CC70" s="183"/>
      <c r="CD70" s="183"/>
      <c r="CE70" s="183"/>
      <c r="CF70" s="183"/>
      <c r="CG70" s="183"/>
      <c r="CH70" s="183"/>
      <c r="CI70" s="183"/>
      <c r="CJ70" s="183"/>
      <c r="CK70" s="183"/>
      <c r="CL70" s="183"/>
      <c r="CM70" s="183"/>
      <c r="CN70" s="183"/>
      <c r="CO70" s="183"/>
      <c r="CP70" s="183"/>
      <c r="CQ70" s="183"/>
      <c r="CR70" s="183"/>
      <c r="CS70" s="183"/>
      <c r="CT70" s="183"/>
      <c r="CU70" s="183"/>
      <c r="CV70" s="183"/>
      <c r="CW70" s="183"/>
      <c r="CX70" s="183"/>
      <c r="CY70" s="183"/>
      <c r="CZ70" s="183"/>
      <c r="DA70" s="183"/>
      <c r="DB70" s="183"/>
      <c r="DC70" s="183"/>
      <c r="DD70" s="183"/>
      <c r="DE70" s="183"/>
      <c r="DF70" s="183"/>
      <c r="DG70" s="183"/>
      <c r="DH70" s="183"/>
      <c r="DI70" s="183"/>
      <c r="DJ70" s="183"/>
      <c r="DK70" s="183"/>
      <c r="DL70" s="183"/>
      <c r="DM70" s="183"/>
      <c r="DN70" s="183"/>
      <c r="DO70" s="183"/>
      <c r="DP70" s="183"/>
      <c r="DQ70" s="183"/>
      <c r="DR70" s="183"/>
      <c r="DS70" s="183"/>
      <c r="DT70" s="183"/>
      <c r="DU70" s="183"/>
      <c r="DV70" s="183"/>
      <c r="DW70" s="183"/>
      <c r="DX70" s="183"/>
      <c r="DY70" s="183"/>
      <c r="DZ70" s="183"/>
      <c r="EA70" s="183"/>
      <c r="EB70" s="183"/>
      <c r="EC70" s="183"/>
      <c r="ED70" s="183"/>
      <c r="EE70" s="183"/>
      <c r="EF70" s="183"/>
      <c r="EG70" s="183"/>
      <c r="EH70" s="183"/>
      <c r="EI70" s="183"/>
      <c r="EJ70" s="183"/>
      <c r="EK70" s="183"/>
      <c r="EL70" s="183"/>
      <c r="EM70" s="183"/>
      <c r="EN70" s="183"/>
      <c r="EO70" s="183"/>
      <c r="EP70" s="183"/>
      <c r="EQ70" s="183"/>
      <c r="ER70" s="183"/>
      <c r="ES70" s="183"/>
      <c r="ET70" s="183"/>
      <c r="EU70" s="183"/>
      <c r="EV70" s="183"/>
      <c r="EW70" s="183"/>
      <c r="EX70" s="183"/>
      <c r="EY70" s="183"/>
      <c r="EZ70" s="183"/>
      <c r="FA70" s="183"/>
      <c r="FB70" s="183"/>
      <c r="FC70" s="183"/>
      <c r="FD70" s="183"/>
      <c r="FE70" s="183"/>
      <c r="FF70" s="183"/>
      <c r="FG70" s="183"/>
      <c r="FH70" s="183"/>
      <c r="FI70" s="183"/>
      <c r="FJ70" s="183"/>
      <c r="FK70" s="183"/>
      <c r="FL70" s="183"/>
      <c r="FM70" s="183"/>
      <c r="FN70" s="183"/>
      <c r="FO70" s="183"/>
      <c r="FP70" s="183"/>
      <c r="FQ70" s="183"/>
      <c r="FR70" s="183"/>
      <c r="FS70" s="183"/>
      <c r="FT70" s="183"/>
      <c r="FU70" s="183"/>
      <c r="FV70" s="183"/>
      <c r="FW70" s="183"/>
      <c r="FX70" s="183"/>
      <c r="FY70" s="183"/>
      <c r="FZ70" s="183"/>
      <c r="GA70" s="183"/>
      <c r="GB70" s="183"/>
      <c r="GC70" s="183"/>
      <c r="GD70" s="183"/>
      <c r="GE70" s="183"/>
      <c r="GF70" s="183"/>
      <c r="GG70" s="183"/>
      <c r="GH70" s="183"/>
      <c r="GI70" s="183"/>
      <c r="GJ70" s="183"/>
      <c r="GK70" s="183"/>
      <c r="GL70" s="183"/>
      <c r="GM70" s="183"/>
      <c r="GN70" s="183"/>
      <c r="GO70" s="183"/>
      <c r="GP70" s="183"/>
      <c r="GQ70" s="183"/>
      <c r="GR70" s="183"/>
      <c r="GS70" s="183"/>
      <c r="GT70" s="183"/>
      <c r="GU70" s="183"/>
      <c r="GV70" s="183"/>
      <c r="GW70" s="183"/>
      <c r="GX70" s="183"/>
      <c r="GY70" s="183"/>
      <c r="GZ70" s="183"/>
      <c r="HA70" s="183"/>
      <c r="HB70" s="183"/>
      <c r="HC70" s="183"/>
      <c r="HD70" s="183"/>
      <c r="HE70" s="183"/>
      <c r="HF70" s="183"/>
      <c r="HG70" s="183"/>
      <c r="HH70" s="183"/>
      <c r="HI70" s="183"/>
      <c r="HJ70" s="183"/>
      <c r="HK70" s="183"/>
      <c r="HL70" s="183"/>
      <c r="HM70" s="183"/>
      <c r="HN70" s="183"/>
      <c r="HO70" s="183"/>
      <c r="HP70" s="183"/>
      <c r="HQ70" s="183"/>
      <c r="HR70" s="183"/>
      <c r="HS70" s="183"/>
      <c r="HT70" s="183"/>
      <c r="HU70" s="183"/>
      <c r="HV70" s="183"/>
      <c r="HW70" s="183"/>
      <c r="HX70" s="183"/>
      <c r="HY70" s="183"/>
      <c r="HZ70" s="183"/>
      <c r="IA70" s="183"/>
      <c r="IB70" s="183"/>
      <c r="IC70" s="183"/>
      <c r="ID70" s="183"/>
      <c r="IE70" s="183"/>
      <c r="IF70" s="183"/>
      <c r="IG70" s="183"/>
      <c r="IH70" s="183"/>
      <c r="II70" s="183"/>
      <c r="IJ70" s="183"/>
      <c r="IK70" s="183"/>
      <c r="IL70" s="183"/>
      <c r="IM70" s="183"/>
      <c r="IN70" s="183"/>
      <c r="IO70" s="183"/>
      <c r="IP70" s="183"/>
      <c r="IQ70" s="183"/>
      <c r="IR70" s="183"/>
      <c r="IS70" s="183"/>
      <c r="IT70" s="183"/>
      <c r="IU70" s="183"/>
      <c r="IV70" s="183"/>
      <c r="IW70" s="183"/>
      <c r="IX70" s="183"/>
      <c r="IY70" s="183"/>
      <c r="IZ70" s="183"/>
      <c r="JA70" s="183"/>
      <c r="JB70" s="183"/>
      <c r="JC70" s="183"/>
      <c r="JD70" s="183"/>
      <c r="JE70" s="183"/>
      <c r="JF70" s="183"/>
      <c r="JG70" s="183"/>
      <c r="JH70" s="183"/>
      <c r="JI70" s="183"/>
      <c r="JJ70" s="183"/>
      <c r="JK70" s="183"/>
      <c r="JL70" s="183"/>
      <c r="JM70" s="183"/>
      <c r="JN70" s="183"/>
      <c r="JO70" s="183"/>
      <c r="JP70" s="183"/>
      <c r="JQ70" s="183"/>
      <c r="JR70" s="183"/>
      <c r="JS70" s="183"/>
      <c r="JT70" s="183"/>
      <c r="JU70" s="183"/>
      <c r="JV70" s="183"/>
      <c r="JW70" s="183"/>
      <c r="JX70" s="183"/>
      <c r="JY70" s="183"/>
      <c r="JZ70" s="183"/>
      <c r="KA70" s="183"/>
      <c r="KB70" s="183"/>
      <c r="KC70" s="183"/>
      <c r="KD70" s="183"/>
      <c r="KE70" s="183"/>
      <c r="KF70" s="183"/>
      <c r="KG70" s="183"/>
      <c r="KH70" s="183"/>
      <c r="KI70" s="183"/>
      <c r="KJ70" s="183"/>
      <c r="KK70" s="183"/>
      <c r="KL70" s="183"/>
      <c r="KM70" s="183"/>
      <c r="KN70" s="183"/>
      <c r="KO70" s="183"/>
      <c r="KP70" s="183"/>
      <c r="KQ70" s="183"/>
      <c r="KR70" s="183"/>
      <c r="KS70" s="183"/>
      <c r="KT70" s="183"/>
      <c r="KU70" s="183"/>
      <c r="KV70" s="183"/>
      <c r="KW70" s="183"/>
      <c r="KX70" s="183"/>
      <c r="KY70" s="183"/>
      <c r="KZ70" s="183"/>
      <c r="LA70" s="183"/>
      <c r="LB70" s="183"/>
      <c r="LC70" s="183"/>
      <c r="LD70" s="183"/>
      <c r="LE70" s="183"/>
      <c r="LF70" s="183"/>
      <c r="LG70" s="183"/>
      <c r="LH70" s="183"/>
      <c r="LI70" s="183"/>
      <c r="LJ70" s="183"/>
      <c r="LK70" s="183"/>
      <c r="LL70" s="183"/>
      <c r="LM70" s="183"/>
      <c r="LN70" s="183"/>
      <c r="LO70" s="183"/>
      <c r="LP70" s="183"/>
      <c r="LQ70" s="183"/>
      <c r="LR70" s="183"/>
      <c r="LS70" s="183"/>
      <c r="LT70" s="183"/>
      <c r="LU70" s="183"/>
      <c r="LV70" s="183"/>
      <c r="LW70" s="183"/>
      <c r="LX70" s="183"/>
      <c r="LY70" s="183"/>
      <c r="LZ70" s="183"/>
      <c r="MA70" s="183"/>
      <c r="MB70" s="183"/>
      <c r="MC70" s="183"/>
      <c r="MD70" s="183"/>
      <c r="ME70" s="183"/>
      <c r="MF70" s="183"/>
      <c r="MG70" s="183"/>
      <c r="MH70" s="183"/>
    </row>
    <row r="71" spans="1:346" s="220" customFormat="1" ht="13.5" hidden="1" customHeight="1">
      <c r="A71" s="183"/>
      <c r="B71" s="183"/>
      <c r="C71" s="183"/>
      <c r="D71" s="183"/>
      <c r="F71" s="183"/>
      <c r="G71" s="183"/>
      <c r="H71" s="183"/>
      <c r="I71" s="183"/>
      <c r="J71" s="214"/>
      <c r="K71" s="214"/>
      <c r="L71" s="214"/>
      <c r="M71" s="183"/>
      <c r="N71" s="183"/>
      <c r="O71" s="183"/>
      <c r="P71" s="183"/>
      <c r="Q71" s="183"/>
      <c r="R71" s="183"/>
      <c r="S71" s="183"/>
      <c r="T71" s="183"/>
      <c r="U71" s="183"/>
      <c r="V71" s="183"/>
      <c r="W71" s="183"/>
      <c r="X71" s="183"/>
      <c r="Y71" s="183"/>
      <c r="Z71" s="183"/>
      <c r="AA71" s="183"/>
      <c r="AB71" s="183"/>
      <c r="AC71" s="183"/>
      <c r="AD71" s="183"/>
      <c r="AE71" s="183"/>
      <c r="AF71" s="183"/>
      <c r="AG71" s="183"/>
      <c r="AH71" s="183"/>
      <c r="AI71" s="183"/>
      <c r="AJ71" s="183"/>
      <c r="AK71" s="183"/>
      <c r="AL71" s="183"/>
      <c r="AM71" s="183"/>
      <c r="AN71" s="183"/>
      <c r="AO71" s="183"/>
      <c r="AP71" s="183"/>
      <c r="AQ71" s="183"/>
      <c r="AR71" s="183"/>
      <c r="AS71" s="183"/>
      <c r="AT71" s="183"/>
      <c r="AU71" s="183"/>
      <c r="AV71" s="183"/>
      <c r="AW71" s="183"/>
      <c r="AX71" s="183"/>
      <c r="AY71" s="183"/>
      <c r="AZ71" s="183"/>
      <c r="BA71" s="183"/>
      <c r="BB71" s="183"/>
      <c r="BC71" s="183"/>
      <c r="BD71" s="183"/>
      <c r="BE71" s="183"/>
      <c r="BF71" s="183"/>
      <c r="BG71" s="183"/>
      <c r="BH71" s="183"/>
      <c r="BI71" s="183"/>
      <c r="BJ71" s="183"/>
      <c r="BK71" s="183"/>
      <c r="BL71" s="183"/>
      <c r="BM71" s="183"/>
      <c r="BN71" s="183"/>
      <c r="BO71" s="183"/>
      <c r="BP71" s="183"/>
      <c r="BQ71" s="183"/>
      <c r="BR71" s="183"/>
      <c r="BS71" s="183"/>
      <c r="BT71" s="183"/>
      <c r="BU71" s="183"/>
      <c r="BV71" s="183"/>
      <c r="BW71" s="183"/>
      <c r="BX71" s="183"/>
      <c r="BY71" s="183"/>
      <c r="BZ71" s="183"/>
      <c r="CA71" s="183"/>
      <c r="CB71" s="183"/>
      <c r="CC71" s="183"/>
      <c r="CD71" s="183"/>
      <c r="CE71" s="183"/>
      <c r="CF71" s="183"/>
      <c r="CG71" s="183"/>
      <c r="CH71" s="183"/>
      <c r="CI71" s="183"/>
      <c r="CJ71" s="183"/>
      <c r="CK71" s="183"/>
      <c r="CL71" s="183"/>
      <c r="CM71" s="183"/>
      <c r="CN71" s="183"/>
      <c r="CO71" s="183"/>
      <c r="CP71" s="183"/>
      <c r="CQ71" s="183"/>
      <c r="CR71" s="183"/>
      <c r="CS71" s="183"/>
      <c r="CT71" s="183"/>
      <c r="CU71" s="183"/>
      <c r="CV71" s="183"/>
      <c r="CW71" s="183"/>
      <c r="CX71" s="183"/>
      <c r="CY71" s="183"/>
      <c r="CZ71" s="183"/>
      <c r="DA71" s="183"/>
      <c r="DB71" s="183"/>
      <c r="DC71" s="183"/>
      <c r="DD71" s="183"/>
      <c r="DE71" s="183"/>
      <c r="DF71" s="183"/>
      <c r="DG71" s="183"/>
      <c r="DH71" s="183"/>
      <c r="DI71" s="183"/>
      <c r="DJ71" s="183"/>
      <c r="DK71" s="183"/>
      <c r="DL71" s="183"/>
      <c r="DM71" s="183"/>
      <c r="DN71" s="183"/>
      <c r="DO71" s="183"/>
      <c r="DP71" s="183"/>
      <c r="DQ71" s="183"/>
      <c r="DR71" s="183"/>
      <c r="DS71" s="183"/>
      <c r="DT71" s="183"/>
      <c r="DU71" s="183"/>
      <c r="DV71" s="183"/>
      <c r="DW71" s="183"/>
      <c r="DX71" s="183"/>
      <c r="DY71" s="183"/>
      <c r="DZ71" s="183"/>
      <c r="EA71" s="183"/>
      <c r="EB71" s="183"/>
      <c r="EC71" s="183"/>
      <c r="ED71" s="183"/>
      <c r="EE71" s="183"/>
      <c r="EF71" s="183"/>
      <c r="EG71" s="183"/>
      <c r="EH71" s="183"/>
      <c r="EI71" s="183"/>
      <c r="EJ71" s="183"/>
      <c r="EK71" s="183"/>
      <c r="EL71" s="183"/>
      <c r="EM71" s="183"/>
      <c r="EN71" s="183"/>
      <c r="EO71" s="183"/>
      <c r="EP71" s="183"/>
      <c r="EQ71" s="183"/>
      <c r="ER71" s="183"/>
      <c r="ES71" s="183"/>
      <c r="ET71" s="183"/>
      <c r="EU71" s="183"/>
      <c r="EV71" s="183"/>
      <c r="EW71" s="183"/>
      <c r="EX71" s="183"/>
      <c r="EY71" s="183"/>
      <c r="EZ71" s="183"/>
      <c r="FA71" s="183"/>
      <c r="FB71" s="183"/>
      <c r="FC71" s="183"/>
      <c r="FD71" s="183"/>
      <c r="FE71" s="183"/>
      <c r="FF71" s="183"/>
      <c r="FG71" s="183"/>
      <c r="FH71" s="183"/>
      <c r="FI71" s="183"/>
      <c r="FJ71" s="183"/>
      <c r="FK71" s="183"/>
      <c r="FL71" s="183"/>
      <c r="FM71" s="183"/>
      <c r="FN71" s="183"/>
      <c r="FO71" s="183"/>
      <c r="FP71" s="183"/>
      <c r="FQ71" s="183"/>
      <c r="FR71" s="183"/>
      <c r="FS71" s="183"/>
      <c r="FT71" s="183"/>
      <c r="FU71" s="183"/>
      <c r="FV71" s="183"/>
      <c r="FW71" s="183"/>
      <c r="FX71" s="183"/>
      <c r="FY71" s="183"/>
      <c r="FZ71" s="183"/>
      <c r="GA71" s="183"/>
      <c r="GB71" s="183"/>
      <c r="GC71" s="183"/>
      <c r="GD71" s="183"/>
      <c r="GE71" s="183"/>
      <c r="GF71" s="183"/>
      <c r="GG71" s="183"/>
      <c r="GH71" s="183"/>
      <c r="GI71" s="183"/>
      <c r="GJ71" s="183"/>
      <c r="GK71" s="183"/>
      <c r="GL71" s="183"/>
      <c r="GM71" s="183"/>
      <c r="GN71" s="183"/>
      <c r="GO71" s="183"/>
      <c r="GP71" s="183"/>
      <c r="GQ71" s="183"/>
      <c r="GR71" s="183"/>
      <c r="GS71" s="183"/>
      <c r="GT71" s="183"/>
      <c r="GU71" s="183"/>
      <c r="GV71" s="183"/>
      <c r="GW71" s="183"/>
      <c r="GX71" s="183"/>
      <c r="GY71" s="183"/>
      <c r="GZ71" s="183"/>
      <c r="HA71" s="183"/>
      <c r="HB71" s="183"/>
      <c r="HC71" s="183"/>
      <c r="HD71" s="183"/>
      <c r="HE71" s="183"/>
      <c r="HF71" s="183"/>
      <c r="HG71" s="183"/>
      <c r="HH71" s="183"/>
      <c r="HI71" s="183"/>
      <c r="HJ71" s="183"/>
      <c r="HK71" s="183"/>
      <c r="HL71" s="183"/>
      <c r="HM71" s="183"/>
      <c r="HN71" s="183"/>
      <c r="HO71" s="183"/>
      <c r="HP71" s="183"/>
      <c r="HQ71" s="183"/>
      <c r="HR71" s="183"/>
      <c r="HS71" s="183"/>
      <c r="HT71" s="183"/>
      <c r="HU71" s="183"/>
      <c r="HV71" s="183"/>
      <c r="HW71" s="183"/>
      <c r="HX71" s="183"/>
      <c r="HY71" s="183"/>
      <c r="HZ71" s="183"/>
      <c r="IA71" s="183"/>
      <c r="IB71" s="183"/>
      <c r="IC71" s="183"/>
      <c r="ID71" s="183"/>
      <c r="IE71" s="183"/>
      <c r="IF71" s="183"/>
      <c r="IG71" s="183"/>
      <c r="IH71" s="183"/>
      <c r="II71" s="183"/>
      <c r="IJ71" s="183"/>
      <c r="IK71" s="183"/>
      <c r="IL71" s="183"/>
      <c r="IM71" s="183"/>
      <c r="IN71" s="183"/>
      <c r="IO71" s="183"/>
      <c r="IP71" s="183"/>
      <c r="IQ71" s="183"/>
      <c r="IR71" s="183"/>
      <c r="IS71" s="183"/>
      <c r="IT71" s="183"/>
      <c r="IU71" s="183"/>
      <c r="IV71" s="183"/>
      <c r="IW71" s="183"/>
      <c r="IX71" s="183"/>
      <c r="IY71" s="183"/>
      <c r="IZ71" s="183"/>
      <c r="JA71" s="183"/>
      <c r="JB71" s="183"/>
      <c r="JC71" s="183"/>
      <c r="JD71" s="183"/>
      <c r="JE71" s="183"/>
      <c r="JF71" s="183"/>
      <c r="JG71" s="183"/>
      <c r="JH71" s="183"/>
      <c r="JI71" s="183"/>
      <c r="JJ71" s="183"/>
      <c r="JK71" s="183"/>
      <c r="JL71" s="183"/>
      <c r="JM71" s="183"/>
      <c r="JN71" s="183"/>
      <c r="JO71" s="183"/>
      <c r="JP71" s="183"/>
      <c r="JQ71" s="183"/>
      <c r="JR71" s="183"/>
      <c r="JS71" s="183"/>
      <c r="JT71" s="183"/>
      <c r="JU71" s="183"/>
      <c r="JV71" s="183"/>
      <c r="JW71" s="183"/>
      <c r="JX71" s="183"/>
      <c r="JY71" s="183"/>
      <c r="JZ71" s="183"/>
      <c r="KA71" s="183"/>
      <c r="KB71" s="183"/>
      <c r="KC71" s="183"/>
      <c r="KD71" s="183"/>
      <c r="KE71" s="183"/>
      <c r="KF71" s="183"/>
      <c r="KG71" s="183"/>
      <c r="KH71" s="183"/>
      <c r="KI71" s="183"/>
      <c r="KJ71" s="183"/>
      <c r="KK71" s="183"/>
      <c r="KL71" s="183"/>
      <c r="KM71" s="183"/>
      <c r="KN71" s="183"/>
      <c r="KO71" s="183"/>
      <c r="KP71" s="183"/>
      <c r="KQ71" s="183"/>
      <c r="KR71" s="183"/>
      <c r="KS71" s="183"/>
      <c r="KT71" s="183"/>
      <c r="KU71" s="183"/>
      <c r="KV71" s="183"/>
      <c r="KW71" s="183"/>
      <c r="KX71" s="183"/>
      <c r="KY71" s="183"/>
      <c r="KZ71" s="183"/>
      <c r="LA71" s="183"/>
      <c r="LB71" s="183"/>
      <c r="LC71" s="183"/>
      <c r="LD71" s="183"/>
      <c r="LE71" s="183"/>
      <c r="LF71" s="183"/>
      <c r="LG71" s="183"/>
      <c r="LH71" s="183"/>
      <c r="LI71" s="183"/>
      <c r="LJ71" s="183"/>
      <c r="LK71" s="183"/>
      <c r="LL71" s="183"/>
      <c r="LM71" s="183"/>
      <c r="LN71" s="183"/>
      <c r="LO71" s="183"/>
      <c r="LP71" s="183"/>
      <c r="LQ71" s="183"/>
      <c r="LR71" s="183"/>
      <c r="LS71" s="183"/>
      <c r="LT71" s="183"/>
      <c r="LU71" s="183"/>
      <c r="LV71" s="183"/>
      <c r="LW71" s="183"/>
      <c r="LX71" s="183"/>
      <c r="LY71" s="183"/>
      <c r="LZ71" s="183"/>
      <c r="MA71" s="183"/>
      <c r="MB71" s="183"/>
      <c r="MC71" s="183"/>
      <c r="MD71" s="183"/>
      <c r="ME71" s="183"/>
      <c r="MF71" s="183"/>
      <c r="MG71" s="183"/>
      <c r="MH71" s="183"/>
    </row>
    <row r="72" spans="1:346" s="220" customFormat="1" ht="13.5" hidden="1" customHeight="1">
      <c r="A72" s="183"/>
      <c r="B72" s="183"/>
      <c r="C72" s="183"/>
      <c r="D72" s="183"/>
      <c r="F72" s="183"/>
      <c r="G72" s="183"/>
      <c r="H72" s="183"/>
      <c r="I72" s="183"/>
      <c r="J72" s="214"/>
      <c r="K72" s="214"/>
      <c r="L72" s="214"/>
      <c r="M72" s="183"/>
      <c r="N72" s="183"/>
      <c r="O72" s="183"/>
      <c r="P72" s="183"/>
      <c r="Q72" s="183"/>
      <c r="R72" s="183"/>
      <c r="S72" s="183"/>
      <c r="T72" s="183"/>
      <c r="U72" s="183"/>
      <c r="V72" s="183"/>
      <c r="W72" s="183"/>
      <c r="X72" s="183"/>
      <c r="Y72" s="183"/>
      <c r="Z72" s="183"/>
      <c r="AA72" s="183"/>
      <c r="AB72" s="183"/>
      <c r="AC72" s="183"/>
      <c r="AD72" s="183"/>
      <c r="AE72" s="183"/>
      <c r="AF72" s="183"/>
      <c r="AG72" s="183"/>
      <c r="AH72" s="183"/>
      <c r="AI72" s="183"/>
      <c r="AJ72" s="183"/>
      <c r="AK72" s="183"/>
      <c r="AL72" s="183"/>
      <c r="AM72" s="183"/>
      <c r="AN72" s="183"/>
      <c r="AO72" s="183"/>
      <c r="AP72" s="183"/>
      <c r="AQ72" s="183"/>
      <c r="AR72" s="183"/>
      <c r="AS72" s="183"/>
      <c r="AT72" s="183"/>
      <c r="AU72" s="183"/>
      <c r="AV72" s="183"/>
      <c r="AW72" s="183"/>
      <c r="AX72" s="183"/>
      <c r="AY72" s="183"/>
      <c r="AZ72" s="183"/>
      <c r="BA72" s="183"/>
      <c r="BB72" s="183"/>
      <c r="BC72" s="183"/>
      <c r="BD72" s="183"/>
      <c r="BE72" s="183"/>
      <c r="BF72" s="183"/>
      <c r="BG72" s="183"/>
      <c r="BH72" s="183"/>
      <c r="BI72" s="183"/>
      <c r="BJ72" s="183"/>
      <c r="BK72" s="183"/>
      <c r="BL72" s="183"/>
      <c r="BM72" s="183"/>
      <c r="BN72" s="183"/>
      <c r="BO72" s="183"/>
      <c r="BP72" s="183"/>
      <c r="BQ72" s="183"/>
      <c r="BR72" s="183"/>
      <c r="BS72" s="183"/>
      <c r="BT72" s="183"/>
      <c r="BU72" s="183"/>
      <c r="BV72" s="183"/>
      <c r="BW72" s="183"/>
      <c r="BX72" s="183"/>
      <c r="BY72" s="183"/>
      <c r="BZ72" s="183"/>
      <c r="CA72" s="183"/>
      <c r="CB72" s="183"/>
      <c r="CC72" s="183"/>
      <c r="CD72" s="183"/>
      <c r="CE72" s="183"/>
      <c r="CF72" s="183"/>
      <c r="CG72" s="183"/>
      <c r="CH72" s="183"/>
      <c r="CI72" s="183"/>
      <c r="CJ72" s="183"/>
      <c r="CK72" s="183"/>
      <c r="CL72" s="183"/>
      <c r="CM72" s="183"/>
      <c r="CN72" s="183"/>
      <c r="CO72" s="183"/>
      <c r="CP72" s="183"/>
      <c r="CQ72" s="183"/>
      <c r="CR72" s="183"/>
      <c r="CS72" s="183"/>
      <c r="CT72" s="183"/>
      <c r="CU72" s="183"/>
      <c r="CV72" s="183"/>
      <c r="CW72" s="183"/>
      <c r="CX72" s="183"/>
      <c r="CY72" s="183"/>
      <c r="CZ72" s="183"/>
      <c r="DA72" s="183"/>
      <c r="DB72" s="183"/>
      <c r="DC72" s="183"/>
      <c r="DD72" s="183"/>
      <c r="DE72" s="183"/>
      <c r="DF72" s="183"/>
      <c r="DG72" s="183"/>
      <c r="DH72" s="183"/>
      <c r="DI72" s="183"/>
      <c r="DJ72" s="183"/>
      <c r="DK72" s="183"/>
      <c r="DL72" s="183"/>
      <c r="DM72" s="183"/>
      <c r="DN72" s="183"/>
      <c r="DO72" s="183"/>
      <c r="DP72" s="183"/>
      <c r="DQ72" s="183"/>
      <c r="DR72" s="183"/>
      <c r="DS72" s="183"/>
      <c r="DT72" s="183"/>
      <c r="DU72" s="183"/>
      <c r="DV72" s="183"/>
      <c r="DW72" s="183"/>
      <c r="DX72" s="183"/>
      <c r="DY72" s="183"/>
      <c r="DZ72" s="183"/>
      <c r="EA72" s="183"/>
      <c r="EB72" s="183"/>
      <c r="EC72" s="183"/>
      <c r="ED72" s="183"/>
      <c r="EE72" s="183"/>
      <c r="EF72" s="183"/>
      <c r="EG72" s="183"/>
      <c r="EH72" s="183"/>
      <c r="EI72" s="183"/>
      <c r="EJ72" s="183"/>
      <c r="EK72" s="183"/>
      <c r="EL72" s="183"/>
      <c r="EM72" s="183"/>
      <c r="EN72" s="183"/>
      <c r="EO72" s="183"/>
      <c r="EP72" s="183"/>
      <c r="EQ72" s="183"/>
      <c r="ER72" s="183"/>
      <c r="ES72" s="183"/>
      <c r="ET72" s="183"/>
      <c r="EU72" s="183"/>
      <c r="EV72" s="183"/>
      <c r="EW72" s="183"/>
      <c r="EX72" s="183"/>
      <c r="EY72" s="183"/>
      <c r="EZ72" s="183"/>
      <c r="FA72" s="183"/>
      <c r="FB72" s="183"/>
      <c r="FC72" s="183"/>
      <c r="FD72" s="183"/>
      <c r="FE72" s="183"/>
      <c r="FF72" s="183"/>
      <c r="FG72" s="183"/>
      <c r="FH72" s="183"/>
      <c r="FI72" s="183"/>
      <c r="FJ72" s="183"/>
      <c r="FK72" s="183"/>
      <c r="FL72" s="183"/>
      <c r="FM72" s="183"/>
      <c r="FN72" s="183"/>
      <c r="FO72" s="183"/>
      <c r="FP72" s="183"/>
      <c r="FQ72" s="183"/>
      <c r="FR72" s="183"/>
      <c r="FS72" s="183"/>
      <c r="FT72" s="183"/>
      <c r="FU72" s="183"/>
      <c r="FV72" s="183"/>
      <c r="FW72" s="183"/>
      <c r="FX72" s="183"/>
      <c r="FY72" s="183"/>
      <c r="FZ72" s="183"/>
      <c r="GA72" s="183"/>
      <c r="GB72" s="183"/>
      <c r="GC72" s="183"/>
      <c r="GD72" s="183"/>
      <c r="GE72" s="183"/>
      <c r="GF72" s="183"/>
      <c r="GG72" s="183"/>
      <c r="GH72" s="183"/>
      <c r="GI72" s="183"/>
      <c r="GJ72" s="183"/>
      <c r="GK72" s="183"/>
      <c r="GL72" s="183"/>
      <c r="GM72" s="183"/>
      <c r="GN72" s="183"/>
      <c r="GO72" s="183"/>
      <c r="GP72" s="183"/>
      <c r="GQ72" s="183"/>
      <c r="GR72" s="183"/>
      <c r="GS72" s="183"/>
      <c r="GT72" s="183"/>
      <c r="GU72" s="183"/>
      <c r="GV72" s="183"/>
      <c r="GW72" s="183"/>
      <c r="GX72" s="183"/>
      <c r="GY72" s="183"/>
      <c r="GZ72" s="183"/>
      <c r="HA72" s="183"/>
      <c r="HB72" s="183"/>
      <c r="HC72" s="183"/>
      <c r="HD72" s="183"/>
      <c r="HE72" s="183"/>
      <c r="HF72" s="183"/>
      <c r="HG72" s="183"/>
      <c r="HH72" s="183"/>
      <c r="HI72" s="183"/>
      <c r="HJ72" s="183"/>
      <c r="HK72" s="183"/>
      <c r="HL72" s="183"/>
      <c r="HM72" s="183"/>
      <c r="HN72" s="183"/>
      <c r="HO72" s="183"/>
      <c r="HP72" s="183"/>
      <c r="HQ72" s="183"/>
      <c r="HR72" s="183"/>
      <c r="HS72" s="183"/>
      <c r="HT72" s="183"/>
      <c r="HU72" s="183"/>
      <c r="HV72" s="183"/>
      <c r="HW72" s="183"/>
      <c r="HX72" s="183"/>
      <c r="HY72" s="183"/>
      <c r="HZ72" s="183"/>
      <c r="IA72" s="183"/>
      <c r="IB72" s="183"/>
      <c r="IC72" s="183"/>
      <c r="ID72" s="183"/>
      <c r="IE72" s="183"/>
      <c r="IF72" s="183"/>
      <c r="IG72" s="183"/>
      <c r="IH72" s="183"/>
      <c r="II72" s="183"/>
      <c r="IJ72" s="183"/>
      <c r="IK72" s="183"/>
      <c r="IL72" s="183"/>
      <c r="IM72" s="183"/>
      <c r="IN72" s="183"/>
      <c r="IO72" s="183"/>
      <c r="IP72" s="183"/>
      <c r="IQ72" s="183"/>
      <c r="IR72" s="183"/>
      <c r="IS72" s="183"/>
      <c r="IT72" s="183"/>
      <c r="IU72" s="183"/>
      <c r="IV72" s="183"/>
      <c r="IW72" s="183"/>
      <c r="IX72" s="183"/>
      <c r="IY72" s="183"/>
      <c r="IZ72" s="183"/>
      <c r="JA72" s="183"/>
      <c r="JB72" s="183"/>
      <c r="JC72" s="183"/>
      <c r="JD72" s="183"/>
      <c r="JE72" s="183"/>
      <c r="JF72" s="183"/>
      <c r="JG72" s="183"/>
      <c r="JH72" s="183"/>
      <c r="JI72" s="183"/>
      <c r="JJ72" s="183"/>
      <c r="JK72" s="183"/>
      <c r="JL72" s="183"/>
      <c r="JM72" s="183"/>
      <c r="JN72" s="183"/>
      <c r="JO72" s="183"/>
      <c r="JP72" s="183"/>
      <c r="JQ72" s="183"/>
      <c r="JR72" s="183"/>
      <c r="JS72" s="183"/>
      <c r="JT72" s="183"/>
      <c r="JU72" s="183"/>
      <c r="JV72" s="183"/>
      <c r="JW72" s="183"/>
      <c r="JX72" s="183"/>
      <c r="JY72" s="183"/>
      <c r="JZ72" s="183"/>
      <c r="KA72" s="183"/>
      <c r="KB72" s="183"/>
      <c r="KC72" s="183"/>
      <c r="KD72" s="183"/>
      <c r="KE72" s="183"/>
      <c r="KF72" s="183"/>
      <c r="KG72" s="183"/>
      <c r="KH72" s="183"/>
      <c r="KI72" s="183"/>
      <c r="KJ72" s="183"/>
      <c r="KK72" s="183"/>
      <c r="KL72" s="183"/>
      <c r="KM72" s="183"/>
      <c r="KN72" s="183"/>
      <c r="KO72" s="183"/>
      <c r="KP72" s="183"/>
      <c r="KQ72" s="183"/>
      <c r="KR72" s="183"/>
      <c r="KS72" s="183"/>
      <c r="KT72" s="183"/>
      <c r="KU72" s="183"/>
      <c r="KV72" s="183"/>
      <c r="KW72" s="183"/>
      <c r="KX72" s="183"/>
      <c r="KY72" s="183"/>
      <c r="KZ72" s="183"/>
      <c r="LA72" s="183"/>
      <c r="LB72" s="183"/>
      <c r="LC72" s="183"/>
      <c r="LD72" s="183"/>
      <c r="LE72" s="183"/>
      <c r="LF72" s="183"/>
      <c r="LG72" s="183"/>
      <c r="LH72" s="183"/>
      <c r="LI72" s="183"/>
      <c r="LJ72" s="183"/>
      <c r="LK72" s="183"/>
      <c r="LL72" s="183"/>
      <c r="LM72" s="183"/>
      <c r="LN72" s="183"/>
      <c r="LO72" s="183"/>
      <c r="LP72" s="183"/>
      <c r="LQ72" s="183"/>
      <c r="LR72" s="183"/>
      <c r="LS72" s="183"/>
      <c r="LT72" s="183"/>
      <c r="LU72" s="183"/>
      <c r="LV72" s="183"/>
      <c r="LW72" s="183"/>
      <c r="LX72" s="183"/>
      <c r="LY72" s="183"/>
      <c r="LZ72" s="183"/>
      <c r="MA72" s="183"/>
      <c r="MB72" s="183"/>
      <c r="MC72" s="183"/>
      <c r="MD72" s="183"/>
      <c r="ME72" s="183"/>
      <c r="MF72" s="183"/>
      <c r="MG72" s="183"/>
      <c r="MH72" s="183"/>
    </row>
    <row r="73" spans="1:346" s="220" customFormat="1" ht="13.5" hidden="1" customHeight="1">
      <c r="A73" s="183"/>
      <c r="B73" s="183"/>
      <c r="C73" s="183"/>
      <c r="D73" s="183"/>
      <c r="F73" s="183"/>
      <c r="G73" s="183"/>
      <c r="H73" s="183"/>
      <c r="I73" s="183"/>
      <c r="J73" s="214"/>
      <c r="K73" s="214"/>
      <c r="L73" s="214"/>
      <c r="M73" s="183"/>
      <c r="N73" s="183"/>
      <c r="O73" s="183"/>
      <c r="P73" s="183"/>
      <c r="Q73" s="183"/>
      <c r="R73" s="183"/>
      <c r="S73" s="183"/>
      <c r="T73" s="183"/>
      <c r="U73" s="183"/>
      <c r="V73" s="183"/>
      <c r="W73" s="183"/>
      <c r="X73" s="183"/>
      <c r="Y73" s="183"/>
      <c r="Z73" s="183"/>
      <c r="AA73" s="183"/>
      <c r="AB73" s="183"/>
      <c r="AC73" s="183"/>
      <c r="AD73" s="183"/>
      <c r="AE73" s="183"/>
      <c r="AF73" s="183"/>
      <c r="AG73" s="183"/>
      <c r="AH73" s="183"/>
      <c r="AI73" s="183"/>
      <c r="AJ73" s="183"/>
      <c r="AK73" s="183"/>
      <c r="AL73" s="183"/>
      <c r="AM73" s="183"/>
      <c r="AN73" s="183"/>
      <c r="AO73" s="183"/>
      <c r="AP73" s="183"/>
      <c r="AQ73" s="183"/>
      <c r="AR73" s="183"/>
      <c r="AS73" s="183"/>
      <c r="AT73" s="183"/>
      <c r="AU73" s="183"/>
      <c r="AV73" s="183"/>
      <c r="AW73" s="183"/>
      <c r="AX73" s="183"/>
      <c r="AY73" s="183"/>
      <c r="AZ73" s="183"/>
      <c r="BA73" s="183"/>
      <c r="BB73" s="183"/>
      <c r="BC73" s="183"/>
      <c r="BD73" s="183"/>
      <c r="BE73" s="183"/>
      <c r="BF73" s="183"/>
      <c r="BG73" s="183"/>
      <c r="BH73" s="183"/>
      <c r="BI73" s="183"/>
      <c r="BJ73" s="183"/>
      <c r="BK73" s="183"/>
      <c r="BL73" s="183"/>
      <c r="BM73" s="183"/>
      <c r="BN73" s="183"/>
      <c r="BO73" s="183"/>
      <c r="BP73" s="183"/>
      <c r="BQ73" s="183"/>
      <c r="BR73" s="183"/>
      <c r="BS73" s="183"/>
      <c r="BT73" s="183"/>
      <c r="BU73" s="183"/>
      <c r="BV73" s="183"/>
      <c r="BW73" s="183"/>
      <c r="BX73" s="183"/>
      <c r="BY73" s="183"/>
      <c r="BZ73" s="183"/>
      <c r="CA73" s="183"/>
      <c r="CB73" s="183"/>
      <c r="CC73" s="183"/>
      <c r="CD73" s="183"/>
      <c r="CE73" s="183"/>
      <c r="CF73" s="183"/>
      <c r="CG73" s="183"/>
      <c r="CH73" s="183"/>
      <c r="CI73" s="183"/>
      <c r="CJ73" s="183"/>
      <c r="CK73" s="183"/>
      <c r="CL73" s="183"/>
      <c r="CM73" s="183"/>
      <c r="CN73" s="183"/>
      <c r="CO73" s="183"/>
      <c r="CP73" s="183"/>
      <c r="CQ73" s="183"/>
      <c r="CR73" s="183"/>
      <c r="CS73" s="183"/>
      <c r="CT73" s="183"/>
      <c r="CU73" s="183"/>
      <c r="CV73" s="183"/>
      <c r="CW73" s="183"/>
      <c r="CX73" s="183"/>
      <c r="CY73" s="183"/>
      <c r="CZ73" s="183"/>
      <c r="DA73" s="183"/>
      <c r="DB73" s="183"/>
      <c r="DC73" s="183"/>
      <c r="DD73" s="183"/>
      <c r="DE73" s="183"/>
      <c r="DF73" s="183"/>
      <c r="DG73" s="183"/>
      <c r="DH73" s="183"/>
      <c r="DI73" s="183"/>
      <c r="DJ73" s="183"/>
      <c r="DK73" s="183"/>
      <c r="DL73" s="183"/>
      <c r="DM73" s="183"/>
      <c r="DN73" s="183"/>
      <c r="DO73" s="183"/>
      <c r="DP73" s="183"/>
      <c r="DQ73" s="183"/>
      <c r="DR73" s="183"/>
      <c r="DS73" s="183"/>
      <c r="DT73" s="183"/>
      <c r="DU73" s="183"/>
      <c r="DV73" s="183"/>
      <c r="DW73" s="183"/>
      <c r="DX73" s="183"/>
      <c r="DY73" s="183"/>
      <c r="DZ73" s="183"/>
      <c r="EA73" s="183"/>
      <c r="EB73" s="183"/>
      <c r="EC73" s="183"/>
      <c r="ED73" s="183"/>
      <c r="EE73" s="183"/>
      <c r="EF73" s="183"/>
      <c r="EG73" s="183"/>
      <c r="EH73" s="183"/>
      <c r="EI73" s="183"/>
      <c r="EJ73" s="183"/>
      <c r="EK73" s="183"/>
      <c r="EL73" s="183"/>
      <c r="EM73" s="183"/>
      <c r="EN73" s="183"/>
      <c r="EO73" s="183"/>
      <c r="EP73" s="183"/>
      <c r="EQ73" s="183"/>
      <c r="ER73" s="183"/>
      <c r="ES73" s="183"/>
      <c r="ET73" s="183"/>
      <c r="EU73" s="183"/>
      <c r="EV73" s="183"/>
      <c r="EW73" s="183"/>
      <c r="EX73" s="183"/>
      <c r="EY73" s="183"/>
      <c r="EZ73" s="183"/>
      <c r="FA73" s="183"/>
      <c r="FB73" s="183"/>
      <c r="FC73" s="183"/>
      <c r="FD73" s="183"/>
      <c r="FE73" s="183"/>
      <c r="FF73" s="183"/>
      <c r="FG73" s="183"/>
      <c r="FH73" s="183"/>
      <c r="FI73" s="183"/>
      <c r="FJ73" s="183"/>
      <c r="FK73" s="183"/>
      <c r="FL73" s="183"/>
      <c r="FM73" s="183"/>
      <c r="FN73" s="183"/>
      <c r="FO73" s="183"/>
      <c r="FP73" s="183"/>
      <c r="FQ73" s="183"/>
      <c r="FR73" s="183"/>
      <c r="FS73" s="183"/>
      <c r="FT73" s="183"/>
      <c r="FU73" s="183"/>
      <c r="FV73" s="183"/>
      <c r="FW73" s="183"/>
      <c r="FX73" s="183"/>
      <c r="FY73" s="183"/>
      <c r="FZ73" s="183"/>
      <c r="GA73" s="183"/>
      <c r="GB73" s="183"/>
      <c r="GC73" s="183"/>
      <c r="GD73" s="183"/>
      <c r="GE73" s="183"/>
      <c r="GF73" s="183"/>
      <c r="GG73" s="183"/>
      <c r="GH73" s="183"/>
      <c r="GI73" s="183"/>
      <c r="GJ73" s="183"/>
      <c r="GK73" s="183"/>
      <c r="GL73" s="183"/>
      <c r="GM73" s="183"/>
      <c r="GN73" s="183"/>
      <c r="GO73" s="183"/>
      <c r="GP73" s="183"/>
      <c r="GQ73" s="183"/>
      <c r="GR73" s="183"/>
      <c r="GS73" s="183"/>
      <c r="GT73" s="183"/>
      <c r="GU73" s="183"/>
      <c r="GV73" s="183"/>
      <c r="GW73" s="183"/>
      <c r="GX73" s="183"/>
      <c r="GY73" s="183"/>
      <c r="GZ73" s="183"/>
      <c r="HA73" s="183"/>
      <c r="HB73" s="183"/>
      <c r="HC73" s="183"/>
      <c r="HD73" s="183"/>
      <c r="HE73" s="183"/>
      <c r="HF73" s="183"/>
      <c r="HG73" s="183"/>
      <c r="HH73" s="183"/>
      <c r="HI73" s="183"/>
      <c r="HJ73" s="183"/>
      <c r="HK73" s="183"/>
      <c r="HL73" s="183"/>
      <c r="HM73" s="183"/>
      <c r="HN73" s="183"/>
      <c r="HO73" s="183"/>
      <c r="HP73" s="183"/>
      <c r="HQ73" s="183"/>
      <c r="HR73" s="183"/>
      <c r="HS73" s="183"/>
      <c r="HT73" s="183"/>
      <c r="HU73" s="183"/>
      <c r="HV73" s="183"/>
      <c r="HW73" s="183"/>
      <c r="HX73" s="183"/>
      <c r="HY73" s="183"/>
      <c r="HZ73" s="183"/>
      <c r="IA73" s="183"/>
      <c r="IB73" s="183"/>
      <c r="IC73" s="183"/>
      <c r="ID73" s="183"/>
      <c r="IE73" s="183"/>
      <c r="IF73" s="183"/>
      <c r="IG73" s="183"/>
      <c r="IH73" s="183"/>
      <c r="II73" s="183"/>
      <c r="IJ73" s="183"/>
      <c r="IK73" s="183"/>
      <c r="IL73" s="183"/>
      <c r="IM73" s="183"/>
      <c r="IN73" s="183"/>
      <c r="IO73" s="183"/>
      <c r="IP73" s="183"/>
      <c r="IQ73" s="183"/>
      <c r="IR73" s="183"/>
      <c r="IS73" s="183"/>
      <c r="IT73" s="183"/>
      <c r="IU73" s="183"/>
      <c r="IV73" s="183"/>
      <c r="IW73" s="183"/>
      <c r="IX73" s="183"/>
      <c r="IY73" s="183"/>
      <c r="IZ73" s="183"/>
      <c r="JA73" s="183"/>
      <c r="JB73" s="183"/>
      <c r="JC73" s="183"/>
      <c r="JD73" s="183"/>
      <c r="JE73" s="183"/>
      <c r="JF73" s="183"/>
      <c r="JG73" s="183"/>
      <c r="JH73" s="183"/>
      <c r="JI73" s="183"/>
      <c r="JJ73" s="183"/>
      <c r="JK73" s="183"/>
      <c r="JL73" s="183"/>
      <c r="JM73" s="183"/>
      <c r="JN73" s="183"/>
      <c r="JO73" s="183"/>
      <c r="JP73" s="183"/>
      <c r="JQ73" s="183"/>
      <c r="JR73" s="183"/>
      <c r="JS73" s="183"/>
      <c r="JT73" s="183"/>
      <c r="JU73" s="183"/>
      <c r="JV73" s="183"/>
      <c r="JW73" s="183"/>
      <c r="JX73" s="183"/>
      <c r="JY73" s="183"/>
      <c r="JZ73" s="183"/>
      <c r="KA73" s="183"/>
      <c r="KB73" s="183"/>
      <c r="KC73" s="183"/>
      <c r="KD73" s="183"/>
      <c r="KE73" s="183"/>
      <c r="KF73" s="183"/>
      <c r="KG73" s="183"/>
      <c r="KH73" s="183"/>
      <c r="KI73" s="183"/>
      <c r="KJ73" s="183"/>
      <c r="KK73" s="183"/>
      <c r="KL73" s="183"/>
      <c r="KM73" s="183"/>
      <c r="KN73" s="183"/>
      <c r="KO73" s="183"/>
      <c r="KP73" s="183"/>
      <c r="KQ73" s="183"/>
      <c r="KR73" s="183"/>
      <c r="KS73" s="183"/>
      <c r="KT73" s="183"/>
      <c r="KU73" s="183"/>
      <c r="KV73" s="183"/>
      <c r="KW73" s="183"/>
      <c r="KX73" s="183"/>
      <c r="KY73" s="183"/>
      <c r="KZ73" s="183"/>
      <c r="LA73" s="183"/>
      <c r="LB73" s="183"/>
      <c r="LC73" s="183"/>
      <c r="LD73" s="183"/>
      <c r="LE73" s="183"/>
      <c r="LF73" s="183"/>
      <c r="LG73" s="183"/>
      <c r="LH73" s="183"/>
      <c r="LI73" s="183"/>
      <c r="LJ73" s="183"/>
      <c r="LK73" s="183"/>
      <c r="LL73" s="183"/>
      <c r="LM73" s="183"/>
      <c r="LN73" s="183"/>
      <c r="LO73" s="183"/>
      <c r="LP73" s="183"/>
      <c r="LQ73" s="183"/>
      <c r="LR73" s="183"/>
      <c r="LS73" s="183"/>
      <c r="LT73" s="183"/>
      <c r="LU73" s="183"/>
      <c r="LV73" s="183"/>
      <c r="LW73" s="183"/>
      <c r="LX73" s="183"/>
      <c r="LY73" s="183"/>
      <c r="LZ73" s="183"/>
      <c r="MA73" s="183"/>
      <c r="MB73" s="183"/>
      <c r="MC73" s="183"/>
      <c r="MD73" s="183"/>
      <c r="ME73" s="183"/>
      <c r="MF73" s="183"/>
      <c r="MG73" s="183"/>
      <c r="MH73" s="183"/>
    </row>
    <row r="74" spans="1:346" s="252" customFormat="1" ht="13.5" hidden="1" customHeight="1">
      <c r="A74" s="94"/>
      <c r="B74" s="94"/>
      <c r="C74" s="94"/>
      <c r="D74" s="94"/>
      <c r="E74" s="94"/>
      <c r="F74" s="94"/>
      <c r="G74" s="94"/>
      <c r="H74" s="94"/>
      <c r="I74" s="94"/>
      <c r="J74" s="214"/>
      <c r="K74" s="214"/>
      <c r="L74" s="214"/>
      <c r="M74" s="94"/>
      <c r="N74" s="94"/>
      <c r="O74" s="94"/>
      <c r="P74" s="94"/>
      <c r="Q74" s="94"/>
      <c r="R74" s="94"/>
      <c r="S74" s="94"/>
      <c r="T74" s="94"/>
      <c r="U74" s="94"/>
    </row>
  </sheetData>
  <sheetProtection password="C66E" sheet="1" objects="1" scenarios="1"/>
  <conditionalFormatting sqref="M3:P3">
    <cfRule type="expression" dxfId="58" priority="15" stopIfTrue="1">
      <formula>M2="H"</formula>
    </cfRule>
    <cfRule type="expression" dxfId="57" priority="16" stopIfTrue="1">
      <formula>M2="F"</formula>
    </cfRule>
    <cfRule type="expression" dxfId="56" priority="17" stopIfTrue="1">
      <formula>M2="O"</formula>
    </cfRule>
  </conditionalFormatting>
  <conditionalFormatting sqref="M20">
    <cfRule type="containsBlanks" dxfId="55" priority="9">
      <formula>LEN(TRIM(M20))=0</formula>
    </cfRule>
  </conditionalFormatting>
  <conditionalFormatting sqref="M21">
    <cfRule type="containsBlanks" dxfId="54" priority="8">
      <formula>LEN(TRIM(M21))=0</formula>
    </cfRule>
  </conditionalFormatting>
  <conditionalFormatting sqref="M19">
    <cfRule type="containsBlanks" dxfId="53" priority="10">
      <formula>LEN(TRIM(M19))=0</formula>
    </cfRule>
  </conditionalFormatting>
  <conditionalFormatting sqref="M27">
    <cfRule type="containsBlanks" dxfId="52" priority="6">
      <formula>LEN(TRIM(M27))=0</formula>
    </cfRule>
  </conditionalFormatting>
  <conditionalFormatting sqref="M25">
    <cfRule type="containsBlanks" dxfId="51" priority="7">
      <formula>LEN(TRIM(M25))=0</formula>
    </cfRule>
  </conditionalFormatting>
  <conditionalFormatting sqref="M33">
    <cfRule type="containsBlanks" dxfId="50" priority="4">
      <formula>LEN(TRIM(M33))=0</formula>
    </cfRule>
  </conditionalFormatting>
  <conditionalFormatting sqref="Q3:T3">
    <cfRule type="expression" dxfId="49" priority="1" stopIfTrue="1">
      <formula>Q2="H"</formula>
    </cfRule>
    <cfRule type="expression" dxfId="48" priority="2" stopIfTrue="1">
      <formula>Q2="F"</formula>
    </cfRule>
    <cfRule type="expression" dxfId="47" priority="3" stopIfTrue="1">
      <formula>Q2="O"</formula>
    </cfRule>
  </conditionalFormatting>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76"/>
  <sheetViews>
    <sheetView workbookViewId="0">
      <selection activeCell="D60" sqref="D60"/>
    </sheetView>
  </sheetViews>
  <sheetFormatPr baseColWidth="10" defaultColWidth="8.83203125" defaultRowHeight="12" x14ac:dyDescent="0"/>
  <cols>
    <col min="1" max="1" width="8.83203125" style="127"/>
    <col min="2" max="2" width="33.1640625" style="127" customWidth="1"/>
    <col min="3" max="3" width="23.5" style="259" customWidth="1"/>
    <col min="4" max="4" width="29.6640625" style="260" bestFit="1" customWidth="1"/>
    <col min="5" max="5" width="44.5" style="127" customWidth="1"/>
    <col min="6" max="6" width="21.33203125" style="259" customWidth="1"/>
    <col min="7" max="7" width="23.5" style="259" bestFit="1" customWidth="1"/>
    <col min="8" max="8" width="33.5" style="259" bestFit="1" customWidth="1"/>
    <col min="9" max="9" width="24.1640625" style="259" bestFit="1" customWidth="1"/>
    <col min="10" max="10" width="40.5" style="259" bestFit="1" customWidth="1"/>
    <col min="11" max="11" width="22.6640625" style="259" bestFit="1" customWidth="1"/>
    <col min="12" max="12" width="8.83203125" style="127"/>
    <col min="13" max="13" width="18.5" style="127" bestFit="1" customWidth="1"/>
    <col min="14" max="16384" width="8.83203125" style="127"/>
  </cols>
  <sheetData>
    <row r="1" spans="2:11" ht="13" thickBot="1"/>
    <row r="2" spans="2:11" ht="13" thickBot="1">
      <c r="B2" s="347" t="s">
        <v>83</v>
      </c>
      <c r="C2" s="347" t="s">
        <v>84</v>
      </c>
      <c r="D2" s="350"/>
      <c r="E2" s="346"/>
      <c r="F2" s="263"/>
    </row>
    <row r="3" spans="2:11" ht="31.5" customHeight="1" thickBot="1">
      <c r="B3" s="441" t="s">
        <v>85</v>
      </c>
      <c r="C3" s="431">
        <v>28271.884189097491</v>
      </c>
      <c r="E3" s="262"/>
      <c r="F3" s="266"/>
      <c r="H3" s="263"/>
      <c r="I3" s="267"/>
    </row>
    <row r="4" spans="2:11" ht="31.5" customHeight="1" thickBot="1">
      <c r="B4" s="442" t="s">
        <v>86</v>
      </c>
      <c r="C4" s="431">
        <v>14</v>
      </c>
      <c r="E4" s="262"/>
      <c r="F4" s="267"/>
    </row>
    <row r="5" spans="2:11" ht="31.5" customHeight="1" thickBot="1">
      <c r="B5" s="443" t="s">
        <v>87</v>
      </c>
      <c r="C5" s="431">
        <v>227.70000000000002</v>
      </c>
      <c r="E5" s="271"/>
      <c r="F5" s="267"/>
    </row>
    <row r="6" spans="2:11" ht="31.5" customHeight="1" thickBot="1">
      <c r="B6" s="444" t="s">
        <v>88</v>
      </c>
      <c r="C6" s="431">
        <v>253</v>
      </c>
      <c r="E6" s="274"/>
      <c r="F6" s="267"/>
    </row>
    <row r="7" spans="2:11" ht="31.5" customHeight="1" thickBot="1">
      <c r="B7" s="445" t="s">
        <v>89</v>
      </c>
      <c r="C7" s="431">
        <v>111.74657782251973</v>
      </c>
      <c r="E7" s="276"/>
      <c r="F7" s="267"/>
    </row>
    <row r="8" spans="2:11" ht="13" thickBot="1">
      <c r="B8" s="263"/>
      <c r="C8" s="267"/>
      <c r="D8" s="259"/>
      <c r="E8" s="276"/>
    </row>
    <row r="9" spans="2:11" ht="21" customHeight="1" thickBot="1">
      <c r="B9" s="438" t="s">
        <v>90</v>
      </c>
      <c r="C9" s="439" t="s">
        <v>91</v>
      </c>
      <c r="D9" s="259"/>
      <c r="E9" s="262"/>
    </row>
    <row r="10" spans="2:11" ht="21" customHeight="1">
      <c r="B10" s="435" t="s">
        <v>5</v>
      </c>
      <c r="C10" s="600">
        <f>'Direct costs Chile'!M19</f>
        <v>0.15</v>
      </c>
      <c r="D10" s="127"/>
    </row>
    <row r="11" spans="2:11" ht="21" customHeight="1">
      <c r="B11" s="436" t="s">
        <v>6</v>
      </c>
      <c r="C11" s="601">
        <f>'Direct costs Chile'!M20</f>
        <v>0.39</v>
      </c>
      <c r="D11" s="127"/>
    </row>
    <row r="12" spans="2:11" ht="21" customHeight="1" thickBot="1">
      <c r="B12" s="437" t="s">
        <v>7</v>
      </c>
      <c r="C12" s="602">
        <f>'Direct costs Chile'!M21</f>
        <v>0.46</v>
      </c>
      <c r="D12" s="127"/>
    </row>
    <row r="13" spans="2:11" s="260" customFormat="1">
      <c r="B13" s="267"/>
      <c r="C13" s="282"/>
      <c r="D13" s="267"/>
      <c r="F13" s="267"/>
      <c r="G13" s="267"/>
      <c r="H13" s="267"/>
      <c r="I13" s="267"/>
      <c r="J13" s="267"/>
      <c r="K13" s="267"/>
    </row>
    <row r="14" spans="2:11" hidden="1">
      <c r="B14" s="283" t="s">
        <v>39</v>
      </c>
      <c r="C14" s="124"/>
      <c r="D14" s="284"/>
      <c r="E14" s="285"/>
      <c r="F14" s="284"/>
      <c r="G14" s="284"/>
      <c r="H14" s="284"/>
      <c r="I14" s="284"/>
      <c r="J14" s="284"/>
      <c r="K14" s="284"/>
    </row>
    <row r="15" spans="2:11" s="286" customFormat="1" hidden="1">
      <c r="B15" s="287" t="s">
        <v>92</v>
      </c>
      <c r="C15" s="288"/>
      <c r="D15" s="289"/>
      <c r="E15" s="288"/>
      <c r="F15" s="287" t="s">
        <v>93</v>
      </c>
      <c r="G15" s="287" t="s">
        <v>94</v>
      </c>
      <c r="H15" s="287" t="s">
        <v>95</v>
      </c>
      <c r="I15" s="287"/>
      <c r="J15" s="287"/>
      <c r="K15" s="287"/>
    </row>
    <row r="16" spans="2:11" hidden="1">
      <c r="B16" s="291" t="s">
        <v>96</v>
      </c>
      <c r="C16" s="291" t="s">
        <v>97</v>
      </c>
      <c r="D16" s="291" t="s">
        <v>98</v>
      </c>
      <c r="E16" s="291" t="s">
        <v>99</v>
      </c>
      <c r="F16" s="291" t="s">
        <v>100</v>
      </c>
      <c r="G16" s="291" t="s">
        <v>6</v>
      </c>
      <c r="H16" s="291" t="s">
        <v>7</v>
      </c>
      <c r="I16" s="291" t="s">
        <v>101</v>
      </c>
      <c r="J16" s="291" t="s">
        <v>102</v>
      </c>
      <c r="K16" s="291" t="s">
        <v>103</v>
      </c>
    </row>
    <row r="17" spans="2:13" hidden="1">
      <c r="B17" s="292" t="s">
        <v>104</v>
      </c>
      <c r="C17" s="267">
        <v>0.62</v>
      </c>
      <c r="D17" s="313">
        <v>0.127</v>
      </c>
      <c r="E17" s="277">
        <f t="shared" ref="E17:E25" si="0">C17*D17</f>
        <v>7.8740000000000004E-2</v>
      </c>
      <c r="F17" s="259">
        <f t="shared" ref="F17:F25" si="1">$C$10*E17</f>
        <v>1.1811E-2</v>
      </c>
      <c r="G17" s="259">
        <f t="shared" ref="G17:G25" si="2">$C$11*E17</f>
        <v>3.0708600000000003E-2</v>
      </c>
      <c r="H17" s="259">
        <f t="shared" ref="H17:H25" si="3">$C$12*E17</f>
        <v>3.6220400000000007E-2</v>
      </c>
      <c r="I17" s="259">
        <f t="shared" ref="I17:I25" si="4">($C$7*$C$4)*F17</f>
        <v>18.477743629264928</v>
      </c>
      <c r="J17" s="259">
        <f t="shared" ref="J17:J25" si="5">($C$7*$C$5)*G17</f>
        <v>781.37098452838745</v>
      </c>
      <c r="K17" s="259">
        <f t="shared" ref="K17:K25" si="6">$C$3*H17</f>
        <v>1024.0189540827869</v>
      </c>
    </row>
    <row r="18" spans="2:13" hidden="1">
      <c r="B18" s="292" t="s">
        <v>105</v>
      </c>
      <c r="C18" s="267">
        <v>1.37</v>
      </c>
      <c r="D18" s="348">
        <v>0.45200000000000001</v>
      </c>
      <c r="E18" s="277">
        <f t="shared" si="0"/>
        <v>0.61924000000000001</v>
      </c>
      <c r="F18" s="259">
        <f t="shared" si="1"/>
        <v>9.2885999999999996E-2</v>
      </c>
      <c r="G18" s="259">
        <f t="shared" si="2"/>
        <v>0.24150360000000001</v>
      </c>
      <c r="H18" s="259">
        <f t="shared" si="3"/>
        <v>0.2848504</v>
      </c>
      <c r="I18" s="259">
        <f t="shared" si="4"/>
        <v>145.31569678671593</v>
      </c>
      <c r="J18" s="259">
        <f t="shared" si="5"/>
        <v>6144.9856294051133</v>
      </c>
      <c r="K18" s="259">
        <f t="shared" si="6"/>
        <v>8053.2575200180963</v>
      </c>
    </row>
    <row r="19" spans="2:13" hidden="1">
      <c r="B19" s="292" t="s">
        <v>106</v>
      </c>
      <c r="C19" s="267">
        <v>2.86</v>
      </c>
      <c r="D19" s="348">
        <v>0.68299999999999994</v>
      </c>
      <c r="E19" s="277">
        <f t="shared" si="0"/>
        <v>1.9533799999999997</v>
      </c>
      <c r="F19" s="259">
        <f t="shared" si="1"/>
        <v>0.29300699999999996</v>
      </c>
      <c r="G19" s="259">
        <f t="shared" si="2"/>
        <v>0.76181819999999989</v>
      </c>
      <c r="H19" s="259">
        <f t="shared" si="3"/>
        <v>0.89855479999999988</v>
      </c>
      <c r="I19" s="259">
        <f t="shared" si="4"/>
        <v>458.39541339260245</v>
      </c>
      <c r="J19" s="259">
        <f t="shared" si="5"/>
        <v>19384.232331192037</v>
      </c>
      <c r="K19" s="259">
        <f t="shared" si="6"/>
        <v>25403.837243157654</v>
      </c>
    </row>
    <row r="20" spans="2:13" hidden="1">
      <c r="B20" s="292" t="s">
        <v>107</v>
      </c>
      <c r="C20" s="293">
        <v>6.04</v>
      </c>
      <c r="D20" s="348">
        <v>0.71599999999999997</v>
      </c>
      <c r="E20" s="277">
        <f t="shared" si="0"/>
        <v>4.3246399999999996</v>
      </c>
      <c r="F20" s="259">
        <f t="shared" si="1"/>
        <v>0.64869599999999994</v>
      </c>
      <c r="G20" s="259">
        <f t="shared" si="2"/>
        <v>1.6866095999999999</v>
      </c>
      <c r="H20" s="259">
        <f t="shared" si="3"/>
        <v>1.9893343999999999</v>
      </c>
      <c r="I20" s="259">
        <f t="shared" si="4"/>
        <v>1014.8538126602015</v>
      </c>
      <c r="J20" s="259">
        <f t="shared" si="5"/>
        <v>42915.26815507804</v>
      </c>
      <c r="K20" s="259">
        <f t="shared" si="6"/>
        <v>56242.23177018774</v>
      </c>
    </row>
    <row r="21" spans="2:13" hidden="1">
      <c r="B21" s="292" t="s">
        <v>108</v>
      </c>
      <c r="C21" s="293">
        <v>9.77</v>
      </c>
      <c r="D21" s="348">
        <v>0.71599999999999997</v>
      </c>
      <c r="E21" s="277">
        <f t="shared" si="0"/>
        <v>6.9953199999999995</v>
      </c>
      <c r="F21" s="259">
        <f t="shared" si="1"/>
        <v>1.0492979999999998</v>
      </c>
      <c r="G21" s="259">
        <f t="shared" si="2"/>
        <v>2.7281748000000001</v>
      </c>
      <c r="H21" s="259">
        <f t="shared" si="3"/>
        <v>3.2178472</v>
      </c>
      <c r="I21" s="259">
        <f t="shared" si="4"/>
        <v>1641.5764486241999</v>
      </c>
      <c r="J21" s="259">
        <f t="shared" si="5"/>
        <v>69417.577793892793</v>
      </c>
      <c r="K21" s="259">
        <f t="shared" si="6"/>
        <v>90974.603376611631</v>
      </c>
    </row>
    <row r="22" spans="2:13" hidden="1">
      <c r="B22" s="292" t="s">
        <v>109</v>
      </c>
      <c r="C22" s="293">
        <v>19.239999999999998</v>
      </c>
      <c r="D22" s="348">
        <v>0.69400000000000006</v>
      </c>
      <c r="E22" s="277">
        <f t="shared" si="0"/>
        <v>13.35256</v>
      </c>
      <c r="F22" s="259">
        <f t="shared" si="1"/>
        <v>2.0028839999999999</v>
      </c>
      <c r="G22" s="259">
        <f t="shared" si="2"/>
        <v>5.2074984000000004</v>
      </c>
      <c r="H22" s="259">
        <f t="shared" si="3"/>
        <v>6.1421776000000001</v>
      </c>
      <c r="I22" s="259">
        <f t="shared" si="4"/>
        <v>3133.4160588567142</v>
      </c>
      <c r="J22" s="259">
        <f t="shared" si="5"/>
        <v>132503.21251173946</v>
      </c>
      <c r="K22" s="259">
        <f t="shared" si="6"/>
        <v>173650.93377606876</v>
      </c>
    </row>
    <row r="23" spans="2:13" hidden="1">
      <c r="B23" s="292" t="s">
        <v>110</v>
      </c>
      <c r="C23" s="293">
        <v>49.26</v>
      </c>
      <c r="D23" s="348">
        <v>0.68700000000000006</v>
      </c>
      <c r="E23" s="277">
        <f t="shared" si="0"/>
        <v>33.841619999999999</v>
      </c>
      <c r="F23" s="259">
        <f t="shared" si="1"/>
        <v>5.0762429999999998</v>
      </c>
      <c r="G23" s="259">
        <f t="shared" si="2"/>
        <v>13.1982318</v>
      </c>
      <c r="H23" s="259">
        <f t="shared" si="3"/>
        <v>15.567145200000001</v>
      </c>
      <c r="I23" s="259">
        <f t="shared" si="4"/>
        <v>7941.5389682372934</v>
      </c>
      <c r="J23" s="259">
        <f t="shared" si="5"/>
        <v>335824.99285541737</v>
      </c>
      <c r="K23" s="259">
        <f t="shared" si="6"/>
        <v>440112.52624926489</v>
      </c>
    </row>
    <row r="24" spans="2:13" hidden="1">
      <c r="B24" s="292" t="s">
        <v>111</v>
      </c>
      <c r="C24" s="293">
        <v>107.29</v>
      </c>
      <c r="D24" s="348">
        <v>0.622</v>
      </c>
      <c r="E24" s="277">
        <f t="shared" si="0"/>
        <v>66.734380000000002</v>
      </c>
      <c r="F24" s="259">
        <f t="shared" si="1"/>
        <v>10.010157</v>
      </c>
      <c r="G24" s="259">
        <f t="shared" si="2"/>
        <v>26.026408200000002</v>
      </c>
      <c r="H24" s="259">
        <f t="shared" si="3"/>
        <v>30.697814800000003</v>
      </c>
      <c r="I24" s="259">
        <f t="shared" si="4"/>
        <v>15660.411035025967</v>
      </c>
      <c r="J24" s="259">
        <f t="shared" si="5"/>
        <v>662234.03863971971</v>
      </c>
      <c r="K24" s="259">
        <f t="shared" si="6"/>
        <v>867885.06488396309</v>
      </c>
    </row>
    <row r="25" spans="2:13" hidden="1">
      <c r="B25" s="292" t="s">
        <v>112</v>
      </c>
      <c r="C25" s="293">
        <v>200.83</v>
      </c>
      <c r="D25" s="348">
        <v>0.56000000000000005</v>
      </c>
      <c r="E25" s="277">
        <f t="shared" si="0"/>
        <v>112.46480000000001</v>
      </c>
      <c r="F25" s="259">
        <f t="shared" si="1"/>
        <v>16.869720000000001</v>
      </c>
      <c r="G25" s="259">
        <f t="shared" si="2"/>
        <v>43.861272000000007</v>
      </c>
      <c r="H25" s="259">
        <f t="shared" si="3"/>
        <v>51.73380800000001</v>
      </c>
      <c r="I25" s="259">
        <f t="shared" si="4"/>
        <v>26391.868703537646</v>
      </c>
      <c r="J25" s="259">
        <f t="shared" si="5"/>
        <v>1116036.7221334542</v>
      </c>
      <c r="K25" s="259">
        <f t="shared" si="6"/>
        <v>1462612.2284370055</v>
      </c>
    </row>
    <row r="26" spans="2:13" s="303" customFormat="1" hidden="1">
      <c r="B26" s="297" t="s">
        <v>113</v>
      </c>
      <c r="C26" s="293">
        <v>305.52999999999997</v>
      </c>
      <c r="D26" s="348">
        <v>0.41</v>
      </c>
      <c r="E26" s="300"/>
      <c r="F26" s="301"/>
      <c r="G26" s="301"/>
      <c r="H26" s="301"/>
      <c r="I26" s="302"/>
      <c r="J26" s="302"/>
      <c r="K26" s="302"/>
    </row>
    <row r="27" spans="2:13" s="303" customFormat="1" hidden="1">
      <c r="B27" s="304" t="s">
        <v>115</v>
      </c>
      <c r="C27" s="293">
        <v>1311.1000000000001</v>
      </c>
      <c r="D27" s="348">
        <v>0.13300000000000001</v>
      </c>
      <c r="E27" s="300"/>
      <c r="F27" s="301"/>
      <c r="G27" s="301"/>
      <c r="H27" s="301"/>
      <c r="I27" s="302"/>
      <c r="J27" s="302"/>
      <c r="K27" s="302"/>
      <c r="M27" s="305"/>
    </row>
    <row r="28" spans="2:13" hidden="1">
      <c r="B28" s="306"/>
      <c r="C28" s="295"/>
      <c r="D28" s="349"/>
      <c r="E28" s="307" t="s">
        <v>59</v>
      </c>
      <c r="F28" s="308"/>
      <c r="G28" s="309"/>
      <c r="H28" s="309"/>
      <c r="I28" s="308">
        <f>SUM(I17:I27)</f>
        <v>56405.853880750605</v>
      </c>
      <c r="J28" s="308">
        <f>SUM(J17:J27)</f>
        <v>2385242.4010344269</v>
      </c>
      <c r="K28" s="308">
        <f>SUM(K17:K27)</f>
        <v>3125958.7022103602</v>
      </c>
      <c r="M28" s="310"/>
    </row>
    <row r="29" spans="2:13" hidden="1">
      <c r="B29" s="306"/>
      <c r="D29" s="349"/>
      <c r="E29" s="263"/>
      <c r="F29" s="311"/>
    </row>
    <row r="30" spans="2:13" hidden="1">
      <c r="B30" s="287" t="s">
        <v>116</v>
      </c>
      <c r="C30" s="289"/>
      <c r="D30" s="289"/>
      <c r="E30" s="288"/>
      <c r="F30" s="287" t="s">
        <v>93</v>
      </c>
      <c r="G30" s="287" t="s">
        <v>94</v>
      </c>
      <c r="H30" s="287" t="s">
        <v>95</v>
      </c>
      <c r="I30" s="287"/>
      <c r="J30" s="287"/>
      <c r="K30" s="287"/>
      <c r="M30" s="312"/>
    </row>
    <row r="31" spans="2:13" hidden="1">
      <c r="B31" s="291" t="s">
        <v>96</v>
      </c>
      <c r="C31" s="291" t="s">
        <v>97</v>
      </c>
      <c r="D31" s="291" t="s">
        <v>98</v>
      </c>
      <c r="E31" s="291" t="s">
        <v>117</v>
      </c>
      <c r="F31" s="291" t="s">
        <v>100</v>
      </c>
      <c r="G31" s="291" t="s">
        <v>6</v>
      </c>
      <c r="H31" s="291" t="s">
        <v>7</v>
      </c>
      <c r="I31" s="291" t="s">
        <v>101</v>
      </c>
      <c r="J31" s="291" t="s">
        <v>102</v>
      </c>
      <c r="K31" s="291" t="s">
        <v>103</v>
      </c>
    </row>
    <row r="32" spans="2:13" hidden="1">
      <c r="B32" s="292" t="s">
        <v>104</v>
      </c>
      <c r="C32" s="267">
        <v>0.67</v>
      </c>
      <c r="D32" s="313">
        <v>0.16399999999999998</v>
      </c>
      <c r="E32" s="277">
        <f t="shared" ref="E32:E41" si="7">C32*D32</f>
        <v>0.10987999999999999</v>
      </c>
      <c r="F32" s="259">
        <f t="shared" ref="F32:F41" si="8">$C$10*E32</f>
        <v>1.6481999999999997E-2</v>
      </c>
      <c r="G32" s="277">
        <f t="shared" ref="G32:G41" si="9">$C$11*E32</f>
        <v>4.2853200000000001E-2</v>
      </c>
      <c r="H32" s="259">
        <f t="shared" ref="H32:H41" si="10">$C$12*E32</f>
        <v>5.0544800000000001E-2</v>
      </c>
      <c r="I32" s="259">
        <f t="shared" ref="I32:I41" si="11">($C$7*$C$4)*F32</f>
        <v>25.785299339390775</v>
      </c>
      <c r="J32" s="259">
        <f t="shared" ref="J32:J41" si="12">($C$7*$C$5)*G32</f>
        <v>1090.3866367790095</v>
      </c>
      <c r="K32" s="259">
        <f t="shared" ref="K32:K41" si="13">$C$3*H32</f>
        <v>1428.9967319610948</v>
      </c>
    </row>
    <row r="33" spans="2:11" hidden="1">
      <c r="B33" s="292" t="s">
        <v>105</v>
      </c>
      <c r="C33" s="267">
        <v>1.33</v>
      </c>
      <c r="D33" s="348">
        <v>0.623</v>
      </c>
      <c r="E33" s="277">
        <f t="shared" si="7"/>
        <v>0.82859000000000005</v>
      </c>
      <c r="F33" s="259">
        <f t="shared" si="8"/>
        <v>0.1242885</v>
      </c>
      <c r="G33" s="277">
        <f t="shared" si="9"/>
        <v>0.32315010000000005</v>
      </c>
      <c r="H33" s="259">
        <f t="shared" si="10"/>
        <v>0.38115140000000003</v>
      </c>
      <c r="I33" s="259">
        <f t="shared" si="11"/>
        <v>194.4434035277194</v>
      </c>
      <c r="J33" s="259">
        <f t="shared" si="12"/>
        <v>8222.4559826057484</v>
      </c>
      <c r="K33" s="259">
        <f t="shared" si="13"/>
        <v>10775.868239312374</v>
      </c>
    </row>
    <row r="34" spans="2:11" hidden="1">
      <c r="B34" s="292" t="s">
        <v>106</v>
      </c>
      <c r="C34" s="267">
        <v>2.84</v>
      </c>
      <c r="D34" s="348">
        <v>0.85</v>
      </c>
      <c r="E34" s="277">
        <f t="shared" si="7"/>
        <v>2.4139999999999997</v>
      </c>
      <c r="F34" s="259">
        <f t="shared" si="8"/>
        <v>0.36209999999999992</v>
      </c>
      <c r="G34" s="277">
        <f t="shared" si="9"/>
        <v>0.94145999999999996</v>
      </c>
      <c r="H34" s="259">
        <f t="shared" si="10"/>
        <v>1.1104399999999999</v>
      </c>
      <c r="I34" s="259">
        <f t="shared" si="11"/>
        <v>566.48810161348138</v>
      </c>
      <c r="J34" s="259">
        <f t="shared" si="12"/>
        <v>23955.163279800952</v>
      </c>
      <c r="K34" s="259">
        <f t="shared" si="13"/>
        <v>31394.231078941415</v>
      </c>
    </row>
    <row r="35" spans="2:11" hidden="1">
      <c r="B35" s="292" t="s">
        <v>107</v>
      </c>
      <c r="C35" s="293">
        <v>6.4</v>
      </c>
      <c r="D35" s="348">
        <v>0.92400000000000004</v>
      </c>
      <c r="E35" s="277">
        <f t="shared" si="7"/>
        <v>5.9136000000000006</v>
      </c>
      <c r="F35" s="259">
        <f t="shared" si="8"/>
        <v>0.88704000000000005</v>
      </c>
      <c r="G35" s="277">
        <f t="shared" si="9"/>
        <v>2.3063040000000004</v>
      </c>
      <c r="H35" s="259">
        <f t="shared" si="10"/>
        <v>2.7202560000000005</v>
      </c>
      <c r="I35" s="259">
        <f t="shared" si="11"/>
        <v>1387.7315814836306</v>
      </c>
      <c r="J35" s="259">
        <f t="shared" si="12"/>
        <v>58683.203633567085</v>
      </c>
      <c r="K35" s="259">
        <f t="shared" si="13"/>
        <v>76906.76259669759</v>
      </c>
    </row>
    <row r="36" spans="2:11" hidden="1">
      <c r="B36" s="292" t="s">
        <v>108</v>
      </c>
      <c r="C36" s="293">
        <v>10.23</v>
      </c>
      <c r="D36" s="348">
        <v>0.94599999999999995</v>
      </c>
      <c r="E36" s="277">
        <f t="shared" si="7"/>
        <v>9.6775800000000007</v>
      </c>
      <c r="F36" s="259">
        <f t="shared" si="8"/>
        <v>1.4516370000000001</v>
      </c>
      <c r="G36" s="277">
        <f t="shared" si="9"/>
        <v>3.7742562000000004</v>
      </c>
      <c r="H36" s="259">
        <f t="shared" si="10"/>
        <v>4.4516868000000009</v>
      </c>
      <c r="I36" s="259">
        <f t="shared" si="11"/>
        <v>2271.016537867687</v>
      </c>
      <c r="J36" s="259">
        <f t="shared" si="12"/>
        <v>96034.800767744877</v>
      </c>
      <c r="K36" s="259">
        <f t="shared" si="13"/>
        <v>125857.57365573403</v>
      </c>
    </row>
    <row r="37" spans="2:11" hidden="1">
      <c r="B37" s="292" t="s">
        <v>109</v>
      </c>
      <c r="C37" s="293">
        <v>19.940000000000001</v>
      </c>
      <c r="D37" s="348">
        <v>0.93900000000000006</v>
      </c>
      <c r="E37" s="277">
        <f t="shared" si="7"/>
        <v>18.723660000000002</v>
      </c>
      <c r="F37" s="259">
        <f t="shared" si="8"/>
        <v>2.8085490000000002</v>
      </c>
      <c r="G37" s="277">
        <f t="shared" si="9"/>
        <v>7.3022274000000014</v>
      </c>
      <c r="H37" s="259">
        <f t="shared" si="10"/>
        <v>8.6128836000000017</v>
      </c>
      <c r="I37" s="259">
        <f t="shared" si="11"/>
        <v>4393.8403515560394</v>
      </c>
      <c r="J37" s="259">
        <f t="shared" si="12"/>
        <v>185802.95463772907</v>
      </c>
      <c r="K37" s="259">
        <f t="shared" si="13"/>
        <v>243502.44767337712</v>
      </c>
    </row>
    <row r="38" spans="2:11" hidden="1">
      <c r="B38" s="292" t="s">
        <v>110</v>
      </c>
      <c r="C38" s="293">
        <v>53.72</v>
      </c>
      <c r="D38" s="348">
        <v>0.93299999999999994</v>
      </c>
      <c r="E38" s="277">
        <f t="shared" si="7"/>
        <v>50.120759999999997</v>
      </c>
      <c r="F38" s="259">
        <f t="shared" si="8"/>
        <v>7.5181139999999989</v>
      </c>
      <c r="G38" s="277">
        <f t="shared" si="9"/>
        <v>19.547096400000001</v>
      </c>
      <c r="H38" s="259">
        <f t="shared" si="10"/>
        <v>23.055549599999999</v>
      </c>
      <c r="I38" s="259">
        <f t="shared" si="11"/>
        <v>11761.729156514049</v>
      </c>
      <c r="J38" s="259">
        <f t="shared" si="12"/>
        <v>497369.92108853208</v>
      </c>
      <c r="K38" s="259">
        <f t="shared" si="13"/>
        <v>651823.82820719294</v>
      </c>
    </row>
    <row r="39" spans="2:11" hidden="1">
      <c r="B39" s="292" t="s">
        <v>111</v>
      </c>
      <c r="C39" s="293">
        <v>95.74</v>
      </c>
      <c r="D39" s="348">
        <v>0.92200000000000004</v>
      </c>
      <c r="E39" s="277">
        <f t="shared" si="7"/>
        <v>88.272279999999995</v>
      </c>
      <c r="F39" s="259">
        <f t="shared" si="8"/>
        <v>13.240841999999999</v>
      </c>
      <c r="G39" s="277">
        <f t="shared" si="9"/>
        <v>34.426189199999996</v>
      </c>
      <c r="H39" s="259">
        <f t="shared" si="10"/>
        <v>40.605248799999998</v>
      </c>
      <c r="I39" s="259">
        <f t="shared" si="11"/>
        <v>20714.662933841628</v>
      </c>
      <c r="J39" s="259">
        <f t="shared" si="12"/>
        <v>875963.91072092287</v>
      </c>
      <c r="K39" s="259">
        <f t="shared" si="13"/>
        <v>1147986.8915430899</v>
      </c>
    </row>
    <row r="40" spans="2:11" hidden="1">
      <c r="B40" s="292" t="s">
        <v>112</v>
      </c>
      <c r="C40" s="293">
        <v>158.38</v>
      </c>
      <c r="D40" s="348">
        <v>0.8859999999999999</v>
      </c>
      <c r="E40" s="277">
        <f t="shared" si="7"/>
        <v>140.32467999999997</v>
      </c>
      <c r="F40" s="259">
        <f t="shared" si="8"/>
        <v>21.048701999999995</v>
      </c>
      <c r="G40" s="277">
        <f t="shared" si="9"/>
        <v>54.726625199999994</v>
      </c>
      <c r="H40" s="259">
        <f t="shared" si="10"/>
        <v>64.549352799999994</v>
      </c>
      <c r="I40" s="259">
        <f t="shared" si="11"/>
        <v>32929.685825484368</v>
      </c>
      <c r="J40" s="259">
        <f t="shared" si="12"/>
        <v>1392502.3287430899</v>
      </c>
      <c r="K40" s="259">
        <f t="shared" si="13"/>
        <v>1824931.8268427956</v>
      </c>
    </row>
    <row r="41" spans="2:11" hidden="1">
      <c r="B41" s="259" t="s">
        <v>113</v>
      </c>
      <c r="C41" s="293">
        <v>217.74</v>
      </c>
      <c r="D41" s="348">
        <v>0.80599999999999994</v>
      </c>
      <c r="E41" s="277">
        <f t="shared" si="7"/>
        <v>175.49843999999999</v>
      </c>
      <c r="F41" s="259">
        <f t="shared" si="8"/>
        <v>26.324765999999997</v>
      </c>
      <c r="G41" s="277">
        <f t="shared" si="9"/>
        <v>68.444391600000003</v>
      </c>
      <c r="H41" s="259">
        <f t="shared" si="10"/>
        <v>80.729282400000002</v>
      </c>
      <c r="I41" s="259">
        <f t="shared" si="11"/>
        <v>41183.835174700696</v>
      </c>
      <c r="J41" s="259">
        <f t="shared" si="12"/>
        <v>1741546.7214375937</v>
      </c>
      <c r="K41" s="259">
        <f t="shared" si="13"/>
        <v>2282368.9226817465</v>
      </c>
    </row>
    <row r="42" spans="2:11" s="303" customFormat="1" hidden="1">
      <c r="B42" s="304" t="s">
        <v>115</v>
      </c>
      <c r="C42" s="293">
        <v>1281.5</v>
      </c>
      <c r="D42" s="348">
        <v>0.38299999999999995</v>
      </c>
      <c r="E42" s="300"/>
      <c r="F42" s="301"/>
      <c r="G42" s="300"/>
      <c r="H42" s="301"/>
      <c r="I42" s="302"/>
      <c r="J42" s="301"/>
      <c r="K42" s="302"/>
    </row>
    <row r="43" spans="2:11" hidden="1">
      <c r="B43" s="260"/>
      <c r="C43" s="316"/>
      <c r="D43" s="267"/>
      <c r="E43" s="307" t="s">
        <v>59</v>
      </c>
      <c r="F43" s="308"/>
      <c r="G43" s="309"/>
      <c r="H43" s="309"/>
      <c r="I43" s="308">
        <f>SUM(I32:I42)</f>
        <v>115429.2183659287</v>
      </c>
      <c r="J43" s="308">
        <f>SUM(J32:J41)</f>
        <v>4881171.8469283655</v>
      </c>
      <c r="K43" s="308">
        <f>SUM(K32:K42)</f>
        <v>6396977.3492508484</v>
      </c>
    </row>
    <row r="44" spans="2:11" ht="13" thickBot="1">
      <c r="B44" s="260"/>
      <c r="C44" s="316"/>
    </row>
    <row r="45" spans="2:11">
      <c r="B45" s="456"/>
      <c r="C45" s="318" t="s">
        <v>118</v>
      </c>
      <c r="D45" s="318" t="s">
        <v>119</v>
      </c>
      <c r="E45" s="319" t="s">
        <v>120</v>
      </c>
      <c r="F45" s="311"/>
      <c r="H45" s="127"/>
      <c r="I45" s="127"/>
      <c r="J45" s="127"/>
      <c r="K45" s="127"/>
    </row>
    <row r="46" spans="2:11">
      <c r="B46" s="457" t="s">
        <v>59</v>
      </c>
      <c r="C46" s="321">
        <f>SUM(I28,I43)</f>
        <v>171835.07224667931</v>
      </c>
      <c r="D46" s="321">
        <f>SUM(J28,J43)</f>
        <v>7266414.2479627924</v>
      </c>
      <c r="E46" s="322">
        <f>SUM(K28,K43)</f>
        <v>9522936.0514612086</v>
      </c>
      <c r="H46" s="127"/>
      <c r="I46" s="127"/>
      <c r="J46" s="127"/>
      <c r="K46" s="127"/>
    </row>
    <row r="47" spans="2:11">
      <c r="B47" s="457"/>
      <c r="C47" s="321"/>
      <c r="D47" s="321"/>
      <c r="E47" s="322"/>
      <c r="H47" s="127"/>
      <c r="I47" s="127"/>
      <c r="J47" s="127"/>
      <c r="K47" s="127"/>
    </row>
    <row r="48" spans="2:11">
      <c r="B48" s="457" t="s">
        <v>121</v>
      </c>
      <c r="C48" s="321">
        <f>SUM(C46:D46)</f>
        <v>7438249.3202094715</v>
      </c>
      <c r="D48" s="321"/>
      <c r="E48" s="322"/>
      <c r="H48" s="127"/>
      <c r="I48" s="127"/>
      <c r="J48" s="127"/>
      <c r="K48" s="127"/>
    </row>
    <row r="49" spans="2:11">
      <c r="B49" s="457" t="s">
        <v>122</v>
      </c>
      <c r="C49" s="321">
        <f>E46</f>
        <v>9522936.0514612086</v>
      </c>
      <c r="D49" s="323"/>
      <c r="E49" s="324"/>
      <c r="H49" s="127"/>
      <c r="I49" s="127"/>
      <c r="J49" s="127"/>
      <c r="K49" s="127"/>
    </row>
    <row r="50" spans="2:11">
      <c r="B50" s="458"/>
      <c r="C50" s="323"/>
      <c r="D50" s="381"/>
      <c r="E50" s="387"/>
      <c r="H50" s="127"/>
      <c r="I50" s="127"/>
      <c r="J50" s="127"/>
      <c r="K50" s="127"/>
    </row>
    <row r="51" spans="2:11">
      <c r="B51" s="459" t="s">
        <v>123</v>
      </c>
      <c r="C51" s="384">
        <f>SUM(C46:E46)</f>
        <v>16961185.371670678</v>
      </c>
      <c r="D51" s="384"/>
      <c r="E51" s="385"/>
      <c r="H51" s="127"/>
      <c r="I51" s="127"/>
      <c r="J51" s="127"/>
      <c r="K51" s="127"/>
    </row>
    <row r="52" spans="2:11">
      <c r="B52" s="459" t="s">
        <v>124</v>
      </c>
      <c r="C52" s="384">
        <f>C51*(1+D55)</f>
        <v>17571788.045050822</v>
      </c>
      <c r="D52" s="384"/>
      <c r="E52" s="385"/>
      <c r="H52" s="127"/>
      <c r="I52" s="127"/>
      <c r="J52" s="127"/>
      <c r="K52" s="127"/>
    </row>
    <row r="53" spans="2:11">
      <c r="B53" s="459" t="s">
        <v>125</v>
      </c>
      <c r="C53" s="384">
        <f>C52*(1+D55)</f>
        <v>18204372.414672654</v>
      </c>
      <c r="D53" s="384"/>
      <c r="E53" s="385"/>
      <c r="H53" s="127"/>
      <c r="I53" s="127"/>
      <c r="J53" s="127"/>
      <c r="K53" s="127"/>
    </row>
    <row r="54" spans="2:11">
      <c r="B54" s="457" t="s">
        <v>126</v>
      </c>
      <c r="C54" s="321">
        <f>C53-C51</f>
        <v>1243187.0430019759</v>
      </c>
      <c r="D54" s="382" t="s">
        <v>138</v>
      </c>
      <c r="E54" s="385"/>
      <c r="H54" s="127"/>
      <c r="I54" s="127"/>
      <c r="J54" s="127"/>
      <c r="K54" s="127"/>
    </row>
    <row r="55" spans="2:11" ht="13" thickBot="1">
      <c r="B55" s="460" t="s">
        <v>127</v>
      </c>
      <c r="C55" s="589">
        <f>C54/C51</f>
        <v>7.3296000000000111E-2</v>
      </c>
      <c r="D55" s="589">
        <f>'Direct costs Chile'!M12</f>
        <v>3.5999999999999997E-2</v>
      </c>
      <c r="E55" s="386"/>
      <c r="H55" s="127"/>
      <c r="I55" s="127"/>
      <c r="J55" s="127"/>
      <c r="K55" s="127"/>
    </row>
    <row r="56" spans="2:11">
      <c r="B56" s="292"/>
      <c r="C56" s="293"/>
      <c r="D56" s="293"/>
      <c r="E56" s="260"/>
      <c r="J56" s="127"/>
    </row>
    <row r="57" spans="2:11">
      <c r="B57" s="292"/>
      <c r="C57" s="293"/>
      <c r="D57" s="293"/>
      <c r="E57" s="260"/>
    </row>
    <row r="58" spans="2:11">
      <c r="B58" s="292"/>
      <c r="C58" s="293"/>
      <c r="D58" s="293"/>
      <c r="E58" s="260"/>
    </row>
    <row r="59" spans="2:11">
      <c r="B59" s="292"/>
      <c r="C59" s="293"/>
      <c r="D59" s="293"/>
      <c r="E59" s="260"/>
    </row>
    <row r="60" spans="2:11">
      <c r="B60" s="292"/>
      <c r="C60" s="293"/>
      <c r="D60" s="293"/>
      <c r="E60" s="260"/>
    </row>
    <row r="61" spans="2:11">
      <c r="B61" s="292"/>
      <c r="C61" s="293"/>
      <c r="D61" s="293"/>
      <c r="E61" s="260"/>
    </row>
    <row r="62" spans="2:11">
      <c r="B62" s="259"/>
      <c r="C62" s="293"/>
      <c r="D62" s="293"/>
      <c r="E62" s="260"/>
    </row>
    <row r="63" spans="2:11">
      <c r="B63" s="304"/>
      <c r="C63" s="293"/>
      <c r="D63" s="293"/>
      <c r="E63" s="260"/>
    </row>
    <row r="64" spans="2:11">
      <c r="B64" s="263"/>
      <c r="C64" s="336"/>
      <c r="D64" s="337"/>
      <c r="E64" s="260"/>
    </row>
    <row r="65" spans="4:4">
      <c r="D65" s="263"/>
    </row>
    <row r="66" spans="4:4">
      <c r="D66" s="293"/>
    </row>
    <row r="67" spans="4:4">
      <c r="D67" s="293"/>
    </row>
    <row r="68" spans="4:4">
      <c r="D68" s="293"/>
    </row>
    <row r="69" spans="4:4">
      <c r="D69" s="293"/>
    </row>
    <row r="70" spans="4:4">
      <c r="D70" s="293"/>
    </row>
    <row r="71" spans="4:4">
      <c r="D71" s="293"/>
    </row>
    <row r="72" spans="4:4">
      <c r="D72" s="293"/>
    </row>
    <row r="73" spans="4:4">
      <c r="D73" s="293"/>
    </row>
    <row r="74" spans="4:4">
      <c r="D74" s="293"/>
    </row>
    <row r="75" spans="4:4">
      <c r="D75" s="293"/>
    </row>
    <row r="76" spans="4:4">
      <c r="D76" s="293"/>
    </row>
  </sheetData>
  <sheetProtection password="DC20" sheet="1" objects="1" scenarios="1"/>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K75"/>
  <sheetViews>
    <sheetView workbookViewId="0">
      <selection activeCell="F12" sqref="F12"/>
    </sheetView>
  </sheetViews>
  <sheetFormatPr baseColWidth="10" defaultColWidth="0" defaultRowHeight="13" zeroHeight="1" outlineLevelRow="1" x14ac:dyDescent="0"/>
  <cols>
    <col min="1" max="1" width="13.1640625" style="145" customWidth="1"/>
    <col min="2" max="2" width="22.33203125" style="145" customWidth="1"/>
    <col min="3" max="5" width="1.6640625" style="145" customWidth="1"/>
    <col min="6" max="6" width="15.5" style="145" customWidth="1"/>
    <col min="7" max="9" width="2.33203125" style="145" customWidth="1"/>
    <col min="10" max="10" width="9.33203125" style="239" customWidth="1"/>
    <col min="11" max="11" width="13.5" style="239" customWidth="1"/>
    <col min="12" max="12" width="13.6640625" style="239" customWidth="1"/>
    <col min="13" max="13" width="28.5" style="145" customWidth="1"/>
    <col min="14" max="14" width="16.1640625" style="145" bestFit="1" customWidth="1"/>
    <col min="15" max="15" width="16.1640625" style="145" customWidth="1"/>
    <col min="16" max="16" width="16.33203125" style="145" bestFit="1" customWidth="1"/>
    <col min="17" max="17" width="14.5" style="145" bestFit="1" customWidth="1"/>
    <col min="18" max="20" width="15.6640625" style="145" bestFit="1" customWidth="1"/>
    <col min="21" max="21" width="8.83203125" style="145" customWidth="1"/>
    <col min="22" max="349" width="0" style="145" hidden="1" customWidth="1"/>
    <col min="350" max="16384" width="8.83203125" style="145" hidden="1"/>
  </cols>
  <sheetData>
    <row r="1" spans="1:346" s="94" customFormat="1" ht="15.75" customHeight="1">
      <c r="A1" s="213" t="s">
        <v>1</v>
      </c>
      <c r="C1" s="213"/>
      <c r="D1" s="213"/>
      <c r="J1" s="214"/>
      <c r="K1" s="214"/>
      <c r="L1" s="214"/>
    </row>
    <row r="2" spans="1:346" s="94" customFormat="1" ht="15.75" customHeight="1" thickBot="1">
      <c r="A2" s="215" t="s">
        <v>40</v>
      </c>
      <c r="C2" s="215"/>
      <c r="D2" s="215"/>
      <c r="J2" s="214"/>
      <c r="K2" s="214"/>
      <c r="L2" s="214"/>
    </row>
    <row r="3" spans="1:346" ht="15.75" customHeight="1" thickBot="1">
      <c r="A3" s="216" t="str">
        <f ca="1">"Sheet: "&amp;MID(CELL("filename",A3),FIND("]",CELL("filename",A3))+1,99)</f>
        <v>Sheet: Direct costs Argentina</v>
      </c>
      <c r="B3" s="184"/>
      <c r="C3" s="216"/>
      <c r="D3" s="216"/>
      <c r="E3" s="184"/>
      <c r="F3" s="184"/>
      <c r="G3" s="184"/>
      <c r="H3" s="184"/>
      <c r="I3" s="184"/>
      <c r="J3" s="216" t="s">
        <v>11</v>
      </c>
      <c r="K3" s="216" t="s">
        <v>18</v>
      </c>
      <c r="L3" s="216" t="s">
        <v>12</v>
      </c>
      <c r="M3" s="128" t="s">
        <v>1</v>
      </c>
      <c r="N3" s="146">
        <v>2016</v>
      </c>
      <c r="O3" s="146">
        <v>2017</v>
      </c>
      <c r="P3" s="146">
        <v>2018</v>
      </c>
      <c r="Q3" s="147">
        <v>2019</v>
      </c>
      <c r="R3" s="147">
        <v>2020</v>
      </c>
      <c r="S3" s="147">
        <v>2021</v>
      </c>
      <c r="T3" s="148">
        <v>2022</v>
      </c>
      <c r="U3" s="94"/>
    </row>
    <row r="4" spans="1:346" s="238" customFormat="1" ht="18.75" customHeight="1" thickBot="1">
      <c r="A4" s="237" t="s">
        <v>2</v>
      </c>
      <c r="B4" s="95"/>
      <c r="C4" s="95"/>
      <c r="D4" s="95"/>
      <c r="E4" s="219"/>
      <c r="F4" s="95"/>
      <c r="G4" s="95"/>
      <c r="H4" s="95"/>
      <c r="I4" s="95"/>
      <c r="J4" s="95"/>
      <c r="K4" s="95"/>
      <c r="L4" s="95"/>
      <c r="M4" s="95"/>
      <c r="N4" s="95"/>
      <c r="O4" s="95"/>
      <c r="P4" s="95"/>
      <c r="Q4" s="95"/>
      <c r="R4" s="95"/>
      <c r="S4" s="95"/>
      <c r="T4" s="96"/>
      <c r="U4" s="183"/>
      <c r="V4" s="196"/>
      <c r="W4" s="196"/>
      <c r="X4" s="196"/>
      <c r="Y4" s="196"/>
      <c r="Z4" s="196"/>
      <c r="AA4" s="196"/>
      <c r="AB4" s="196"/>
      <c r="AC4" s="196"/>
      <c r="AD4" s="196"/>
      <c r="AE4" s="196"/>
      <c r="AF4" s="196"/>
      <c r="AG4" s="196"/>
      <c r="AH4" s="196"/>
      <c r="AI4" s="196"/>
      <c r="AJ4" s="196"/>
      <c r="AK4" s="196"/>
      <c r="AL4" s="196"/>
      <c r="AM4" s="196"/>
      <c r="AN4" s="196"/>
      <c r="AO4" s="196"/>
      <c r="AP4" s="196"/>
      <c r="AQ4" s="196"/>
      <c r="AR4" s="196"/>
      <c r="AS4" s="196"/>
      <c r="AT4" s="196"/>
      <c r="AU4" s="196"/>
      <c r="AV4" s="196"/>
      <c r="AW4" s="196"/>
      <c r="AX4" s="196"/>
      <c r="AY4" s="196"/>
      <c r="AZ4" s="196"/>
      <c r="BA4" s="196"/>
      <c r="BB4" s="196"/>
      <c r="BC4" s="196"/>
      <c r="BD4" s="196"/>
      <c r="BE4" s="196"/>
      <c r="BF4" s="196"/>
      <c r="BG4" s="196"/>
      <c r="BH4" s="196"/>
      <c r="BI4" s="196"/>
      <c r="BJ4" s="196"/>
      <c r="BK4" s="196"/>
      <c r="BL4" s="196"/>
      <c r="BM4" s="196"/>
      <c r="BN4" s="196"/>
      <c r="BO4" s="196"/>
      <c r="BP4" s="196"/>
      <c r="BQ4" s="196"/>
      <c r="BR4" s="196"/>
      <c r="BS4" s="196"/>
      <c r="BT4" s="196"/>
      <c r="BU4" s="196"/>
      <c r="BV4" s="196"/>
      <c r="BW4" s="196"/>
      <c r="BX4" s="196"/>
      <c r="BY4" s="196"/>
      <c r="BZ4" s="196"/>
      <c r="CA4" s="196"/>
      <c r="CB4" s="196"/>
      <c r="CC4" s="196"/>
      <c r="CD4" s="196"/>
      <c r="CE4" s="196"/>
      <c r="CF4" s="196"/>
      <c r="CG4" s="196"/>
      <c r="CH4" s="196"/>
      <c r="CI4" s="196"/>
      <c r="CJ4" s="196"/>
      <c r="CK4" s="196"/>
      <c r="CL4" s="196"/>
      <c r="CM4" s="196"/>
      <c r="CN4" s="196"/>
      <c r="CO4" s="196"/>
      <c r="CP4" s="196"/>
      <c r="CQ4" s="196"/>
      <c r="CR4" s="196"/>
      <c r="CS4" s="196"/>
      <c r="CT4" s="196"/>
      <c r="CU4" s="196"/>
      <c r="CV4" s="196"/>
      <c r="CW4" s="196"/>
      <c r="CX4" s="196"/>
      <c r="CY4" s="196"/>
      <c r="CZ4" s="196"/>
      <c r="DA4" s="196"/>
      <c r="DB4" s="196"/>
      <c r="DC4" s="196"/>
      <c r="DD4" s="196"/>
      <c r="DE4" s="196"/>
      <c r="DF4" s="196"/>
      <c r="DG4" s="196"/>
      <c r="DH4" s="196"/>
      <c r="DI4" s="196"/>
      <c r="DJ4" s="196"/>
      <c r="DK4" s="196"/>
      <c r="DL4" s="196"/>
      <c r="DM4" s="196"/>
      <c r="DN4" s="196"/>
      <c r="DO4" s="196"/>
      <c r="DP4" s="196"/>
      <c r="DQ4" s="196"/>
      <c r="DR4" s="196"/>
      <c r="DS4" s="196"/>
      <c r="DT4" s="196"/>
      <c r="DU4" s="196"/>
      <c r="DV4" s="196"/>
      <c r="DW4" s="196"/>
      <c r="DX4" s="196"/>
      <c r="DY4" s="196"/>
      <c r="DZ4" s="196"/>
      <c r="EA4" s="196"/>
      <c r="EB4" s="196"/>
      <c r="EC4" s="196"/>
      <c r="ED4" s="196"/>
      <c r="EE4" s="196"/>
      <c r="EF4" s="196"/>
      <c r="EG4" s="196"/>
      <c r="EH4" s="196"/>
      <c r="EI4" s="196"/>
      <c r="EJ4" s="196"/>
      <c r="EK4" s="196"/>
      <c r="EL4" s="196"/>
      <c r="EM4" s="196"/>
      <c r="EN4" s="196"/>
      <c r="EO4" s="196"/>
      <c r="EP4" s="196"/>
      <c r="EQ4" s="196"/>
      <c r="ER4" s="196"/>
      <c r="ES4" s="196"/>
      <c r="ET4" s="196"/>
      <c r="EU4" s="196"/>
      <c r="EV4" s="196"/>
      <c r="EW4" s="196"/>
      <c r="EX4" s="196"/>
      <c r="EY4" s="196"/>
      <c r="EZ4" s="196"/>
      <c r="FA4" s="196"/>
      <c r="FB4" s="196"/>
      <c r="FC4" s="196"/>
      <c r="FD4" s="196"/>
      <c r="FE4" s="196"/>
      <c r="FF4" s="196"/>
      <c r="FG4" s="196"/>
      <c r="FH4" s="196"/>
      <c r="FI4" s="196"/>
      <c r="FJ4" s="196"/>
      <c r="FK4" s="196"/>
      <c r="FL4" s="196"/>
      <c r="FM4" s="196"/>
      <c r="FN4" s="196"/>
      <c r="FO4" s="196"/>
      <c r="FP4" s="196"/>
      <c r="FQ4" s="196"/>
      <c r="FR4" s="196"/>
      <c r="FS4" s="196"/>
      <c r="FT4" s="196"/>
      <c r="FU4" s="196"/>
      <c r="FV4" s="196"/>
      <c r="FW4" s="196"/>
      <c r="FX4" s="196"/>
      <c r="FY4" s="196"/>
      <c r="FZ4" s="196"/>
      <c r="GA4" s="196"/>
      <c r="GB4" s="196"/>
      <c r="GC4" s="196"/>
      <c r="GD4" s="196"/>
      <c r="GE4" s="196"/>
      <c r="GF4" s="196"/>
      <c r="GG4" s="196"/>
      <c r="GH4" s="196"/>
      <c r="GI4" s="196"/>
      <c r="GJ4" s="196"/>
      <c r="GK4" s="196"/>
      <c r="GL4" s="196"/>
      <c r="GM4" s="196"/>
      <c r="GN4" s="196"/>
      <c r="GO4" s="196"/>
      <c r="GP4" s="196"/>
      <c r="GQ4" s="196"/>
      <c r="GR4" s="196"/>
      <c r="GS4" s="196"/>
      <c r="GT4" s="196"/>
      <c r="GU4" s="196"/>
      <c r="GV4" s="196"/>
      <c r="GW4" s="196"/>
      <c r="GX4" s="196"/>
      <c r="GY4" s="196"/>
      <c r="GZ4" s="196"/>
      <c r="HA4" s="196"/>
      <c r="HB4" s="196"/>
      <c r="HC4" s="196"/>
      <c r="HD4" s="196"/>
      <c r="HE4" s="196"/>
      <c r="HF4" s="196"/>
      <c r="HG4" s="196"/>
      <c r="HH4" s="196"/>
      <c r="HI4" s="196"/>
      <c r="HJ4" s="196"/>
      <c r="HK4" s="196"/>
      <c r="HL4" s="196"/>
      <c r="HM4" s="196"/>
      <c r="HN4" s="196"/>
      <c r="HO4" s="196"/>
      <c r="HP4" s="196"/>
      <c r="HQ4" s="196"/>
      <c r="HR4" s="196"/>
      <c r="HS4" s="196"/>
      <c r="HT4" s="196"/>
      <c r="HU4" s="196"/>
      <c r="HV4" s="196"/>
      <c r="HW4" s="196"/>
      <c r="HX4" s="196"/>
      <c r="HY4" s="196"/>
      <c r="HZ4" s="196"/>
      <c r="IA4" s="196"/>
      <c r="IB4" s="196"/>
      <c r="IC4" s="196"/>
      <c r="ID4" s="196"/>
      <c r="IE4" s="196"/>
      <c r="IF4" s="196"/>
      <c r="IG4" s="196"/>
      <c r="IH4" s="196"/>
      <c r="II4" s="196"/>
      <c r="IJ4" s="196"/>
      <c r="IK4" s="196"/>
      <c r="IL4" s="196"/>
      <c r="IM4" s="196"/>
      <c r="IN4" s="196"/>
      <c r="IO4" s="196"/>
      <c r="IP4" s="196"/>
      <c r="IQ4" s="196"/>
      <c r="IR4" s="196"/>
      <c r="IS4" s="196"/>
      <c r="IT4" s="196"/>
      <c r="IU4" s="196"/>
      <c r="IV4" s="196"/>
      <c r="IW4" s="196"/>
      <c r="IX4" s="196"/>
      <c r="IY4" s="196"/>
      <c r="IZ4" s="196"/>
      <c r="JA4" s="196"/>
      <c r="JB4" s="196"/>
      <c r="JC4" s="196"/>
      <c r="JD4" s="196"/>
      <c r="JE4" s="196"/>
      <c r="JF4" s="196"/>
      <c r="JG4" s="196"/>
      <c r="JH4" s="196"/>
      <c r="JI4" s="196"/>
      <c r="JJ4" s="196"/>
      <c r="JK4" s="196"/>
      <c r="JL4" s="196"/>
      <c r="JM4" s="196"/>
      <c r="JN4" s="196"/>
      <c r="JO4" s="196"/>
      <c r="JP4" s="196"/>
      <c r="JQ4" s="196"/>
      <c r="JR4" s="196"/>
      <c r="JS4" s="196"/>
      <c r="JT4" s="196"/>
      <c r="JU4" s="196"/>
      <c r="JV4" s="196"/>
      <c r="JW4" s="196"/>
      <c r="JX4" s="196"/>
      <c r="JY4" s="196"/>
      <c r="JZ4" s="196"/>
      <c r="KA4" s="196"/>
      <c r="KB4" s="196"/>
      <c r="KC4" s="196"/>
      <c r="KD4" s="196"/>
      <c r="KE4" s="196"/>
      <c r="KF4" s="196"/>
      <c r="KG4" s="196"/>
      <c r="KH4" s="196"/>
      <c r="KI4" s="196"/>
      <c r="KJ4" s="196"/>
      <c r="KK4" s="196"/>
      <c r="KL4" s="196"/>
      <c r="KM4" s="196"/>
      <c r="KN4" s="196"/>
      <c r="KO4" s="196"/>
      <c r="KP4" s="196"/>
      <c r="KQ4" s="196"/>
      <c r="KR4" s="196"/>
      <c r="KS4" s="196"/>
      <c r="KT4" s="196"/>
      <c r="KU4" s="196"/>
      <c r="KV4" s="196"/>
      <c r="KW4" s="196"/>
      <c r="KX4" s="196"/>
      <c r="KY4" s="196"/>
      <c r="KZ4" s="196"/>
      <c r="LA4" s="196"/>
      <c r="LB4" s="196"/>
      <c r="LC4" s="196"/>
      <c r="LD4" s="196"/>
      <c r="LE4" s="196"/>
      <c r="LF4" s="196"/>
      <c r="LG4" s="196"/>
      <c r="LH4" s="196"/>
      <c r="LI4" s="196"/>
      <c r="LJ4" s="196"/>
      <c r="LK4" s="196"/>
      <c r="LL4" s="196"/>
      <c r="LM4" s="196"/>
      <c r="LN4" s="196"/>
      <c r="LO4" s="196"/>
      <c r="LP4" s="196"/>
      <c r="LQ4" s="196"/>
      <c r="LR4" s="196"/>
      <c r="LS4" s="196"/>
      <c r="LT4" s="196"/>
      <c r="LU4" s="196"/>
      <c r="LV4" s="196"/>
      <c r="LW4" s="196"/>
      <c r="LX4" s="196"/>
      <c r="LY4" s="196"/>
      <c r="LZ4" s="196"/>
      <c r="MA4" s="196"/>
      <c r="MB4" s="196"/>
      <c r="MC4" s="196"/>
      <c r="MD4" s="196"/>
      <c r="ME4" s="196"/>
      <c r="MF4" s="196"/>
      <c r="MG4" s="196"/>
      <c r="MH4" s="196"/>
    </row>
    <row r="5" spans="1:346" s="222" customFormat="1" ht="15.75" customHeight="1" thickTop="1">
      <c r="A5" s="97"/>
      <c r="B5" s="97"/>
      <c r="C5" s="97"/>
      <c r="D5" s="97"/>
      <c r="F5" s="97"/>
      <c r="G5" s="97"/>
      <c r="H5" s="97"/>
      <c r="I5" s="97"/>
      <c r="J5" s="239"/>
      <c r="K5" s="239"/>
      <c r="L5" s="239"/>
      <c r="M5" s="97"/>
      <c r="N5" s="97"/>
      <c r="O5" s="97"/>
      <c r="P5" s="97"/>
      <c r="Q5" s="97"/>
      <c r="R5" s="97"/>
      <c r="S5" s="97"/>
      <c r="T5" s="98"/>
      <c r="U5" s="224"/>
      <c r="V5" s="97"/>
      <c r="W5" s="97"/>
      <c r="X5" s="97"/>
      <c r="Y5" s="97"/>
      <c r="Z5" s="97"/>
      <c r="AA5" s="97"/>
      <c r="AB5" s="97"/>
      <c r="AC5" s="97"/>
      <c r="AD5" s="97"/>
      <c r="AE5" s="97"/>
      <c r="AF5" s="97"/>
      <c r="AG5" s="97"/>
      <c r="AH5" s="97"/>
      <c r="AI5" s="97"/>
      <c r="AJ5" s="97"/>
      <c r="AK5" s="97"/>
      <c r="AL5" s="97"/>
      <c r="AM5" s="97"/>
      <c r="AN5" s="97"/>
      <c r="AO5" s="97"/>
      <c r="AP5" s="97"/>
      <c r="AQ5" s="97"/>
      <c r="AR5" s="97"/>
      <c r="AS5" s="97"/>
      <c r="AT5" s="97"/>
      <c r="AU5" s="97"/>
      <c r="AV5" s="97"/>
      <c r="AW5" s="97"/>
      <c r="AX5" s="97"/>
      <c r="AY5" s="97"/>
      <c r="AZ5" s="97"/>
      <c r="BA5" s="97"/>
      <c r="BB5" s="97"/>
      <c r="BC5" s="97"/>
      <c r="BD5" s="97"/>
      <c r="BE5" s="97"/>
      <c r="BF5" s="97"/>
      <c r="BG5" s="97"/>
      <c r="BH5" s="97"/>
      <c r="BI5" s="97"/>
      <c r="BJ5" s="97"/>
      <c r="BK5" s="97"/>
      <c r="BL5" s="97"/>
      <c r="BM5" s="97"/>
      <c r="BN5" s="97"/>
      <c r="BO5" s="97"/>
      <c r="BP5" s="97"/>
      <c r="BQ5" s="97"/>
      <c r="BR5" s="97"/>
      <c r="BS5" s="97"/>
      <c r="BT5" s="97"/>
      <c r="BU5" s="97"/>
      <c r="BV5" s="97"/>
      <c r="BW5" s="97"/>
      <c r="BX5" s="97"/>
      <c r="BY5" s="97"/>
      <c r="BZ5" s="97"/>
      <c r="CA5" s="97"/>
      <c r="CB5" s="97"/>
      <c r="CC5" s="97"/>
      <c r="CD5" s="97"/>
      <c r="CE5" s="97"/>
      <c r="CF5" s="97"/>
      <c r="CG5" s="97"/>
      <c r="CH5" s="97"/>
      <c r="CI5" s="97"/>
      <c r="CJ5" s="97"/>
      <c r="CK5" s="97"/>
      <c r="CL5" s="97"/>
      <c r="CM5" s="97"/>
      <c r="CN5" s="97"/>
      <c r="CO5" s="97"/>
      <c r="CP5" s="97"/>
      <c r="CQ5" s="97"/>
      <c r="CR5" s="97"/>
      <c r="CS5" s="97"/>
      <c r="CT5" s="97"/>
      <c r="CU5" s="97"/>
      <c r="CV5" s="97"/>
      <c r="CW5" s="97"/>
      <c r="CX5" s="97"/>
      <c r="CY5" s="97"/>
      <c r="CZ5" s="97"/>
      <c r="DA5" s="97"/>
      <c r="DB5" s="97"/>
      <c r="DC5" s="97"/>
      <c r="DD5" s="97"/>
      <c r="DE5" s="97"/>
      <c r="DF5" s="97"/>
      <c r="DG5" s="97"/>
      <c r="DH5" s="97"/>
      <c r="DI5" s="97"/>
      <c r="DJ5" s="97"/>
      <c r="DK5" s="97"/>
      <c r="DL5" s="97"/>
      <c r="DM5" s="97"/>
      <c r="DN5" s="97"/>
      <c r="DO5" s="97"/>
      <c r="DP5" s="97"/>
      <c r="DQ5" s="97"/>
      <c r="DR5" s="97"/>
      <c r="DS5" s="97"/>
      <c r="DT5" s="97"/>
      <c r="DU5" s="97"/>
      <c r="DV5" s="97"/>
      <c r="DW5" s="97"/>
      <c r="DX5" s="97"/>
      <c r="DY5" s="97"/>
      <c r="DZ5" s="97"/>
      <c r="EA5" s="97"/>
      <c r="EB5" s="97"/>
      <c r="EC5" s="97"/>
      <c r="ED5" s="97"/>
      <c r="EE5" s="97"/>
      <c r="EF5" s="97"/>
      <c r="EG5" s="97"/>
      <c r="EH5" s="97"/>
      <c r="EI5" s="97"/>
      <c r="EJ5" s="97"/>
      <c r="EK5" s="97"/>
      <c r="EL5" s="97"/>
      <c r="EM5" s="97"/>
      <c r="EN5" s="97"/>
      <c r="EO5" s="97"/>
      <c r="EP5" s="97"/>
      <c r="EQ5" s="97"/>
      <c r="ER5" s="97"/>
      <c r="ES5" s="97"/>
      <c r="ET5" s="97"/>
      <c r="EU5" s="97"/>
      <c r="EV5" s="97"/>
      <c r="EW5" s="97"/>
      <c r="EX5" s="97"/>
      <c r="EY5" s="97"/>
      <c r="EZ5" s="97"/>
      <c r="FA5" s="97"/>
      <c r="FB5" s="97"/>
      <c r="FC5" s="97"/>
      <c r="FD5" s="97"/>
      <c r="FE5" s="97"/>
      <c r="FF5" s="97"/>
      <c r="FG5" s="97"/>
      <c r="FH5" s="97"/>
      <c r="FI5" s="97"/>
      <c r="FJ5" s="97"/>
      <c r="FK5" s="97"/>
      <c r="FL5" s="97"/>
      <c r="FM5" s="97"/>
      <c r="FN5" s="97"/>
      <c r="FO5" s="97"/>
      <c r="FP5" s="97"/>
      <c r="FQ5" s="97"/>
      <c r="FR5" s="97"/>
      <c r="FS5" s="97"/>
      <c r="FT5" s="97"/>
      <c r="FU5" s="97"/>
      <c r="FV5" s="97"/>
      <c r="FW5" s="97"/>
      <c r="FX5" s="97"/>
      <c r="FY5" s="97"/>
      <c r="FZ5" s="97"/>
      <c r="GA5" s="97"/>
      <c r="GB5" s="97"/>
      <c r="GC5" s="97"/>
      <c r="GD5" s="97"/>
      <c r="GE5" s="97"/>
      <c r="GF5" s="97"/>
      <c r="GG5" s="97"/>
      <c r="GH5" s="97"/>
      <c r="GI5" s="97"/>
      <c r="GJ5" s="97"/>
      <c r="GK5" s="97"/>
      <c r="GL5" s="97"/>
      <c r="GM5" s="97"/>
      <c r="GN5" s="97"/>
      <c r="GO5" s="97"/>
      <c r="GP5" s="97"/>
      <c r="GQ5" s="97"/>
      <c r="GR5" s="97"/>
      <c r="GS5" s="97"/>
      <c r="GT5" s="97"/>
      <c r="GU5" s="97"/>
      <c r="GV5" s="97"/>
      <c r="GW5" s="97"/>
      <c r="GX5" s="97"/>
      <c r="GY5" s="97"/>
      <c r="GZ5" s="97"/>
      <c r="HA5" s="97"/>
      <c r="HB5" s="97"/>
      <c r="HC5" s="97"/>
      <c r="HD5" s="97"/>
      <c r="HE5" s="97"/>
      <c r="HF5" s="97"/>
      <c r="HG5" s="97"/>
      <c r="HH5" s="97"/>
      <c r="HI5" s="97"/>
      <c r="HJ5" s="97"/>
      <c r="HK5" s="97"/>
      <c r="HL5" s="97"/>
      <c r="HM5" s="97"/>
      <c r="HN5" s="97"/>
      <c r="HO5" s="97"/>
      <c r="HP5" s="97"/>
      <c r="HQ5" s="97"/>
      <c r="HR5" s="97"/>
      <c r="HS5" s="97"/>
      <c r="HT5" s="97"/>
      <c r="HU5" s="97"/>
      <c r="HV5" s="97"/>
      <c r="HW5" s="97"/>
      <c r="HX5" s="97"/>
      <c r="HY5" s="97"/>
      <c r="HZ5" s="97"/>
      <c r="IA5" s="97"/>
      <c r="IB5" s="97"/>
      <c r="IC5" s="97"/>
      <c r="ID5" s="97"/>
      <c r="IE5" s="97"/>
      <c r="IF5" s="97"/>
      <c r="IG5" s="97"/>
      <c r="IH5" s="97"/>
      <c r="II5" s="97"/>
      <c r="IJ5" s="97"/>
      <c r="IK5" s="97"/>
      <c r="IL5" s="97"/>
      <c r="IM5" s="97"/>
      <c r="IN5" s="97"/>
      <c r="IO5" s="97"/>
      <c r="IP5" s="97"/>
      <c r="IQ5" s="97"/>
      <c r="IR5" s="97"/>
      <c r="IS5" s="97"/>
      <c r="IT5" s="97"/>
      <c r="IU5" s="97"/>
      <c r="IV5" s="97"/>
      <c r="IW5" s="97"/>
      <c r="IX5" s="97"/>
      <c r="IY5" s="97"/>
      <c r="IZ5" s="97"/>
      <c r="JA5" s="97"/>
      <c r="JB5" s="97"/>
      <c r="JC5" s="97"/>
      <c r="JD5" s="97"/>
      <c r="JE5" s="97"/>
      <c r="JF5" s="97"/>
      <c r="JG5" s="97"/>
      <c r="JH5" s="97"/>
      <c r="JI5" s="97"/>
      <c r="JJ5" s="97"/>
      <c r="JK5" s="97"/>
      <c r="JL5" s="97"/>
      <c r="JM5" s="97"/>
      <c r="JN5" s="97"/>
      <c r="JO5" s="97"/>
      <c r="JP5" s="97"/>
      <c r="JQ5" s="97"/>
      <c r="JR5" s="97"/>
      <c r="JS5" s="97"/>
      <c r="JT5" s="97"/>
      <c r="JU5" s="97"/>
      <c r="JV5" s="97"/>
      <c r="JW5" s="97"/>
      <c r="JX5" s="97"/>
      <c r="JY5" s="97"/>
      <c r="JZ5" s="97"/>
      <c r="KA5" s="97"/>
      <c r="KB5" s="97"/>
      <c r="KC5" s="97"/>
      <c r="KD5" s="97"/>
      <c r="KE5" s="97"/>
      <c r="KF5" s="97"/>
      <c r="KG5" s="97"/>
      <c r="KH5" s="97"/>
      <c r="KI5" s="97"/>
      <c r="KJ5" s="97"/>
      <c r="KK5" s="97"/>
      <c r="KL5" s="97"/>
      <c r="KM5" s="97"/>
      <c r="KN5" s="97"/>
      <c r="KO5" s="97"/>
      <c r="KP5" s="97"/>
      <c r="KQ5" s="97"/>
      <c r="KR5" s="97"/>
      <c r="KS5" s="97"/>
      <c r="KT5" s="97"/>
      <c r="KU5" s="97"/>
      <c r="KV5" s="97"/>
      <c r="KW5" s="97"/>
      <c r="KX5" s="97"/>
      <c r="KY5" s="97"/>
      <c r="KZ5" s="97"/>
      <c r="LA5" s="97"/>
      <c r="LB5" s="97"/>
      <c r="LC5" s="97"/>
      <c r="LD5" s="97"/>
      <c r="LE5" s="97"/>
      <c r="LF5" s="97"/>
      <c r="LG5" s="97"/>
      <c r="LH5" s="97"/>
      <c r="LI5" s="97"/>
      <c r="LJ5" s="97"/>
      <c r="LK5" s="97"/>
      <c r="LL5" s="97"/>
      <c r="LM5" s="97"/>
      <c r="LN5" s="97"/>
      <c r="LO5" s="97"/>
      <c r="LP5" s="97"/>
      <c r="LQ5" s="97"/>
      <c r="LR5" s="97"/>
      <c r="LS5" s="97"/>
      <c r="LT5" s="97"/>
      <c r="LU5" s="97"/>
      <c r="LV5" s="97"/>
      <c r="LW5" s="97"/>
      <c r="LX5" s="97"/>
      <c r="LY5" s="97"/>
      <c r="LZ5" s="97"/>
      <c r="MA5" s="97"/>
      <c r="MB5" s="97"/>
      <c r="MC5" s="97"/>
      <c r="MD5" s="97"/>
      <c r="ME5" s="97"/>
      <c r="MF5" s="97"/>
      <c r="MG5" s="97"/>
      <c r="MH5" s="97"/>
    </row>
    <row r="6" spans="1:346" s="222" customFormat="1" ht="15.75" customHeight="1">
      <c r="A6" s="97"/>
      <c r="B6" s="97"/>
      <c r="C6" s="97"/>
      <c r="D6" s="97"/>
      <c r="F6" s="97"/>
      <c r="G6" s="97"/>
      <c r="H6" s="97"/>
      <c r="I6" s="97"/>
      <c r="J6" s="239"/>
      <c r="K6" s="239"/>
      <c r="L6" s="239"/>
      <c r="M6" s="97"/>
      <c r="N6" s="97"/>
      <c r="O6" s="97"/>
      <c r="P6" s="97"/>
      <c r="Q6" s="97"/>
      <c r="R6" s="97"/>
      <c r="S6" s="97"/>
      <c r="T6" s="98"/>
      <c r="U6" s="224"/>
      <c r="V6" s="97"/>
      <c r="W6" s="97"/>
      <c r="X6" s="97"/>
      <c r="Y6" s="97"/>
      <c r="Z6" s="97"/>
      <c r="AA6" s="97"/>
      <c r="AB6" s="97"/>
      <c r="AC6" s="97"/>
      <c r="AD6" s="97"/>
      <c r="AE6" s="97"/>
      <c r="AF6" s="97"/>
      <c r="AG6" s="97"/>
      <c r="AH6" s="97"/>
      <c r="AI6" s="97"/>
      <c r="AJ6" s="97"/>
      <c r="AK6" s="97"/>
      <c r="AL6" s="97"/>
      <c r="AM6" s="97"/>
      <c r="AN6" s="97"/>
      <c r="AO6" s="97"/>
      <c r="AP6" s="97"/>
      <c r="AQ6" s="97"/>
      <c r="AR6" s="97"/>
      <c r="AS6" s="97"/>
      <c r="AT6" s="97"/>
      <c r="AU6" s="97"/>
      <c r="AV6" s="97"/>
      <c r="AW6" s="97"/>
      <c r="AX6" s="97"/>
      <c r="AY6" s="97"/>
      <c r="AZ6" s="97"/>
      <c r="BA6" s="97"/>
      <c r="BB6" s="97"/>
      <c r="BC6" s="97"/>
      <c r="BD6" s="97"/>
      <c r="BE6" s="97"/>
      <c r="BF6" s="97"/>
      <c r="BG6" s="97"/>
      <c r="BH6" s="97"/>
      <c r="BI6" s="97"/>
      <c r="BJ6" s="97"/>
      <c r="BK6" s="97"/>
      <c r="BL6" s="97"/>
      <c r="BM6" s="97"/>
      <c r="BN6" s="97"/>
      <c r="BO6" s="97"/>
      <c r="BP6" s="97"/>
      <c r="BQ6" s="97"/>
      <c r="BR6" s="97"/>
      <c r="BS6" s="97"/>
      <c r="BT6" s="97"/>
      <c r="BU6" s="97"/>
      <c r="BV6" s="97"/>
      <c r="BW6" s="97"/>
      <c r="BX6" s="97"/>
      <c r="BY6" s="97"/>
      <c r="BZ6" s="97"/>
      <c r="CA6" s="97"/>
      <c r="CB6" s="97"/>
      <c r="CC6" s="97"/>
      <c r="CD6" s="97"/>
      <c r="CE6" s="97"/>
      <c r="CF6" s="97"/>
      <c r="CG6" s="97"/>
      <c r="CH6" s="97"/>
      <c r="CI6" s="97"/>
      <c r="CJ6" s="97"/>
      <c r="CK6" s="97"/>
      <c r="CL6" s="97"/>
      <c r="CM6" s="97"/>
      <c r="CN6" s="97"/>
      <c r="CO6" s="97"/>
      <c r="CP6" s="97"/>
      <c r="CQ6" s="97"/>
      <c r="CR6" s="97"/>
      <c r="CS6" s="97"/>
      <c r="CT6" s="97"/>
      <c r="CU6" s="97"/>
      <c r="CV6" s="97"/>
      <c r="CW6" s="97"/>
      <c r="CX6" s="97"/>
      <c r="CY6" s="97"/>
      <c r="CZ6" s="97"/>
      <c r="DA6" s="97"/>
      <c r="DB6" s="97"/>
      <c r="DC6" s="97"/>
      <c r="DD6" s="97"/>
      <c r="DE6" s="97"/>
      <c r="DF6" s="97"/>
      <c r="DG6" s="97"/>
      <c r="DH6" s="97"/>
      <c r="DI6" s="97"/>
      <c r="DJ6" s="97"/>
      <c r="DK6" s="97"/>
      <c r="DL6" s="97"/>
      <c r="DM6" s="97"/>
      <c r="DN6" s="97"/>
      <c r="DO6" s="97"/>
      <c r="DP6" s="97"/>
      <c r="DQ6" s="97"/>
      <c r="DR6" s="97"/>
      <c r="DS6" s="97"/>
      <c r="DT6" s="97"/>
      <c r="DU6" s="97"/>
      <c r="DV6" s="97"/>
      <c r="DW6" s="97"/>
      <c r="DX6" s="97"/>
      <c r="DY6" s="97"/>
      <c r="DZ6" s="97"/>
      <c r="EA6" s="97"/>
      <c r="EB6" s="97"/>
      <c r="EC6" s="97"/>
      <c r="ED6" s="97"/>
      <c r="EE6" s="97"/>
      <c r="EF6" s="97"/>
      <c r="EG6" s="97"/>
      <c r="EH6" s="97"/>
      <c r="EI6" s="97"/>
      <c r="EJ6" s="97"/>
      <c r="EK6" s="97"/>
      <c r="EL6" s="97"/>
      <c r="EM6" s="97"/>
      <c r="EN6" s="97"/>
      <c r="EO6" s="97"/>
      <c r="EP6" s="97"/>
      <c r="EQ6" s="97"/>
      <c r="ER6" s="97"/>
      <c r="ES6" s="97"/>
      <c r="ET6" s="97"/>
      <c r="EU6" s="97"/>
      <c r="EV6" s="97"/>
      <c r="EW6" s="97"/>
      <c r="EX6" s="97"/>
      <c r="EY6" s="97"/>
      <c r="EZ6" s="97"/>
      <c r="FA6" s="97"/>
      <c r="FB6" s="97"/>
      <c r="FC6" s="97"/>
      <c r="FD6" s="97"/>
      <c r="FE6" s="97"/>
      <c r="FF6" s="97"/>
      <c r="FG6" s="97"/>
      <c r="FH6" s="97"/>
      <c r="FI6" s="97"/>
      <c r="FJ6" s="97"/>
      <c r="FK6" s="97"/>
      <c r="FL6" s="97"/>
      <c r="FM6" s="97"/>
      <c r="FN6" s="97"/>
      <c r="FO6" s="97"/>
      <c r="FP6" s="97"/>
      <c r="FQ6" s="97"/>
      <c r="FR6" s="97"/>
      <c r="FS6" s="97"/>
      <c r="FT6" s="97"/>
      <c r="FU6" s="97"/>
      <c r="FV6" s="97"/>
      <c r="FW6" s="97"/>
      <c r="FX6" s="97"/>
      <c r="FY6" s="97"/>
      <c r="FZ6" s="97"/>
      <c r="GA6" s="97"/>
      <c r="GB6" s="97"/>
      <c r="GC6" s="97"/>
      <c r="GD6" s="97"/>
      <c r="GE6" s="97"/>
      <c r="GF6" s="97"/>
      <c r="GG6" s="97"/>
      <c r="GH6" s="97"/>
      <c r="GI6" s="97"/>
      <c r="GJ6" s="97"/>
      <c r="GK6" s="97"/>
      <c r="GL6" s="97"/>
      <c r="GM6" s="97"/>
      <c r="GN6" s="97"/>
      <c r="GO6" s="97"/>
      <c r="GP6" s="97"/>
      <c r="GQ6" s="97"/>
      <c r="GR6" s="97"/>
      <c r="GS6" s="97"/>
      <c r="GT6" s="97"/>
      <c r="GU6" s="97"/>
      <c r="GV6" s="97"/>
      <c r="GW6" s="97"/>
      <c r="GX6" s="97"/>
      <c r="GY6" s="97"/>
      <c r="GZ6" s="97"/>
      <c r="HA6" s="97"/>
      <c r="HB6" s="97"/>
      <c r="HC6" s="97"/>
      <c r="HD6" s="97"/>
      <c r="HE6" s="97"/>
      <c r="HF6" s="97"/>
      <c r="HG6" s="97"/>
      <c r="HH6" s="97"/>
      <c r="HI6" s="97"/>
      <c r="HJ6" s="97"/>
      <c r="HK6" s="97"/>
      <c r="HL6" s="97"/>
      <c r="HM6" s="97"/>
      <c r="HN6" s="97"/>
      <c r="HO6" s="97"/>
      <c r="HP6" s="97"/>
      <c r="HQ6" s="97"/>
      <c r="HR6" s="97"/>
      <c r="HS6" s="97"/>
      <c r="HT6" s="97"/>
      <c r="HU6" s="97"/>
      <c r="HV6" s="97"/>
      <c r="HW6" s="97"/>
      <c r="HX6" s="97"/>
      <c r="HY6" s="97"/>
      <c r="HZ6" s="97"/>
      <c r="IA6" s="97"/>
      <c r="IB6" s="97"/>
      <c r="IC6" s="97"/>
      <c r="ID6" s="97"/>
      <c r="IE6" s="97"/>
      <c r="IF6" s="97"/>
      <c r="IG6" s="97"/>
      <c r="IH6" s="97"/>
      <c r="II6" s="97"/>
      <c r="IJ6" s="97"/>
      <c r="IK6" s="97"/>
      <c r="IL6" s="97"/>
      <c r="IM6" s="97"/>
      <c r="IN6" s="97"/>
      <c r="IO6" s="97"/>
      <c r="IP6" s="97"/>
      <c r="IQ6" s="97"/>
      <c r="IR6" s="97"/>
      <c r="IS6" s="97"/>
      <c r="IT6" s="97"/>
      <c r="IU6" s="97"/>
      <c r="IV6" s="97"/>
      <c r="IW6" s="97"/>
      <c r="IX6" s="97"/>
      <c r="IY6" s="97"/>
      <c r="IZ6" s="97"/>
      <c r="JA6" s="97"/>
      <c r="JB6" s="97"/>
      <c r="JC6" s="97"/>
      <c r="JD6" s="97"/>
      <c r="JE6" s="97"/>
      <c r="JF6" s="97"/>
      <c r="JG6" s="97"/>
      <c r="JH6" s="97"/>
      <c r="JI6" s="97"/>
      <c r="JJ6" s="97"/>
      <c r="JK6" s="97"/>
      <c r="JL6" s="97"/>
      <c r="JM6" s="97"/>
      <c r="JN6" s="97"/>
      <c r="JO6" s="97"/>
      <c r="JP6" s="97"/>
      <c r="JQ6" s="97"/>
      <c r="JR6" s="97"/>
      <c r="JS6" s="97"/>
      <c r="JT6" s="97"/>
      <c r="JU6" s="97"/>
      <c r="JV6" s="97"/>
      <c r="JW6" s="97"/>
      <c r="JX6" s="97"/>
      <c r="JY6" s="97"/>
      <c r="JZ6" s="97"/>
      <c r="KA6" s="97"/>
      <c r="KB6" s="97"/>
      <c r="KC6" s="97"/>
      <c r="KD6" s="97"/>
      <c r="KE6" s="97"/>
      <c r="KF6" s="97"/>
      <c r="KG6" s="97"/>
      <c r="KH6" s="97"/>
      <c r="KI6" s="97"/>
      <c r="KJ6" s="97"/>
      <c r="KK6" s="97"/>
      <c r="KL6" s="97"/>
      <c r="KM6" s="97"/>
      <c r="KN6" s="97"/>
      <c r="KO6" s="97"/>
      <c r="KP6" s="97"/>
      <c r="KQ6" s="97"/>
      <c r="KR6" s="97"/>
      <c r="KS6" s="97"/>
      <c r="KT6" s="97"/>
      <c r="KU6" s="97"/>
      <c r="KV6" s="97"/>
      <c r="KW6" s="97"/>
      <c r="KX6" s="97"/>
      <c r="KY6" s="97"/>
      <c r="KZ6" s="97"/>
      <c r="LA6" s="97"/>
      <c r="LB6" s="97"/>
      <c r="LC6" s="97"/>
      <c r="LD6" s="97"/>
      <c r="LE6" s="97"/>
      <c r="LF6" s="97"/>
      <c r="LG6" s="97"/>
      <c r="LH6" s="97"/>
      <c r="LI6" s="97"/>
      <c r="LJ6" s="97"/>
      <c r="LK6" s="97"/>
      <c r="LL6" s="97"/>
      <c r="LM6" s="97"/>
      <c r="LN6" s="97"/>
      <c r="LO6" s="97"/>
      <c r="LP6" s="97"/>
      <c r="LQ6" s="97"/>
      <c r="LR6" s="97"/>
      <c r="LS6" s="97"/>
      <c r="LT6" s="97"/>
      <c r="LU6" s="97"/>
      <c r="LV6" s="97"/>
      <c r="LW6" s="97"/>
      <c r="LX6" s="97"/>
      <c r="LY6" s="97"/>
      <c r="LZ6" s="97"/>
      <c r="MA6" s="97"/>
      <c r="MB6" s="97"/>
      <c r="MC6" s="97"/>
      <c r="MD6" s="97"/>
      <c r="ME6" s="97"/>
      <c r="MF6" s="97"/>
      <c r="MG6" s="97"/>
      <c r="MH6" s="97"/>
    </row>
    <row r="7" spans="1:346" s="99" customFormat="1" ht="15.75" customHeight="1">
      <c r="B7" s="227" t="s">
        <v>16</v>
      </c>
      <c r="F7" s="227"/>
      <c r="G7" s="227"/>
      <c r="H7" s="227"/>
      <c r="I7" s="227"/>
      <c r="J7" s="239"/>
      <c r="K7" s="239"/>
      <c r="L7" s="239"/>
      <c r="T7" s="100"/>
      <c r="U7" s="70"/>
    </row>
    <row r="8" spans="1:346" s="99" customFormat="1" ht="15.75" customHeight="1">
      <c r="B8" s="227"/>
      <c r="F8" s="227"/>
      <c r="G8" s="227"/>
      <c r="H8" s="227"/>
      <c r="I8" s="227"/>
      <c r="J8" s="239"/>
      <c r="K8" s="239"/>
      <c r="L8" s="239"/>
      <c r="M8" s="616"/>
      <c r="N8" s="249"/>
      <c r="O8" s="249"/>
      <c r="P8" s="249"/>
      <c r="Q8" s="249"/>
      <c r="R8" s="249"/>
      <c r="S8" s="249"/>
      <c r="T8" s="608"/>
      <c r="U8" s="70"/>
    </row>
    <row r="9" spans="1:346" s="99" customFormat="1" ht="15.75" customHeight="1">
      <c r="B9" s="227"/>
      <c r="C9" s="121" t="s">
        <v>17</v>
      </c>
      <c r="D9" s="228"/>
      <c r="J9" s="223" t="s">
        <v>21</v>
      </c>
      <c r="K9" s="223" t="s">
        <v>19</v>
      </c>
      <c r="L9" s="239" t="s">
        <v>67</v>
      </c>
      <c r="M9" s="616"/>
      <c r="N9" s="33">
        <v>43847430</v>
      </c>
      <c r="O9" s="33">
        <v>44271000</v>
      </c>
      <c r="P9" s="33">
        <v>44689000</v>
      </c>
      <c r="Q9" s="33">
        <v>45102000</v>
      </c>
      <c r="R9" s="33">
        <v>45510000</v>
      </c>
      <c r="S9" s="33">
        <v>45914000</v>
      </c>
      <c r="T9" s="34">
        <v>46313000</v>
      </c>
      <c r="U9" s="70"/>
    </row>
    <row r="10" spans="1:346" s="99" customFormat="1" ht="15.75" customHeight="1">
      <c r="B10" s="227"/>
      <c r="C10" s="121"/>
      <c r="D10" s="228"/>
      <c r="J10" s="223"/>
      <c r="K10" s="223"/>
      <c r="L10" s="239"/>
      <c r="M10" s="616"/>
      <c r="N10" s="30"/>
      <c r="O10" s="30"/>
      <c r="P10" s="30"/>
      <c r="Q10" s="617"/>
      <c r="R10" s="617"/>
      <c r="S10" s="617"/>
      <c r="T10" s="618"/>
      <c r="U10" s="70"/>
    </row>
    <row r="11" spans="1:346" s="99" customFormat="1" ht="15.75" customHeight="1">
      <c r="B11" s="227"/>
      <c r="C11" s="121" t="s">
        <v>22</v>
      </c>
      <c r="D11" s="228"/>
      <c r="J11" s="223" t="s">
        <v>21</v>
      </c>
      <c r="K11" s="223" t="s">
        <v>19</v>
      </c>
      <c r="L11" s="239" t="s">
        <v>67</v>
      </c>
      <c r="M11" s="616"/>
      <c r="N11" s="33">
        <v>4849887</v>
      </c>
      <c r="O11" s="33">
        <v>4958000</v>
      </c>
      <c r="P11" s="33">
        <v>5067000</v>
      </c>
      <c r="Q11" s="33">
        <v>5178000</v>
      </c>
      <c r="R11" s="33">
        <v>5290000</v>
      </c>
      <c r="S11" s="33">
        <v>5408000</v>
      </c>
      <c r="T11" s="34">
        <v>5523000</v>
      </c>
      <c r="U11" s="70"/>
    </row>
    <row r="12" spans="1:346" s="99" customFormat="1" ht="15.75" customHeight="1">
      <c r="B12" s="227"/>
      <c r="C12" s="121" t="s">
        <v>51</v>
      </c>
      <c r="D12" s="228"/>
      <c r="J12" s="223" t="s">
        <v>14</v>
      </c>
      <c r="K12" s="223" t="s">
        <v>77</v>
      </c>
      <c r="L12" s="239" t="s">
        <v>56</v>
      </c>
      <c r="M12" s="605">
        <v>2.1000000000000001E-2</v>
      </c>
      <c r="N12" s="30"/>
      <c r="O12" s="30"/>
      <c r="P12" s="30"/>
      <c r="Q12" s="195"/>
      <c r="R12" s="195"/>
      <c r="S12" s="195"/>
      <c r="T12" s="610"/>
      <c r="U12" s="70"/>
    </row>
    <row r="13" spans="1:346" s="99" customFormat="1" ht="15.75" customHeight="1">
      <c r="B13" s="227"/>
      <c r="C13" s="283"/>
      <c r="D13" s="228"/>
      <c r="J13" s="223"/>
      <c r="K13" s="223"/>
      <c r="L13" s="239"/>
      <c r="M13" s="609"/>
      <c r="N13" s="30"/>
      <c r="O13" s="30"/>
      <c r="P13" s="30"/>
      <c r="Q13" s="195"/>
      <c r="R13" s="195"/>
      <c r="S13" s="195"/>
      <c r="T13" s="610"/>
      <c r="U13" s="70"/>
    </row>
    <row r="14" spans="1:346" s="99" customFormat="1" ht="15.75" customHeight="1">
      <c r="B14" s="227"/>
      <c r="C14" s="121" t="s">
        <v>80</v>
      </c>
      <c r="D14" s="228"/>
      <c r="J14" s="223" t="s">
        <v>15</v>
      </c>
      <c r="K14" s="223" t="s">
        <v>19</v>
      </c>
      <c r="L14" s="239" t="s">
        <v>64</v>
      </c>
      <c r="M14" s="609"/>
      <c r="N14" s="599">
        <v>12625.74</v>
      </c>
      <c r="O14" s="31">
        <f>N14*(1+$M$12)</f>
        <v>12890.880539999998</v>
      </c>
      <c r="P14" s="31">
        <f t="shared" ref="P14:P15" si="0">O14*(1+$M$12)</f>
        <v>13161.589031339998</v>
      </c>
      <c r="Q14" s="31">
        <f t="shared" ref="Q14:Q15" si="1">P14*(1+$M$12)</f>
        <v>13437.982400998137</v>
      </c>
      <c r="R14" s="31">
        <f t="shared" ref="R14:R15" si="2">Q14*(1+$M$12)</f>
        <v>13720.180031419097</v>
      </c>
      <c r="S14" s="31">
        <f t="shared" ref="S14:S15" si="3">R14*(1+$M$12)</f>
        <v>14008.303812078897</v>
      </c>
      <c r="T14" s="32">
        <f t="shared" ref="T14:T15" si="4">S14*(1+$M$12)</f>
        <v>14302.478192132552</v>
      </c>
      <c r="U14" s="70"/>
    </row>
    <row r="15" spans="1:346" s="99" customFormat="1" ht="15.75" customHeight="1">
      <c r="B15" s="227"/>
      <c r="C15" s="121" t="s">
        <v>27</v>
      </c>
      <c r="D15" s="228"/>
      <c r="J15" s="223" t="s">
        <v>15</v>
      </c>
      <c r="K15" s="223" t="s">
        <v>19</v>
      </c>
      <c r="L15" s="239" t="s">
        <v>64</v>
      </c>
      <c r="M15" s="609"/>
      <c r="N15" s="599">
        <v>11007.54</v>
      </c>
      <c r="O15" s="31">
        <f>N15*(1+$M$12)</f>
        <v>11238.698339999999</v>
      </c>
      <c r="P15" s="31">
        <f t="shared" si="0"/>
        <v>11474.711005139998</v>
      </c>
      <c r="Q15" s="31">
        <f t="shared" si="1"/>
        <v>11715.679936247936</v>
      </c>
      <c r="R15" s="31">
        <f t="shared" si="2"/>
        <v>11961.709214909142</v>
      </c>
      <c r="S15" s="31">
        <f t="shared" si="3"/>
        <v>12212.905108422234</v>
      </c>
      <c r="T15" s="32">
        <f t="shared" si="4"/>
        <v>12469.3761156991</v>
      </c>
      <c r="U15" s="70"/>
    </row>
    <row r="16" spans="1:346" s="99" customFormat="1" ht="15.75" customHeight="1">
      <c r="B16" s="227"/>
      <c r="C16" s="121"/>
      <c r="D16" s="228"/>
      <c r="J16" s="223"/>
      <c r="K16" s="223"/>
      <c r="L16" s="84"/>
      <c r="M16" s="619"/>
      <c r="N16" s="619"/>
      <c r="O16" s="619"/>
      <c r="P16" s="619"/>
      <c r="Q16" s="619"/>
      <c r="R16" s="195"/>
      <c r="S16" s="195"/>
      <c r="T16" s="610"/>
      <c r="U16" s="70"/>
    </row>
    <row r="17" spans="1:346" s="99" customFormat="1" ht="15.75" customHeight="1">
      <c r="B17" s="227"/>
      <c r="C17" s="228"/>
      <c r="J17" s="223"/>
      <c r="K17" s="223"/>
      <c r="L17" s="84"/>
      <c r="M17" s="619"/>
      <c r="N17" s="619"/>
      <c r="O17" s="619"/>
      <c r="P17" s="619"/>
      <c r="Q17" s="619"/>
      <c r="R17" s="195"/>
      <c r="S17" s="195"/>
      <c r="T17" s="610"/>
      <c r="U17" s="70"/>
    </row>
    <row r="18" spans="1:346" s="99" customFormat="1" ht="15.75" customHeight="1">
      <c r="B18" s="227" t="s">
        <v>3</v>
      </c>
      <c r="C18" s="228"/>
      <c r="J18" s="223"/>
      <c r="K18" s="223"/>
      <c r="L18" s="239"/>
      <c r="M18" s="249"/>
      <c r="N18" s="30"/>
      <c r="O18" s="30"/>
      <c r="P18" s="30"/>
      <c r="Q18" s="195"/>
      <c r="R18" s="195"/>
      <c r="S18" s="195"/>
      <c r="T18" s="610"/>
      <c r="U18" s="70"/>
    </row>
    <row r="19" spans="1:346" s="99" customFormat="1" ht="15.75" customHeight="1">
      <c r="B19" s="227" t="s">
        <v>4</v>
      </c>
      <c r="C19" s="121" t="s">
        <v>5</v>
      </c>
      <c r="J19" s="223" t="s">
        <v>14</v>
      </c>
      <c r="K19" s="240" t="s">
        <v>77</v>
      </c>
      <c r="L19" s="239" t="s">
        <v>65</v>
      </c>
      <c r="M19" s="569">
        <v>0.15</v>
      </c>
      <c r="N19" s="33">
        <f>N14*$M$19</f>
        <v>1893.8609999999999</v>
      </c>
      <c r="O19" s="33">
        <f t="shared" ref="O19:T19" si="5">O14*$M$19</f>
        <v>1933.6320809999997</v>
      </c>
      <c r="P19" s="33">
        <f t="shared" si="5"/>
        <v>1974.2383547009995</v>
      </c>
      <c r="Q19" s="33">
        <f t="shared" si="5"/>
        <v>2015.6973601497205</v>
      </c>
      <c r="R19" s="33">
        <f t="shared" si="5"/>
        <v>2058.0270047128643</v>
      </c>
      <c r="S19" s="33">
        <f t="shared" si="5"/>
        <v>2101.2455718118345</v>
      </c>
      <c r="T19" s="34">
        <f t="shared" si="5"/>
        <v>2145.3717288198827</v>
      </c>
      <c r="U19" s="70"/>
    </row>
    <row r="20" spans="1:346" s="99" customFormat="1" ht="15.75" customHeight="1">
      <c r="B20" s="227"/>
      <c r="C20" s="121" t="s">
        <v>6</v>
      </c>
      <c r="J20" s="223" t="s">
        <v>14</v>
      </c>
      <c r="K20" s="240" t="s">
        <v>77</v>
      </c>
      <c r="L20" s="239" t="s">
        <v>65</v>
      </c>
      <c r="M20" s="569">
        <v>0.39</v>
      </c>
      <c r="N20" s="33">
        <f>N14*$M$20</f>
        <v>4924.0385999999999</v>
      </c>
      <c r="O20" s="33">
        <f t="shared" ref="O20:T20" si="6">O14*$M$20</f>
        <v>5027.4434105999999</v>
      </c>
      <c r="P20" s="33">
        <f t="shared" si="6"/>
        <v>5133.0197222225997</v>
      </c>
      <c r="Q20" s="33">
        <f t="shared" si="6"/>
        <v>5240.8131363892735</v>
      </c>
      <c r="R20" s="33">
        <f t="shared" si="6"/>
        <v>5350.8702122534478</v>
      </c>
      <c r="S20" s="33">
        <f t="shared" si="6"/>
        <v>5463.2384867107703</v>
      </c>
      <c r="T20" s="34">
        <f t="shared" si="6"/>
        <v>5577.9664949316957</v>
      </c>
      <c r="U20" s="70"/>
    </row>
    <row r="21" spans="1:346" s="99" customFormat="1" ht="15.75" customHeight="1">
      <c r="B21" s="227"/>
      <c r="C21" s="121" t="s">
        <v>7</v>
      </c>
      <c r="J21" s="223" t="s">
        <v>14</v>
      </c>
      <c r="K21" s="240" t="s">
        <v>77</v>
      </c>
      <c r="L21" s="239" t="s">
        <v>65</v>
      </c>
      <c r="M21" s="569">
        <v>0.46</v>
      </c>
      <c r="N21" s="33">
        <f>N14*$M$21</f>
        <v>5807.8404</v>
      </c>
      <c r="O21" s="33">
        <f t="shared" ref="O21:T21" si="7">O14*$M$21</f>
        <v>5929.8050483999996</v>
      </c>
      <c r="P21" s="33">
        <f t="shared" si="7"/>
        <v>6054.3309544163994</v>
      </c>
      <c r="Q21" s="33">
        <f t="shared" si="7"/>
        <v>6181.4719044591429</v>
      </c>
      <c r="R21" s="33">
        <f t="shared" si="7"/>
        <v>6311.2828144527848</v>
      </c>
      <c r="S21" s="33">
        <f t="shared" si="7"/>
        <v>6443.8197535562931</v>
      </c>
      <c r="T21" s="34">
        <f t="shared" si="7"/>
        <v>6579.1399683809741</v>
      </c>
      <c r="U21" s="70"/>
    </row>
    <row r="22" spans="1:346" s="99" customFormat="1" ht="15.75" customHeight="1">
      <c r="B22" s="227"/>
      <c r="F22" s="228"/>
      <c r="J22" s="223"/>
      <c r="K22" s="223"/>
      <c r="L22" s="239"/>
      <c r="N22" s="9"/>
      <c r="O22" s="9"/>
      <c r="P22" s="9"/>
      <c r="Q22" s="7"/>
      <c r="R22" s="7"/>
      <c r="S22" s="7"/>
      <c r="T22" s="8"/>
      <c r="U22" s="70"/>
    </row>
    <row r="23" spans="1:346" s="99" customFormat="1" ht="15.75" customHeight="1">
      <c r="B23" s="227" t="s">
        <v>8</v>
      </c>
      <c r="J23" s="223"/>
      <c r="K23" s="223"/>
      <c r="L23" s="239"/>
      <c r="N23" s="9"/>
      <c r="O23" s="9"/>
      <c r="P23" s="9"/>
      <c r="Q23" s="7"/>
      <c r="R23" s="7"/>
      <c r="S23" s="7"/>
      <c r="T23" s="8"/>
      <c r="U23" s="70"/>
    </row>
    <row r="24" spans="1:346" s="99" customFormat="1" ht="15.75" customHeight="1">
      <c r="B24" s="227"/>
      <c r="J24" s="223"/>
      <c r="K24" s="223"/>
      <c r="L24" s="239"/>
      <c r="N24" s="9"/>
      <c r="O24" s="9"/>
      <c r="P24" s="9"/>
      <c r="Q24" s="7"/>
      <c r="R24" s="7"/>
      <c r="S24" s="7"/>
      <c r="T24" s="8"/>
      <c r="U24" s="70"/>
    </row>
    <row r="25" spans="1:346" s="99" customFormat="1" ht="15.75" customHeight="1">
      <c r="B25" s="229"/>
      <c r="C25" s="121" t="s">
        <v>9</v>
      </c>
      <c r="J25" s="223" t="s">
        <v>14</v>
      </c>
      <c r="K25" s="223" t="s">
        <v>77</v>
      </c>
      <c r="L25" s="239" t="s">
        <v>36</v>
      </c>
      <c r="M25" s="362">
        <v>0.92</v>
      </c>
      <c r="N25" s="5">
        <f>N14*$M$25</f>
        <v>11615.6808</v>
      </c>
      <c r="O25" s="5">
        <f t="shared" ref="O25:T25" si="8">O14*$M$25</f>
        <v>11859.610096799999</v>
      </c>
      <c r="P25" s="5">
        <f t="shared" si="8"/>
        <v>12108.661908832799</v>
      </c>
      <c r="Q25" s="5">
        <f t="shared" si="8"/>
        <v>12362.943808918286</v>
      </c>
      <c r="R25" s="5">
        <f t="shared" si="8"/>
        <v>12622.56562890557</v>
      </c>
      <c r="S25" s="5">
        <f t="shared" si="8"/>
        <v>12887.639507112586</v>
      </c>
      <c r="T25" s="6">
        <f t="shared" si="8"/>
        <v>13158.279936761948</v>
      </c>
      <c r="U25" s="70"/>
    </row>
    <row r="26" spans="1:346" s="99" customFormat="1" ht="15.75" customHeight="1">
      <c r="B26" s="229"/>
      <c r="C26" s="121"/>
      <c r="J26" s="223"/>
      <c r="K26" s="223"/>
      <c r="L26" s="239"/>
      <c r="M26" s="575"/>
      <c r="N26" s="9"/>
      <c r="O26" s="9"/>
      <c r="P26" s="9"/>
      <c r="Q26" s="7"/>
      <c r="R26" s="7"/>
      <c r="S26" s="7"/>
      <c r="T26" s="8"/>
      <c r="U26" s="70"/>
    </row>
    <row r="27" spans="1:346" s="99" customFormat="1" ht="14" thickBot="1">
      <c r="A27" s="123"/>
      <c r="B27" s="123"/>
      <c r="C27" s="244" t="s">
        <v>10</v>
      </c>
      <c r="D27" s="123"/>
      <c r="E27" s="123"/>
      <c r="F27" s="123"/>
      <c r="G27" s="123"/>
      <c r="H27" s="123"/>
      <c r="I27" s="123"/>
      <c r="J27" s="245" t="s">
        <v>14</v>
      </c>
      <c r="K27" s="245" t="s">
        <v>77</v>
      </c>
      <c r="L27" s="245" t="s">
        <v>36</v>
      </c>
      <c r="M27" s="576">
        <v>7.9000000000000001E-2</v>
      </c>
      <c r="N27" s="12">
        <f>N14*$M$27</f>
        <v>997.43345999999997</v>
      </c>
      <c r="O27" s="12">
        <f t="shared" ref="O27:T27" si="9">O14*$M$27</f>
        <v>1018.3795626599999</v>
      </c>
      <c r="P27" s="12">
        <f t="shared" si="9"/>
        <v>1039.7655334758599</v>
      </c>
      <c r="Q27" s="12">
        <f t="shared" si="9"/>
        <v>1061.6006096788528</v>
      </c>
      <c r="R27" s="12">
        <f t="shared" si="9"/>
        <v>1083.8942224821087</v>
      </c>
      <c r="S27" s="12">
        <f t="shared" si="9"/>
        <v>1106.6560011542329</v>
      </c>
      <c r="T27" s="13">
        <f t="shared" si="9"/>
        <v>1129.8957771784717</v>
      </c>
      <c r="U27" s="70"/>
    </row>
    <row r="28" spans="1:346" s="238" customFormat="1" ht="18" hidden="1" thickBot="1">
      <c r="A28" s="237" t="s">
        <v>23</v>
      </c>
      <c r="B28" s="95"/>
      <c r="C28" s="95"/>
      <c r="D28" s="95"/>
      <c r="E28" s="219"/>
      <c r="F28" s="95"/>
      <c r="G28" s="95"/>
      <c r="H28" s="95"/>
      <c r="I28" s="95"/>
      <c r="J28" s="95"/>
      <c r="K28" s="95"/>
      <c r="L28" s="152"/>
      <c r="M28" s="151"/>
      <c r="N28" s="108"/>
      <c r="O28" s="108"/>
      <c r="P28" s="108"/>
      <c r="Q28" s="108"/>
      <c r="R28" s="108"/>
      <c r="S28" s="108"/>
      <c r="T28" s="109"/>
      <c r="U28" s="183"/>
      <c r="V28" s="196"/>
      <c r="W28" s="196"/>
      <c r="X28" s="196"/>
      <c r="Y28" s="196"/>
      <c r="Z28" s="196"/>
      <c r="AA28" s="196"/>
      <c r="AB28" s="196"/>
      <c r="AC28" s="196"/>
      <c r="AD28" s="196"/>
      <c r="AE28" s="196"/>
      <c r="AF28" s="196"/>
      <c r="AG28" s="196"/>
      <c r="AH28" s="196"/>
      <c r="AI28" s="196"/>
      <c r="AJ28" s="196"/>
      <c r="AK28" s="196"/>
      <c r="AL28" s="196"/>
      <c r="AM28" s="196"/>
      <c r="AN28" s="196"/>
      <c r="AO28" s="196"/>
      <c r="AP28" s="196"/>
      <c r="AQ28" s="196"/>
      <c r="AR28" s="196"/>
      <c r="AS28" s="196"/>
      <c r="AT28" s="196"/>
      <c r="AU28" s="196"/>
      <c r="AV28" s="196"/>
      <c r="AW28" s="196"/>
      <c r="AX28" s="196"/>
      <c r="AY28" s="196"/>
      <c r="AZ28" s="196"/>
      <c r="BA28" s="196"/>
      <c r="BB28" s="196"/>
      <c r="BC28" s="196"/>
      <c r="BD28" s="196"/>
      <c r="BE28" s="196"/>
      <c r="BF28" s="196"/>
      <c r="BG28" s="196"/>
      <c r="BH28" s="196"/>
      <c r="BI28" s="196"/>
      <c r="BJ28" s="196"/>
      <c r="BK28" s="196"/>
      <c r="BL28" s="196"/>
      <c r="BM28" s="196"/>
      <c r="BN28" s="196"/>
      <c r="BO28" s="196"/>
      <c r="BP28" s="196"/>
      <c r="BQ28" s="196"/>
      <c r="BR28" s="196"/>
      <c r="BS28" s="196"/>
      <c r="BT28" s="196"/>
      <c r="BU28" s="196"/>
      <c r="BV28" s="196"/>
      <c r="BW28" s="196"/>
      <c r="BX28" s="196"/>
      <c r="BY28" s="196"/>
      <c r="BZ28" s="196"/>
      <c r="CA28" s="196"/>
      <c r="CB28" s="196"/>
      <c r="CC28" s="196"/>
      <c r="CD28" s="196"/>
      <c r="CE28" s="196"/>
      <c r="CF28" s="196"/>
      <c r="CG28" s="196"/>
      <c r="CH28" s="196"/>
      <c r="CI28" s="196"/>
      <c r="CJ28" s="196"/>
      <c r="CK28" s="196"/>
      <c r="CL28" s="196"/>
      <c r="CM28" s="196"/>
      <c r="CN28" s="196"/>
      <c r="CO28" s="196"/>
      <c r="CP28" s="196"/>
      <c r="CQ28" s="196"/>
      <c r="CR28" s="196"/>
      <c r="CS28" s="196"/>
      <c r="CT28" s="196"/>
      <c r="CU28" s="196"/>
      <c r="CV28" s="196"/>
      <c r="CW28" s="196"/>
      <c r="CX28" s="196"/>
      <c r="CY28" s="196"/>
      <c r="CZ28" s="196"/>
      <c r="DA28" s="196"/>
      <c r="DB28" s="196"/>
      <c r="DC28" s="196"/>
      <c r="DD28" s="196"/>
      <c r="DE28" s="196"/>
      <c r="DF28" s="196"/>
      <c r="DG28" s="196"/>
      <c r="DH28" s="196"/>
      <c r="DI28" s="196"/>
      <c r="DJ28" s="196"/>
      <c r="DK28" s="196"/>
      <c r="DL28" s="196"/>
      <c r="DM28" s="196"/>
      <c r="DN28" s="196"/>
      <c r="DO28" s="196"/>
      <c r="DP28" s="196"/>
      <c r="DQ28" s="196"/>
      <c r="DR28" s="196"/>
      <c r="DS28" s="196"/>
      <c r="DT28" s="196"/>
      <c r="DU28" s="196"/>
      <c r="DV28" s="196"/>
      <c r="DW28" s="196"/>
      <c r="DX28" s="196"/>
      <c r="DY28" s="196"/>
      <c r="DZ28" s="196"/>
      <c r="EA28" s="196"/>
      <c r="EB28" s="196"/>
      <c r="EC28" s="196"/>
      <c r="ED28" s="196"/>
      <c r="EE28" s="196"/>
      <c r="EF28" s="196"/>
      <c r="EG28" s="196"/>
      <c r="EH28" s="196"/>
      <c r="EI28" s="196"/>
      <c r="EJ28" s="196"/>
      <c r="EK28" s="196"/>
      <c r="EL28" s="196"/>
      <c r="EM28" s="196"/>
      <c r="EN28" s="196"/>
      <c r="EO28" s="196"/>
      <c r="EP28" s="196"/>
      <c r="EQ28" s="196"/>
      <c r="ER28" s="196"/>
      <c r="ES28" s="196"/>
      <c r="ET28" s="196"/>
      <c r="EU28" s="196"/>
      <c r="EV28" s="196"/>
      <c r="EW28" s="196"/>
      <c r="EX28" s="196"/>
      <c r="EY28" s="196"/>
      <c r="EZ28" s="196"/>
      <c r="FA28" s="196"/>
      <c r="FB28" s="196"/>
      <c r="FC28" s="196"/>
      <c r="FD28" s="196"/>
      <c r="FE28" s="196"/>
      <c r="FF28" s="196"/>
      <c r="FG28" s="196"/>
      <c r="FH28" s="196"/>
      <c r="FI28" s="196"/>
      <c r="FJ28" s="196"/>
      <c r="FK28" s="196"/>
      <c r="FL28" s="196"/>
      <c r="FM28" s="196"/>
      <c r="FN28" s="196"/>
      <c r="FO28" s="196"/>
      <c r="FP28" s="196"/>
      <c r="FQ28" s="196"/>
      <c r="FR28" s="196"/>
      <c r="FS28" s="196"/>
      <c r="FT28" s="196"/>
      <c r="FU28" s="196"/>
      <c r="FV28" s="196"/>
      <c r="FW28" s="196"/>
      <c r="FX28" s="196"/>
      <c r="FY28" s="196"/>
      <c r="FZ28" s="196"/>
      <c r="GA28" s="196"/>
      <c r="GB28" s="196"/>
      <c r="GC28" s="196"/>
      <c r="GD28" s="196"/>
      <c r="GE28" s="196"/>
      <c r="GF28" s="196"/>
      <c r="GG28" s="196"/>
      <c r="GH28" s="196"/>
      <c r="GI28" s="196"/>
      <c r="GJ28" s="196"/>
      <c r="GK28" s="196"/>
      <c r="GL28" s="196"/>
      <c r="GM28" s="196"/>
      <c r="GN28" s="196"/>
      <c r="GO28" s="196"/>
      <c r="GP28" s="196"/>
      <c r="GQ28" s="196"/>
      <c r="GR28" s="196"/>
      <c r="GS28" s="196"/>
      <c r="GT28" s="196"/>
      <c r="GU28" s="196"/>
      <c r="GV28" s="196"/>
      <c r="GW28" s="196"/>
      <c r="GX28" s="196"/>
      <c r="GY28" s="196"/>
      <c r="GZ28" s="196"/>
      <c r="HA28" s="196"/>
      <c r="HB28" s="196"/>
      <c r="HC28" s="196"/>
      <c r="HD28" s="196"/>
      <c r="HE28" s="196"/>
      <c r="HF28" s="196"/>
      <c r="HG28" s="196"/>
      <c r="HH28" s="196"/>
      <c r="HI28" s="196"/>
      <c r="HJ28" s="196"/>
      <c r="HK28" s="196"/>
      <c r="HL28" s="196"/>
      <c r="HM28" s="196"/>
      <c r="HN28" s="196"/>
      <c r="HO28" s="196"/>
      <c r="HP28" s="196"/>
      <c r="HQ28" s="196"/>
      <c r="HR28" s="196"/>
      <c r="HS28" s="196"/>
      <c r="HT28" s="196"/>
      <c r="HU28" s="196"/>
      <c r="HV28" s="196"/>
      <c r="HW28" s="196"/>
      <c r="HX28" s="196"/>
      <c r="HY28" s="196"/>
      <c r="HZ28" s="196"/>
      <c r="IA28" s="196"/>
      <c r="IB28" s="196"/>
      <c r="IC28" s="196"/>
      <c r="ID28" s="196"/>
      <c r="IE28" s="196"/>
      <c r="IF28" s="196"/>
      <c r="IG28" s="196"/>
      <c r="IH28" s="196"/>
      <c r="II28" s="196"/>
      <c r="IJ28" s="196"/>
      <c r="IK28" s="196"/>
      <c r="IL28" s="196"/>
      <c r="IM28" s="196"/>
      <c r="IN28" s="196"/>
      <c r="IO28" s="196"/>
      <c r="IP28" s="196"/>
      <c r="IQ28" s="196"/>
      <c r="IR28" s="196"/>
      <c r="IS28" s="196"/>
      <c r="IT28" s="196"/>
      <c r="IU28" s="196"/>
      <c r="IV28" s="196"/>
      <c r="IW28" s="196"/>
      <c r="IX28" s="196"/>
      <c r="IY28" s="196"/>
      <c r="IZ28" s="196"/>
      <c r="JA28" s="196"/>
      <c r="JB28" s="196"/>
      <c r="JC28" s="196"/>
      <c r="JD28" s="196"/>
      <c r="JE28" s="196"/>
      <c r="JF28" s="196"/>
      <c r="JG28" s="196"/>
      <c r="JH28" s="196"/>
      <c r="JI28" s="196"/>
      <c r="JJ28" s="196"/>
      <c r="JK28" s="196"/>
      <c r="JL28" s="196"/>
      <c r="JM28" s="196"/>
      <c r="JN28" s="196"/>
      <c r="JO28" s="196"/>
      <c r="JP28" s="196"/>
      <c r="JQ28" s="196"/>
      <c r="JR28" s="196"/>
      <c r="JS28" s="196"/>
      <c r="JT28" s="196"/>
      <c r="JU28" s="196"/>
      <c r="JV28" s="196"/>
      <c r="JW28" s="196"/>
      <c r="JX28" s="196"/>
      <c r="JY28" s="196"/>
      <c r="JZ28" s="196"/>
      <c r="KA28" s="196"/>
      <c r="KB28" s="196"/>
      <c r="KC28" s="196"/>
      <c r="KD28" s="196"/>
      <c r="KE28" s="196"/>
      <c r="KF28" s="196"/>
      <c r="KG28" s="196"/>
      <c r="KH28" s="196"/>
      <c r="KI28" s="196"/>
      <c r="KJ28" s="196"/>
      <c r="KK28" s="196"/>
      <c r="KL28" s="196"/>
      <c r="KM28" s="196"/>
      <c r="KN28" s="196"/>
      <c r="KO28" s="196"/>
      <c r="KP28" s="196"/>
      <c r="KQ28" s="196"/>
      <c r="KR28" s="196"/>
      <c r="KS28" s="196"/>
      <c r="KT28" s="196"/>
      <c r="KU28" s="196"/>
      <c r="KV28" s="196"/>
      <c r="KW28" s="196"/>
      <c r="KX28" s="196"/>
      <c r="KY28" s="196"/>
      <c r="KZ28" s="196"/>
      <c r="LA28" s="196"/>
      <c r="LB28" s="196"/>
      <c r="LC28" s="196"/>
      <c r="LD28" s="196"/>
      <c r="LE28" s="196"/>
      <c r="LF28" s="196"/>
      <c r="LG28" s="196"/>
      <c r="LH28" s="196"/>
      <c r="LI28" s="196"/>
      <c r="LJ28" s="196"/>
      <c r="LK28" s="196"/>
      <c r="LL28" s="196"/>
      <c r="LM28" s="196"/>
      <c r="LN28" s="196"/>
      <c r="LO28" s="196"/>
      <c r="LP28" s="196"/>
      <c r="LQ28" s="196"/>
      <c r="LR28" s="196"/>
      <c r="LS28" s="196"/>
      <c r="LT28" s="196"/>
      <c r="LU28" s="196"/>
      <c r="LV28" s="196"/>
      <c r="LW28" s="196"/>
      <c r="LX28" s="196"/>
      <c r="LY28" s="196"/>
      <c r="LZ28" s="196"/>
      <c r="MA28" s="196"/>
      <c r="MB28" s="196"/>
      <c r="MC28" s="196"/>
      <c r="MD28" s="196"/>
      <c r="ME28" s="196"/>
      <c r="MF28" s="196"/>
      <c r="MG28" s="196"/>
      <c r="MH28" s="196"/>
    </row>
    <row r="29" spans="1:346" s="220" customFormat="1" ht="18" hidden="1" thickTop="1">
      <c r="A29" s="227"/>
      <c r="B29" s="227"/>
      <c r="C29" s="227"/>
      <c r="D29" s="227"/>
      <c r="E29" s="227"/>
      <c r="F29" s="227"/>
      <c r="G29" s="139"/>
      <c r="H29" s="139"/>
      <c r="I29" s="139"/>
      <c r="J29" s="223"/>
      <c r="K29" s="223"/>
      <c r="L29" s="239"/>
      <c r="M29" s="139"/>
      <c r="N29" s="139"/>
      <c r="O29" s="139"/>
      <c r="P29" s="139"/>
      <c r="Q29" s="139"/>
      <c r="R29" s="139"/>
      <c r="S29" s="139"/>
      <c r="T29" s="98"/>
      <c r="U29" s="183"/>
      <c r="V29" s="183"/>
      <c r="W29" s="183"/>
      <c r="X29" s="183"/>
      <c r="Y29" s="183"/>
      <c r="Z29" s="183"/>
      <c r="AA29" s="183"/>
      <c r="AB29" s="183"/>
      <c r="AC29" s="183"/>
      <c r="AD29" s="183"/>
      <c r="AE29" s="183"/>
      <c r="AF29" s="183"/>
      <c r="AG29" s="183"/>
      <c r="AH29" s="183"/>
      <c r="AI29" s="183"/>
      <c r="AJ29" s="183"/>
      <c r="AK29" s="183"/>
      <c r="AL29" s="183"/>
      <c r="AM29" s="183"/>
      <c r="AN29" s="183"/>
      <c r="AO29" s="183"/>
      <c r="AP29" s="183"/>
      <c r="AQ29" s="183"/>
      <c r="AR29" s="183"/>
      <c r="AS29" s="183"/>
      <c r="AT29" s="183"/>
      <c r="AU29" s="183"/>
      <c r="AV29" s="183"/>
      <c r="AW29" s="183"/>
      <c r="AX29" s="183"/>
      <c r="AY29" s="183"/>
      <c r="AZ29" s="183"/>
      <c r="BA29" s="183"/>
      <c r="BB29" s="183"/>
      <c r="BC29" s="183"/>
      <c r="BD29" s="183"/>
      <c r="BE29" s="183"/>
      <c r="BF29" s="183"/>
      <c r="BG29" s="183"/>
      <c r="BH29" s="183"/>
      <c r="BI29" s="183"/>
      <c r="BJ29" s="183"/>
      <c r="BK29" s="183"/>
      <c r="BL29" s="183"/>
      <c r="BM29" s="183"/>
      <c r="BN29" s="183"/>
      <c r="BO29" s="183"/>
      <c r="BP29" s="183"/>
      <c r="BQ29" s="183"/>
      <c r="BR29" s="183"/>
      <c r="BS29" s="183"/>
      <c r="BT29" s="183"/>
      <c r="BU29" s="183"/>
      <c r="BV29" s="183"/>
      <c r="BW29" s="183"/>
      <c r="BX29" s="183"/>
      <c r="BY29" s="183"/>
      <c r="BZ29" s="183"/>
      <c r="CA29" s="183"/>
      <c r="CB29" s="183"/>
      <c r="CC29" s="183"/>
      <c r="CD29" s="183"/>
      <c r="CE29" s="183"/>
      <c r="CF29" s="183"/>
      <c r="CG29" s="183"/>
      <c r="CH29" s="183"/>
      <c r="CI29" s="183"/>
      <c r="CJ29" s="183"/>
      <c r="CK29" s="183"/>
      <c r="CL29" s="183"/>
      <c r="CM29" s="183"/>
      <c r="CN29" s="183"/>
      <c r="CO29" s="183"/>
      <c r="CP29" s="183"/>
      <c r="CQ29" s="183"/>
      <c r="CR29" s="183"/>
      <c r="CS29" s="183"/>
      <c r="CT29" s="183"/>
      <c r="CU29" s="183"/>
      <c r="CV29" s="183"/>
      <c r="CW29" s="183"/>
      <c r="CX29" s="183"/>
      <c r="CY29" s="183"/>
      <c r="CZ29" s="183"/>
      <c r="DA29" s="183"/>
      <c r="DB29" s="183"/>
      <c r="DC29" s="183"/>
      <c r="DD29" s="183"/>
      <c r="DE29" s="183"/>
      <c r="DF29" s="183"/>
      <c r="DG29" s="183"/>
      <c r="DH29" s="183"/>
      <c r="DI29" s="183"/>
      <c r="DJ29" s="183"/>
      <c r="DK29" s="183"/>
      <c r="DL29" s="183"/>
      <c r="DM29" s="183"/>
      <c r="DN29" s="183"/>
      <c r="DO29" s="183"/>
      <c r="DP29" s="183"/>
      <c r="DQ29" s="183"/>
      <c r="DR29" s="183"/>
      <c r="DS29" s="183"/>
      <c r="DT29" s="183"/>
      <c r="DU29" s="183"/>
      <c r="DV29" s="183"/>
      <c r="DW29" s="183"/>
      <c r="DX29" s="183"/>
      <c r="DY29" s="183"/>
      <c r="DZ29" s="183"/>
      <c r="EA29" s="183"/>
      <c r="EB29" s="183"/>
      <c r="EC29" s="183"/>
      <c r="ED29" s="183"/>
      <c r="EE29" s="183"/>
      <c r="EF29" s="183"/>
      <c r="EG29" s="183"/>
      <c r="EH29" s="183"/>
      <c r="EI29" s="183"/>
      <c r="EJ29" s="183"/>
      <c r="EK29" s="183"/>
      <c r="EL29" s="183"/>
      <c r="EM29" s="183"/>
      <c r="EN29" s="183"/>
      <c r="EO29" s="183"/>
      <c r="EP29" s="183"/>
      <c r="EQ29" s="183"/>
      <c r="ER29" s="183"/>
      <c r="ES29" s="183"/>
      <c r="ET29" s="183"/>
      <c r="EU29" s="183"/>
      <c r="EV29" s="183"/>
      <c r="EW29" s="183"/>
      <c r="EX29" s="183"/>
      <c r="EY29" s="183"/>
      <c r="EZ29" s="183"/>
      <c r="FA29" s="183"/>
      <c r="FB29" s="183"/>
      <c r="FC29" s="183"/>
      <c r="FD29" s="183"/>
      <c r="FE29" s="183"/>
      <c r="FF29" s="183"/>
      <c r="FG29" s="183"/>
      <c r="FH29" s="183"/>
      <c r="FI29" s="183"/>
      <c r="FJ29" s="183"/>
      <c r="FK29" s="183"/>
      <c r="FL29" s="183"/>
      <c r="FM29" s="183"/>
      <c r="FN29" s="183"/>
      <c r="FO29" s="183"/>
      <c r="FP29" s="183"/>
      <c r="FQ29" s="183"/>
      <c r="FR29" s="183"/>
      <c r="FS29" s="183"/>
      <c r="FT29" s="183"/>
      <c r="FU29" s="183"/>
      <c r="FV29" s="183"/>
      <c r="FW29" s="183"/>
      <c r="FX29" s="183"/>
      <c r="FY29" s="183"/>
      <c r="FZ29" s="183"/>
      <c r="GA29" s="183"/>
      <c r="GB29" s="183"/>
      <c r="GC29" s="183"/>
      <c r="GD29" s="183"/>
      <c r="GE29" s="183"/>
      <c r="GF29" s="183"/>
      <c r="GG29" s="183"/>
      <c r="GH29" s="183"/>
      <c r="GI29" s="183"/>
      <c r="GJ29" s="183"/>
      <c r="GK29" s="183"/>
      <c r="GL29" s="183"/>
      <c r="GM29" s="183"/>
      <c r="GN29" s="183"/>
      <c r="GO29" s="183"/>
      <c r="GP29" s="183"/>
      <c r="GQ29" s="183"/>
      <c r="GR29" s="183"/>
      <c r="GS29" s="183"/>
      <c r="GT29" s="183"/>
      <c r="GU29" s="183"/>
      <c r="GV29" s="183"/>
      <c r="GW29" s="183"/>
      <c r="GX29" s="183"/>
      <c r="GY29" s="183"/>
      <c r="GZ29" s="183"/>
      <c r="HA29" s="183"/>
      <c r="HB29" s="183"/>
      <c r="HC29" s="183"/>
      <c r="HD29" s="183"/>
      <c r="HE29" s="183"/>
      <c r="HF29" s="183"/>
      <c r="HG29" s="183"/>
      <c r="HH29" s="183"/>
      <c r="HI29" s="183"/>
      <c r="HJ29" s="183"/>
      <c r="HK29" s="183"/>
      <c r="HL29" s="183"/>
      <c r="HM29" s="183"/>
      <c r="HN29" s="183"/>
      <c r="HO29" s="183"/>
      <c r="HP29" s="183"/>
      <c r="HQ29" s="183"/>
      <c r="HR29" s="183"/>
      <c r="HS29" s="183"/>
      <c r="HT29" s="183"/>
      <c r="HU29" s="183"/>
      <c r="HV29" s="183"/>
      <c r="HW29" s="183"/>
      <c r="HX29" s="183"/>
      <c r="HY29" s="183"/>
      <c r="HZ29" s="183"/>
      <c r="IA29" s="183"/>
      <c r="IB29" s="183"/>
      <c r="IC29" s="183"/>
      <c r="ID29" s="183"/>
      <c r="IE29" s="183"/>
      <c r="IF29" s="183"/>
      <c r="IG29" s="183"/>
      <c r="IH29" s="183"/>
      <c r="II29" s="183"/>
      <c r="IJ29" s="183"/>
      <c r="IK29" s="183"/>
      <c r="IL29" s="183"/>
      <c r="IM29" s="183"/>
      <c r="IN29" s="183"/>
      <c r="IO29" s="183"/>
      <c r="IP29" s="183"/>
      <c r="IQ29" s="183"/>
      <c r="IR29" s="183"/>
      <c r="IS29" s="183"/>
      <c r="IT29" s="183"/>
      <c r="IU29" s="183"/>
      <c r="IV29" s="183"/>
      <c r="IW29" s="183"/>
      <c r="IX29" s="183"/>
      <c r="IY29" s="183"/>
      <c r="IZ29" s="183"/>
      <c r="JA29" s="183"/>
      <c r="JB29" s="183"/>
      <c r="JC29" s="183"/>
      <c r="JD29" s="183"/>
      <c r="JE29" s="183"/>
      <c r="JF29" s="183"/>
      <c r="JG29" s="183"/>
      <c r="JH29" s="183"/>
      <c r="JI29" s="183"/>
      <c r="JJ29" s="183"/>
      <c r="JK29" s="183"/>
      <c r="JL29" s="183"/>
      <c r="JM29" s="183"/>
      <c r="JN29" s="183"/>
      <c r="JO29" s="183"/>
      <c r="JP29" s="183"/>
      <c r="JQ29" s="183"/>
      <c r="JR29" s="183"/>
      <c r="JS29" s="183"/>
      <c r="JT29" s="183"/>
      <c r="JU29" s="183"/>
      <c r="JV29" s="183"/>
      <c r="JW29" s="183"/>
      <c r="JX29" s="183"/>
      <c r="JY29" s="183"/>
      <c r="JZ29" s="183"/>
      <c r="KA29" s="183"/>
      <c r="KB29" s="183"/>
      <c r="KC29" s="183"/>
      <c r="KD29" s="183"/>
      <c r="KE29" s="183"/>
      <c r="KF29" s="183"/>
      <c r="KG29" s="183"/>
      <c r="KH29" s="183"/>
      <c r="KI29" s="183"/>
      <c r="KJ29" s="183"/>
      <c r="KK29" s="183"/>
      <c r="KL29" s="183"/>
      <c r="KM29" s="183"/>
      <c r="KN29" s="183"/>
      <c r="KO29" s="183"/>
      <c r="KP29" s="183"/>
      <c r="KQ29" s="183"/>
      <c r="KR29" s="183"/>
      <c r="KS29" s="183"/>
      <c r="KT29" s="183"/>
      <c r="KU29" s="183"/>
      <c r="KV29" s="183"/>
      <c r="KW29" s="183"/>
      <c r="KX29" s="183"/>
      <c r="KY29" s="183"/>
      <c r="KZ29" s="183"/>
      <c r="LA29" s="183"/>
      <c r="LB29" s="183"/>
      <c r="LC29" s="183"/>
      <c r="LD29" s="183"/>
      <c r="LE29" s="183"/>
      <c r="LF29" s="183"/>
      <c r="LG29" s="183"/>
      <c r="LH29" s="183"/>
      <c r="LI29" s="183"/>
      <c r="LJ29" s="183"/>
      <c r="LK29" s="183"/>
      <c r="LL29" s="183"/>
      <c r="LM29" s="183"/>
      <c r="LN29" s="183"/>
      <c r="LO29" s="183"/>
      <c r="LP29" s="183"/>
      <c r="LQ29" s="183"/>
      <c r="LR29" s="183"/>
      <c r="LS29" s="183"/>
      <c r="LT29" s="183"/>
      <c r="LU29" s="183"/>
      <c r="LV29" s="183"/>
      <c r="LW29" s="183"/>
      <c r="LX29" s="183"/>
      <c r="LY29" s="183"/>
      <c r="LZ29" s="183"/>
      <c r="MA29" s="183"/>
      <c r="MB29" s="183"/>
      <c r="MC29" s="183"/>
      <c r="MD29" s="183"/>
      <c r="ME29" s="183"/>
      <c r="MF29" s="183"/>
      <c r="MG29" s="183"/>
      <c r="MH29" s="183"/>
    </row>
    <row r="30" spans="1:346" s="220" customFormat="1" ht="17" hidden="1">
      <c r="A30" s="227"/>
      <c r="B30" s="227" t="s">
        <v>13</v>
      </c>
      <c r="C30" s="227"/>
      <c r="D30" s="227"/>
      <c r="E30" s="227"/>
      <c r="F30" s="227"/>
      <c r="G30" s="139"/>
      <c r="H30" s="139"/>
      <c r="I30" s="139"/>
      <c r="J30" s="223"/>
      <c r="K30" s="223"/>
      <c r="L30" s="239"/>
      <c r="M30" s="139"/>
      <c r="N30" s="139"/>
      <c r="O30" s="139"/>
      <c r="P30" s="139"/>
      <c r="Q30" s="139"/>
      <c r="R30" s="139"/>
      <c r="S30" s="139"/>
      <c r="T30" s="98"/>
      <c r="U30" s="183"/>
      <c r="V30" s="183"/>
      <c r="W30" s="183"/>
      <c r="X30" s="183"/>
      <c r="Y30" s="183"/>
      <c r="Z30" s="183"/>
      <c r="AA30" s="183"/>
      <c r="AB30" s="183"/>
      <c r="AC30" s="183"/>
      <c r="AD30" s="183"/>
      <c r="AE30" s="183"/>
      <c r="AF30" s="183"/>
      <c r="AG30" s="183"/>
      <c r="AH30" s="183"/>
      <c r="AI30" s="183"/>
      <c r="AJ30" s="183"/>
      <c r="AK30" s="183"/>
      <c r="AL30" s="183"/>
      <c r="AM30" s="183"/>
      <c r="AN30" s="183"/>
      <c r="AO30" s="183"/>
      <c r="AP30" s="183"/>
      <c r="AQ30" s="183"/>
      <c r="AR30" s="183"/>
      <c r="AS30" s="183"/>
      <c r="AT30" s="183"/>
      <c r="AU30" s="183"/>
      <c r="AV30" s="183"/>
      <c r="AW30" s="183"/>
      <c r="AX30" s="183"/>
      <c r="AY30" s="183"/>
      <c r="AZ30" s="183"/>
      <c r="BA30" s="183"/>
      <c r="BB30" s="183"/>
      <c r="BC30" s="183"/>
      <c r="BD30" s="183"/>
      <c r="BE30" s="183"/>
      <c r="BF30" s="183"/>
      <c r="BG30" s="183"/>
      <c r="BH30" s="183"/>
      <c r="BI30" s="183"/>
      <c r="BJ30" s="183"/>
      <c r="BK30" s="183"/>
      <c r="BL30" s="183"/>
      <c r="BM30" s="183"/>
      <c r="BN30" s="183"/>
      <c r="BO30" s="183"/>
      <c r="BP30" s="183"/>
      <c r="BQ30" s="183"/>
      <c r="BR30" s="183"/>
      <c r="BS30" s="183"/>
      <c r="BT30" s="183"/>
      <c r="BU30" s="183"/>
      <c r="BV30" s="183"/>
      <c r="BW30" s="183"/>
      <c r="BX30" s="183"/>
      <c r="BY30" s="183"/>
      <c r="BZ30" s="183"/>
      <c r="CA30" s="183"/>
      <c r="CB30" s="183"/>
      <c r="CC30" s="183"/>
      <c r="CD30" s="183"/>
      <c r="CE30" s="183"/>
      <c r="CF30" s="183"/>
      <c r="CG30" s="183"/>
      <c r="CH30" s="183"/>
      <c r="CI30" s="183"/>
      <c r="CJ30" s="183"/>
      <c r="CK30" s="183"/>
      <c r="CL30" s="183"/>
      <c r="CM30" s="183"/>
      <c r="CN30" s="183"/>
      <c r="CO30" s="183"/>
      <c r="CP30" s="183"/>
      <c r="CQ30" s="183"/>
      <c r="CR30" s="183"/>
      <c r="CS30" s="183"/>
      <c r="CT30" s="183"/>
      <c r="CU30" s="183"/>
      <c r="CV30" s="183"/>
      <c r="CW30" s="183"/>
      <c r="CX30" s="183"/>
      <c r="CY30" s="183"/>
      <c r="CZ30" s="183"/>
      <c r="DA30" s="183"/>
      <c r="DB30" s="183"/>
      <c r="DC30" s="183"/>
      <c r="DD30" s="183"/>
      <c r="DE30" s="183"/>
      <c r="DF30" s="183"/>
      <c r="DG30" s="183"/>
      <c r="DH30" s="183"/>
      <c r="DI30" s="183"/>
      <c r="DJ30" s="183"/>
      <c r="DK30" s="183"/>
      <c r="DL30" s="183"/>
      <c r="DM30" s="183"/>
      <c r="DN30" s="183"/>
      <c r="DO30" s="183"/>
      <c r="DP30" s="183"/>
      <c r="DQ30" s="183"/>
      <c r="DR30" s="183"/>
      <c r="DS30" s="183"/>
      <c r="DT30" s="183"/>
      <c r="DU30" s="183"/>
      <c r="DV30" s="183"/>
      <c r="DW30" s="183"/>
      <c r="DX30" s="183"/>
      <c r="DY30" s="183"/>
      <c r="DZ30" s="183"/>
      <c r="EA30" s="183"/>
      <c r="EB30" s="183"/>
      <c r="EC30" s="183"/>
      <c r="ED30" s="183"/>
      <c r="EE30" s="183"/>
      <c r="EF30" s="183"/>
      <c r="EG30" s="183"/>
      <c r="EH30" s="183"/>
      <c r="EI30" s="183"/>
      <c r="EJ30" s="183"/>
      <c r="EK30" s="183"/>
      <c r="EL30" s="183"/>
      <c r="EM30" s="183"/>
      <c r="EN30" s="183"/>
      <c r="EO30" s="183"/>
      <c r="EP30" s="183"/>
      <c r="EQ30" s="183"/>
      <c r="ER30" s="183"/>
      <c r="ES30" s="183"/>
      <c r="ET30" s="183"/>
      <c r="EU30" s="183"/>
      <c r="EV30" s="183"/>
      <c r="EW30" s="183"/>
      <c r="EX30" s="183"/>
      <c r="EY30" s="183"/>
      <c r="EZ30" s="183"/>
      <c r="FA30" s="183"/>
      <c r="FB30" s="183"/>
      <c r="FC30" s="183"/>
      <c r="FD30" s="183"/>
      <c r="FE30" s="183"/>
      <c r="FF30" s="183"/>
      <c r="FG30" s="183"/>
      <c r="FH30" s="183"/>
      <c r="FI30" s="183"/>
      <c r="FJ30" s="183"/>
      <c r="FK30" s="183"/>
      <c r="FL30" s="183"/>
      <c r="FM30" s="183"/>
      <c r="FN30" s="183"/>
      <c r="FO30" s="183"/>
      <c r="FP30" s="183"/>
      <c r="FQ30" s="183"/>
      <c r="FR30" s="183"/>
      <c r="FS30" s="183"/>
      <c r="FT30" s="183"/>
      <c r="FU30" s="183"/>
      <c r="FV30" s="183"/>
      <c r="FW30" s="183"/>
      <c r="FX30" s="183"/>
      <c r="FY30" s="183"/>
      <c r="FZ30" s="183"/>
      <c r="GA30" s="183"/>
      <c r="GB30" s="183"/>
      <c r="GC30" s="183"/>
      <c r="GD30" s="183"/>
      <c r="GE30" s="183"/>
      <c r="GF30" s="183"/>
      <c r="GG30" s="183"/>
      <c r="GH30" s="183"/>
      <c r="GI30" s="183"/>
      <c r="GJ30" s="183"/>
      <c r="GK30" s="183"/>
      <c r="GL30" s="183"/>
      <c r="GM30" s="183"/>
      <c r="GN30" s="183"/>
      <c r="GO30" s="183"/>
      <c r="GP30" s="183"/>
      <c r="GQ30" s="183"/>
      <c r="GR30" s="183"/>
      <c r="GS30" s="183"/>
      <c r="GT30" s="183"/>
      <c r="GU30" s="183"/>
      <c r="GV30" s="183"/>
      <c r="GW30" s="183"/>
      <c r="GX30" s="183"/>
      <c r="GY30" s="183"/>
      <c r="GZ30" s="183"/>
      <c r="HA30" s="183"/>
      <c r="HB30" s="183"/>
      <c r="HC30" s="183"/>
      <c r="HD30" s="183"/>
      <c r="HE30" s="183"/>
      <c r="HF30" s="183"/>
      <c r="HG30" s="183"/>
      <c r="HH30" s="183"/>
      <c r="HI30" s="183"/>
      <c r="HJ30" s="183"/>
      <c r="HK30" s="183"/>
      <c r="HL30" s="183"/>
      <c r="HM30" s="183"/>
      <c r="HN30" s="183"/>
      <c r="HO30" s="183"/>
      <c r="HP30" s="183"/>
      <c r="HQ30" s="183"/>
      <c r="HR30" s="183"/>
      <c r="HS30" s="183"/>
      <c r="HT30" s="183"/>
      <c r="HU30" s="183"/>
      <c r="HV30" s="183"/>
      <c r="HW30" s="183"/>
      <c r="HX30" s="183"/>
      <c r="HY30" s="183"/>
      <c r="HZ30" s="183"/>
      <c r="IA30" s="183"/>
      <c r="IB30" s="183"/>
      <c r="IC30" s="183"/>
      <c r="ID30" s="183"/>
      <c r="IE30" s="183"/>
      <c r="IF30" s="183"/>
      <c r="IG30" s="183"/>
      <c r="IH30" s="183"/>
      <c r="II30" s="183"/>
      <c r="IJ30" s="183"/>
      <c r="IK30" s="183"/>
      <c r="IL30" s="183"/>
      <c r="IM30" s="183"/>
      <c r="IN30" s="183"/>
      <c r="IO30" s="183"/>
      <c r="IP30" s="183"/>
      <c r="IQ30" s="183"/>
      <c r="IR30" s="183"/>
      <c r="IS30" s="183"/>
      <c r="IT30" s="183"/>
      <c r="IU30" s="183"/>
      <c r="IV30" s="183"/>
      <c r="IW30" s="183"/>
      <c r="IX30" s="183"/>
      <c r="IY30" s="183"/>
      <c r="IZ30" s="183"/>
      <c r="JA30" s="183"/>
      <c r="JB30" s="183"/>
      <c r="JC30" s="183"/>
      <c r="JD30" s="183"/>
      <c r="JE30" s="183"/>
      <c r="JF30" s="183"/>
      <c r="JG30" s="183"/>
      <c r="JH30" s="183"/>
      <c r="JI30" s="183"/>
      <c r="JJ30" s="183"/>
      <c r="JK30" s="183"/>
      <c r="JL30" s="183"/>
      <c r="JM30" s="183"/>
      <c r="JN30" s="183"/>
      <c r="JO30" s="183"/>
      <c r="JP30" s="183"/>
      <c r="JQ30" s="183"/>
      <c r="JR30" s="183"/>
      <c r="JS30" s="183"/>
      <c r="JT30" s="183"/>
      <c r="JU30" s="183"/>
      <c r="JV30" s="183"/>
      <c r="JW30" s="183"/>
      <c r="JX30" s="183"/>
      <c r="JY30" s="183"/>
      <c r="JZ30" s="183"/>
      <c r="KA30" s="183"/>
      <c r="KB30" s="183"/>
      <c r="KC30" s="183"/>
      <c r="KD30" s="183"/>
      <c r="KE30" s="183"/>
      <c r="KF30" s="183"/>
      <c r="KG30" s="183"/>
      <c r="KH30" s="183"/>
      <c r="KI30" s="183"/>
      <c r="KJ30" s="183"/>
      <c r="KK30" s="183"/>
      <c r="KL30" s="183"/>
      <c r="KM30" s="183"/>
      <c r="KN30" s="183"/>
      <c r="KO30" s="183"/>
      <c r="KP30" s="183"/>
      <c r="KQ30" s="183"/>
      <c r="KR30" s="183"/>
      <c r="KS30" s="183"/>
      <c r="KT30" s="183"/>
      <c r="KU30" s="183"/>
      <c r="KV30" s="183"/>
      <c r="KW30" s="183"/>
      <c r="KX30" s="183"/>
      <c r="KY30" s="183"/>
      <c r="KZ30" s="183"/>
      <c r="LA30" s="183"/>
      <c r="LB30" s="183"/>
      <c r="LC30" s="183"/>
      <c r="LD30" s="183"/>
      <c r="LE30" s="183"/>
      <c r="LF30" s="183"/>
      <c r="LG30" s="183"/>
      <c r="LH30" s="183"/>
      <c r="LI30" s="183"/>
      <c r="LJ30" s="183"/>
      <c r="LK30" s="183"/>
      <c r="LL30" s="183"/>
      <c r="LM30" s="183"/>
      <c r="LN30" s="183"/>
      <c r="LO30" s="183"/>
      <c r="LP30" s="183"/>
      <c r="LQ30" s="183"/>
      <c r="LR30" s="183"/>
      <c r="LS30" s="183"/>
      <c r="LT30" s="183"/>
      <c r="LU30" s="183"/>
      <c r="LV30" s="183"/>
      <c r="LW30" s="183"/>
      <c r="LX30" s="183"/>
      <c r="LY30" s="183"/>
      <c r="LZ30" s="183"/>
      <c r="MA30" s="183"/>
      <c r="MB30" s="183"/>
      <c r="MC30" s="183"/>
      <c r="MD30" s="183"/>
      <c r="ME30" s="183"/>
      <c r="MF30" s="183"/>
      <c r="MG30" s="183"/>
      <c r="MH30" s="183"/>
    </row>
    <row r="31" spans="1:346" s="220" customFormat="1" ht="17" hidden="1">
      <c r="A31" s="227"/>
      <c r="B31" s="227"/>
      <c r="C31" s="227"/>
      <c r="D31" s="227"/>
      <c r="E31" s="227"/>
      <c r="F31" s="227"/>
      <c r="G31" s="139"/>
      <c r="H31" s="139"/>
      <c r="I31" s="139"/>
      <c r="J31" s="223"/>
      <c r="K31" s="223"/>
      <c r="L31" s="239"/>
      <c r="M31" s="139"/>
      <c r="N31" s="139"/>
      <c r="O31" s="139"/>
      <c r="P31" s="139"/>
      <c r="Q31" s="139"/>
      <c r="R31" s="139"/>
      <c r="S31" s="139"/>
      <c r="T31" s="98"/>
      <c r="U31" s="183"/>
      <c r="V31" s="183"/>
      <c r="W31" s="183"/>
      <c r="X31" s="183"/>
      <c r="Y31" s="183"/>
      <c r="Z31" s="183"/>
      <c r="AA31" s="183"/>
      <c r="AB31" s="183"/>
      <c r="AC31" s="183"/>
      <c r="AD31" s="183"/>
      <c r="AE31" s="183"/>
      <c r="AF31" s="183"/>
      <c r="AG31" s="183"/>
      <c r="AH31" s="183"/>
      <c r="AI31" s="183"/>
      <c r="AJ31" s="183"/>
      <c r="AK31" s="183"/>
      <c r="AL31" s="183"/>
      <c r="AM31" s="183"/>
      <c r="AN31" s="183"/>
      <c r="AO31" s="183"/>
      <c r="AP31" s="183"/>
      <c r="AQ31" s="183"/>
      <c r="AR31" s="183"/>
      <c r="AS31" s="183"/>
      <c r="AT31" s="183"/>
      <c r="AU31" s="183"/>
      <c r="AV31" s="183"/>
      <c r="AW31" s="183"/>
      <c r="AX31" s="183"/>
      <c r="AY31" s="183"/>
      <c r="AZ31" s="183"/>
      <c r="BA31" s="183"/>
      <c r="BB31" s="183"/>
      <c r="BC31" s="183"/>
      <c r="BD31" s="183"/>
      <c r="BE31" s="183"/>
      <c r="BF31" s="183"/>
      <c r="BG31" s="183"/>
      <c r="BH31" s="183"/>
      <c r="BI31" s="183"/>
      <c r="BJ31" s="183"/>
      <c r="BK31" s="183"/>
      <c r="BL31" s="183"/>
      <c r="BM31" s="183"/>
      <c r="BN31" s="183"/>
      <c r="BO31" s="183"/>
      <c r="BP31" s="183"/>
      <c r="BQ31" s="183"/>
      <c r="BR31" s="183"/>
      <c r="BS31" s="183"/>
      <c r="BT31" s="183"/>
      <c r="BU31" s="183"/>
      <c r="BV31" s="183"/>
      <c r="BW31" s="183"/>
      <c r="BX31" s="183"/>
      <c r="BY31" s="183"/>
      <c r="BZ31" s="183"/>
      <c r="CA31" s="183"/>
      <c r="CB31" s="183"/>
      <c r="CC31" s="183"/>
      <c r="CD31" s="183"/>
      <c r="CE31" s="183"/>
      <c r="CF31" s="183"/>
      <c r="CG31" s="183"/>
      <c r="CH31" s="183"/>
      <c r="CI31" s="183"/>
      <c r="CJ31" s="183"/>
      <c r="CK31" s="183"/>
      <c r="CL31" s="183"/>
      <c r="CM31" s="183"/>
      <c r="CN31" s="183"/>
      <c r="CO31" s="183"/>
      <c r="CP31" s="183"/>
      <c r="CQ31" s="183"/>
      <c r="CR31" s="183"/>
      <c r="CS31" s="183"/>
      <c r="CT31" s="183"/>
      <c r="CU31" s="183"/>
      <c r="CV31" s="183"/>
      <c r="CW31" s="183"/>
      <c r="CX31" s="183"/>
      <c r="CY31" s="183"/>
      <c r="CZ31" s="183"/>
      <c r="DA31" s="183"/>
      <c r="DB31" s="183"/>
      <c r="DC31" s="183"/>
      <c r="DD31" s="183"/>
      <c r="DE31" s="183"/>
      <c r="DF31" s="183"/>
      <c r="DG31" s="183"/>
      <c r="DH31" s="183"/>
      <c r="DI31" s="183"/>
      <c r="DJ31" s="183"/>
      <c r="DK31" s="183"/>
      <c r="DL31" s="183"/>
      <c r="DM31" s="183"/>
      <c r="DN31" s="183"/>
      <c r="DO31" s="183"/>
      <c r="DP31" s="183"/>
      <c r="DQ31" s="183"/>
      <c r="DR31" s="183"/>
      <c r="DS31" s="183"/>
      <c r="DT31" s="183"/>
      <c r="DU31" s="183"/>
      <c r="DV31" s="183"/>
      <c r="DW31" s="183"/>
      <c r="DX31" s="183"/>
      <c r="DY31" s="183"/>
      <c r="DZ31" s="183"/>
      <c r="EA31" s="183"/>
      <c r="EB31" s="183"/>
      <c r="EC31" s="183"/>
      <c r="ED31" s="183"/>
      <c r="EE31" s="183"/>
      <c r="EF31" s="183"/>
      <c r="EG31" s="183"/>
      <c r="EH31" s="183"/>
      <c r="EI31" s="183"/>
      <c r="EJ31" s="183"/>
      <c r="EK31" s="183"/>
      <c r="EL31" s="183"/>
      <c r="EM31" s="183"/>
      <c r="EN31" s="183"/>
      <c r="EO31" s="183"/>
      <c r="EP31" s="183"/>
      <c r="EQ31" s="183"/>
      <c r="ER31" s="183"/>
      <c r="ES31" s="183"/>
      <c r="ET31" s="183"/>
      <c r="EU31" s="183"/>
      <c r="EV31" s="183"/>
      <c r="EW31" s="183"/>
      <c r="EX31" s="183"/>
      <c r="EY31" s="183"/>
      <c r="EZ31" s="183"/>
      <c r="FA31" s="183"/>
      <c r="FB31" s="183"/>
      <c r="FC31" s="183"/>
      <c r="FD31" s="183"/>
      <c r="FE31" s="183"/>
      <c r="FF31" s="183"/>
      <c r="FG31" s="183"/>
      <c r="FH31" s="183"/>
      <c r="FI31" s="183"/>
      <c r="FJ31" s="183"/>
      <c r="FK31" s="183"/>
      <c r="FL31" s="183"/>
      <c r="FM31" s="183"/>
      <c r="FN31" s="183"/>
      <c r="FO31" s="183"/>
      <c r="FP31" s="183"/>
      <c r="FQ31" s="183"/>
      <c r="FR31" s="183"/>
      <c r="FS31" s="183"/>
      <c r="FT31" s="183"/>
      <c r="FU31" s="183"/>
      <c r="FV31" s="183"/>
      <c r="FW31" s="183"/>
      <c r="FX31" s="183"/>
      <c r="FY31" s="183"/>
      <c r="FZ31" s="183"/>
      <c r="GA31" s="183"/>
      <c r="GB31" s="183"/>
      <c r="GC31" s="183"/>
      <c r="GD31" s="183"/>
      <c r="GE31" s="183"/>
      <c r="GF31" s="183"/>
      <c r="GG31" s="183"/>
      <c r="GH31" s="183"/>
      <c r="GI31" s="183"/>
      <c r="GJ31" s="183"/>
      <c r="GK31" s="183"/>
      <c r="GL31" s="183"/>
      <c r="GM31" s="183"/>
      <c r="GN31" s="183"/>
      <c r="GO31" s="183"/>
      <c r="GP31" s="183"/>
      <c r="GQ31" s="183"/>
      <c r="GR31" s="183"/>
      <c r="GS31" s="183"/>
      <c r="GT31" s="183"/>
      <c r="GU31" s="183"/>
      <c r="GV31" s="183"/>
      <c r="GW31" s="183"/>
      <c r="GX31" s="183"/>
      <c r="GY31" s="183"/>
      <c r="GZ31" s="183"/>
      <c r="HA31" s="183"/>
      <c r="HB31" s="183"/>
      <c r="HC31" s="183"/>
      <c r="HD31" s="183"/>
      <c r="HE31" s="183"/>
      <c r="HF31" s="183"/>
      <c r="HG31" s="183"/>
      <c r="HH31" s="183"/>
      <c r="HI31" s="183"/>
      <c r="HJ31" s="183"/>
      <c r="HK31" s="183"/>
      <c r="HL31" s="183"/>
      <c r="HM31" s="183"/>
      <c r="HN31" s="183"/>
      <c r="HO31" s="183"/>
      <c r="HP31" s="183"/>
      <c r="HQ31" s="183"/>
      <c r="HR31" s="183"/>
      <c r="HS31" s="183"/>
      <c r="HT31" s="183"/>
      <c r="HU31" s="183"/>
      <c r="HV31" s="183"/>
      <c r="HW31" s="183"/>
      <c r="HX31" s="183"/>
      <c r="HY31" s="183"/>
      <c r="HZ31" s="183"/>
      <c r="IA31" s="183"/>
      <c r="IB31" s="183"/>
      <c r="IC31" s="183"/>
      <c r="ID31" s="183"/>
      <c r="IE31" s="183"/>
      <c r="IF31" s="183"/>
      <c r="IG31" s="183"/>
      <c r="IH31" s="183"/>
      <c r="II31" s="183"/>
      <c r="IJ31" s="183"/>
      <c r="IK31" s="183"/>
      <c r="IL31" s="183"/>
      <c r="IM31" s="183"/>
      <c r="IN31" s="183"/>
      <c r="IO31" s="183"/>
      <c r="IP31" s="183"/>
      <c r="IQ31" s="183"/>
      <c r="IR31" s="183"/>
      <c r="IS31" s="183"/>
      <c r="IT31" s="183"/>
      <c r="IU31" s="183"/>
      <c r="IV31" s="183"/>
      <c r="IW31" s="183"/>
      <c r="IX31" s="183"/>
      <c r="IY31" s="183"/>
      <c r="IZ31" s="183"/>
      <c r="JA31" s="183"/>
      <c r="JB31" s="183"/>
      <c r="JC31" s="183"/>
      <c r="JD31" s="183"/>
      <c r="JE31" s="183"/>
      <c r="JF31" s="183"/>
      <c r="JG31" s="183"/>
      <c r="JH31" s="183"/>
      <c r="JI31" s="183"/>
      <c r="JJ31" s="183"/>
      <c r="JK31" s="183"/>
      <c r="JL31" s="183"/>
      <c r="JM31" s="183"/>
      <c r="JN31" s="183"/>
      <c r="JO31" s="183"/>
      <c r="JP31" s="183"/>
      <c r="JQ31" s="183"/>
      <c r="JR31" s="183"/>
      <c r="JS31" s="183"/>
      <c r="JT31" s="183"/>
      <c r="JU31" s="183"/>
      <c r="JV31" s="183"/>
      <c r="JW31" s="183"/>
      <c r="JX31" s="183"/>
      <c r="JY31" s="183"/>
      <c r="JZ31" s="183"/>
      <c r="KA31" s="183"/>
      <c r="KB31" s="183"/>
      <c r="KC31" s="183"/>
      <c r="KD31" s="183"/>
      <c r="KE31" s="183"/>
      <c r="KF31" s="183"/>
      <c r="KG31" s="183"/>
      <c r="KH31" s="183"/>
      <c r="KI31" s="183"/>
      <c r="KJ31" s="183"/>
      <c r="KK31" s="183"/>
      <c r="KL31" s="183"/>
      <c r="KM31" s="183"/>
      <c r="KN31" s="183"/>
      <c r="KO31" s="183"/>
      <c r="KP31" s="183"/>
      <c r="KQ31" s="183"/>
      <c r="KR31" s="183"/>
      <c r="KS31" s="183"/>
      <c r="KT31" s="183"/>
      <c r="KU31" s="183"/>
      <c r="KV31" s="183"/>
      <c r="KW31" s="183"/>
      <c r="KX31" s="183"/>
      <c r="KY31" s="183"/>
      <c r="KZ31" s="183"/>
      <c r="LA31" s="183"/>
      <c r="LB31" s="183"/>
      <c r="LC31" s="183"/>
      <c r="LD31" s="183"/>
      <c r="LE31" s="183"/>
      <c r="LF31" s="183"/>
      <c r="LG31" s="183"/>
      <c r="LH31" s="183"/>
      <c r="LI31" s="183"/>
      <c r="LJ31" s="183"/>
      <c r="LK31" s="183"/>
      <c r="LL31" s="183"/>
      <c r="LM31" s="183"/>
      <c r="LN31" s="183"/>
      <c r="LO31" s="183"/>
      <c r="LP31" s="183"/>
      <c r="LQ31" s="183"/>
      <c r="LR31" s="183"/>
      <c r="LS31" s="183"/>
      <c r="LT31" s="183"/>
      <c r="LU31" s="183"/>
      <c r="LV31" s="183"/>
      <c r="LW31" s="183"/>
      <c r="LX31" s="183"/>
      <c r="LY31" s="183"/>
      <c r="LZ31" s="183"/>
      <c r="MA31" s="183"/>
      <c r="MB31" s="183"/>
      <c r="MC31" s="183"/>
      <c r="MD31" s="183"/>
      <c r="ME31" s="183"/>
      <c r="MF31" s="183"/>
      <c r="MG31" s="183"/>
      <c r="MH31" s="183"/>
    </row>
    <row r="32" spans="1:346" s="220" customFormat="1" ht="17" hidden="1">
      <c r="A32" s="227"/>
      <c r="B32" s="227" t="s">
        <v>46</v>
      </c>
      <c r="C32" s="227"/>
      <c r="D32" s="227"/>
      <c r="E32" s="227"/>
      <c r="F32" s="227"/>
      <c r="G32" s="139"/>
      <c r="H32" s="139"/>
      <c r="I32" s="139"/>
      <c r="J32" s="223" t="s">
        <v>15</v>
      </c>
      <c r="K32" s="223" t="s">
        <v>19</v>
      </c>
      <c r="L32" s="239" t="s">
        <v>78</v>
      </c>
      <c r="M32" s="136"/>
      <c r="N32" s="111">
        <v>845</v>
      </c>
      <c r="O32" s="111">
        <v>1002</v>
      </c>
      <c r="P32" s="111">
        <v>1014</v>
      </c>
      <c r="Q32" s="112">
        <v>1079</v>
      </c>
      <c r="R32" s="112">
        <v>1123</v>
      </c>
      <c r="S32" s="112">
        <v>1156</v>
      </c>
      <c r="T32" s="113">
        <v>1197</v>
      </c>
      <c r="U32" s="183"/>
      <c r="V32" s="183"/>
      <c r="W32" s="183"/>
      <c r="X32" s="183"/>
      <c r="Y32" s="183"/>
      <c r="Z32" s="183"/>
      <c r="AA32" s="183"/>
      <c r="AB32" s="183"/>
      <c r="AC32" s="183"/>
      <c r="AD32" s="183"/>
      <c r="AE32" s="183"/>
      <c r="AF32" s="183"/>
      <c r="AG32" s="183"/>
      <c r="AH32" s="183"/>
      <c r="AI32" s="183"/>
      <c r="AJ32" s="183"/>
      <c r="AK32" s="183"/>
      <c r="AL32" s="183"/>
      <c r="AM32" s="183"/>
      <c r="AN32" s="183"/>
      <c r="AO32" s="183"/>
      <c r="AP32" s="183"/>
      <c r="AQ32" s="183"/>
      <c r="AR32" s="183"/>
      <c r="AS32" s="183"/>
      <c r="AT32" s="183"/>
      <c r="AU32" s="183"/>
      <c r="AV32" s="183"/>
      <c r="AW32" s="183"/>
      <c r="AX32" s="183"/>
      <c r="AY32" s="183"/>
      <c r="AZ32" s="183"/>
      <c r="BA32" s="183"/>
      <c r="BB32" s="183"/>
      <c r="BC32" s="183"/>
      <c r="BD32" s="183"/>
      <c r="BE32" s="183"/>
      <c r="BF32" s="183"/>
      <c r="BG32" s="183"/>
      <c r="BH32" s="183"/>
      <c r="BI32" s="183"/>
      <c r="BJ32" s="183"/>
      <c r="BK32" s="183"/>
      <c r="BL32" s="183"/>
      <c r="BM32" s="183"/>
      <c r="BN32" s="183"/>
      <c r="BO32" s="183"/>
      <c r="BP32" s="183"/>
      <c r="BQ32" s="183"/>
      <c r="BR32" s="183"/>
      <c r="BS32" s="183"/>
      <c r="BT32" s="183"/>
      <c r="BU32" s="183"/>
      <c r="BV32" s="183"/>
      <c r="BW32" s="183"/>
      <c r="BX32" s="183"/>
      <c r="BY32" s="183"/>
      <c r="BZ32" s="183"/>
      <c r="CA32" s="183"/>
      <c r="CB32" s="183"/>
      <c r="CC32" s="183"/>
      <c r="CD32" s="183"/>
      <c r="CE32" s="183"/>
      <c r="CF32" s="183"/>
      <c r="CG32" s="183"/>
      <c r="CH32" s="183"/>
      <c r="CI32" s="183"/>
      <c r="CJ32" s="183"/>
      <c r="CK32" s="183"/>
      <c r="CL32" s="183"/>
      <c r="CM32" s="183"/>
      <c r="CN32" s="183"/>
      <c r="CO32" s="183"/>
      <c r="CP32" s="183"/>
      <c r="CQ32" s="183"/>
      <c r="CR32" s="183"/>
      <c r="CS32" s="183"/>
      <c r="CT32" s="183"/>
      <c r="CU32" s="183"/>
      <c r="CV32" s="183"/>
      <c r="CW32" s="183"/>
      <c r="CX32" s="183"/>
      <c r="CY32" s="183"/>
      <c r="CZ32" s="183"/>
      <c r="DA32" s="183"/>
      <c r="DB32" s="183"/>
      <c r="DC32" s="183"/>
      <c r="DD32" s="183"/>
      <c r="DE32" s="183"/>
      <c r="DF32" s="183"/>
      <c r="DG32" s="183"/>
      <c r="DH32" s="183"/>
      <c r="DI32" s="183"/>
      <c r="DJ32" s="183"/>
      <c r="DK32" s="183"/>
      <c r="DL32" s="183"/>
      <c r="DM32" s="183"/>
      <c r="DN32" s="183"/>
      <c r="DO32" s="183"/>
      <c r="DP32" s="183"/>
      <c r="DQ32" s="183"/>
      <c r="DR32" s="183"/>
      <c r="DS32" s="183"/>
      <c r="DT32" s="183"/>
      <c r="DU32" s="183"/>
      <c r="DV32" s="183"/>
      <c r="DW32" s="183"/>
      <c r="DX32" s="183"/>
      <c r="DY32" s="183"/>
      <c r="DZ32" s="183"/>
      <c r="EA32" s="183"/>
      <c r="EB32" s="183"/>
      <c r="EC32" s="183"/>
      <c r="ED32" s="183"/>
      <c r="EE32" s="183"/>
      <c r="EF32" s="183"/>
      <c r="EG32" s="183"/>
      <c r="EH32" s="183"/>
      <c r="EI32" s="183"/>
      <c r="EJ32" s="183"/>
      <c r="EK32" s="183"/>
      <c r="EL32" s="183"/>
      <c r="EM32" s="183"/>
      <c r="EN32" s="183"/>
      <c r="EO32" s="183"/>
      <c r="EP32" s="183"/>
      <c r="EQ32" s="183"/>
      <c r="ER32" s="183"/>
      <c r="ES32" s="183"/>
      <c r="ET32" s="183"/>
      <c r="EU32" s="183"/>
      <c r="EV32" s="183"/>
      <c r="EW32" s="183"/>
      <c r="EX32" s="183"/>
      <c r="EY32" s="183"/>
      <c r="EZ32" s="183"/>
      <c r="FA32" s="183"/>
      <c r="FB32" s="183"/>
      <c r="FC32" s="183"/>
      <c r="FD32" s="183"/>
      <c r="FE32" s="183"/>
      <c r="FF32" s="183"/>
      <c r="FG32" s="183"/>
      <c r="FH32" s="183"/>
      <c r="FI32" s="183"/>
      <c r="FJ32" s="183"/>
      <c r="FK32" s="183"/>
      <c r="FL32" s="183"/>
      <c r="FM32" s="183"/>
      <c r="FN32" s="183"/>
      <c r="FO32" s="183"/>
      <c r="FP32" s="183"/>
      <c r="FQ32" s="183"/>
      <c r="FR32" s="183"/>
      <c r="FS32" s="183"/>
      <c r="FT32" s="183"/>
      <c r="FU32" s="183"/>
      <c r="FV32" s="183"/>
      <c r="FW32" s="183"/>
      <c r="FX32" s="183"/>
      <c r="FY32" s="183"/>
      <c r="FZ32" s="183"/>
      <c r="GA32" s="183"/>
      <c r="GB32" s="183"/>
      <c r="GC32" s="183"/>
      <c r="GD32" s="183"/>
      <c r="GE32" s="183"/>
      <c r="GF32" s="183"/>
      <c r="GG32" s="183"/>
      <c r="GH32" s="183"/>
      <c r="GI32" s="183"/>
      <c r="GJ32" s="183"/>
      <c r="GK32" s="183"/>
      <c r="GL32" s="183"/>
      <c r="GM32" s="183"/>
      <c r="GN32" s="183"/>
      <c r="GO32" s="183"/>
      <c r="GP32" s="183"/>
      <c r="GQ32" s="183"/>
      <c r="GR32" s="183"/>
      <c r="GS32" s="183"/>
      <c r="GT32" s="183"/>
      <c r="GU32" s="183"/>
      <c r="GV32" s="183"/>
      <c r="GW32" s="183"/>
      <c r="GX32" s="183"/>
      <c r="GY32" s="183"/>
      <c r="GZ32" s="183"/>
      <c r="HA32" s="183"/>
      <c r="HB32" s="183"/>
      <c r="HC32" s="183"/>
      <c r="HD32" s="183"/>
      <c r="HE32" s="183"/>
      <c r="HF32" s="183"/>
      <c r="HG32" s="183"/>
      <c r="HH32" s="183"/>
      <c r="HI32" s="183"/>
      <c r="HJ32" s="183"/>
      <c r="HK32" s="183"/>
      <c r="HL32" s="183"/>
      <c r="HM32" s="183"/>
      <c r="HN32" s="183"/>
      <c r="HO32" s="183"/>
      <c r="HP32" s="183"/>
      <c r="HQ32" s="183"/>
      <c r="HR32" s="183"/>
      <c r="HS32" s="183"/>
      <c r="HT32" s="183"/>
      <c r="HU32" s="183"/>
      <c r="HV32" s="183"/>
      <c r="HW32" s="183"/>
      <c r="HX32" s="183"/>
      <c r="HY32" s="183"/>
      <c r="HZ32" s="183"/>
      <c r="IA32" s="183"/>
      <c r="IB32" s="183"/>
      <c r="IC32" s="183"/>
      <c r="ID32" s="183"/>
      <c r="IE32" s="183"/>
      <c r="IF32" s="183"/>
      <c r="IG32" s="183"/>
      <c r="IH32" s="183"/>
      <c r="II32" s="183"/>
      <c r="IJ32" s="183"/>
      <c r="IK32" s="183"/>
      <c r="IL32" s="183"/>
      <c r="IM32" s="183"/>
      <c r="IN32" s="183"/>
      <c r="IO32" s="183"/>
      <c r="IP32" s="183"/>
      <c r="IQ32" s="183"/>
      <c r="IR32" s="183"/>
      <c r="IS32" s="183"/>
      <c r="IT32" s="183"/>
      <c r="IU32" s="183"/>
      <c r="IV32" s="183"/>
      <c r="IW32" s="183"/>
      <c r="IX32" s="183"/>
      <c r="IY32" s="183"/>
      <c r="IZ32" s="183"/>
      <c r="JA32" s="183"/>
      <c r="JB32" s="183"/>
      <c r="JC32" s="183"/>
      <c r="JD32" s="183"/>
      <c r="JE32" s="183"/>
      <c r="JF32" s="183"/>
      <c r="JG32" s="183"/>
      <c r="JH32" s="183"/>
      <c r="JI32" s="183"/>
      <c r="JJ32" s="183"/>
      <c r="JK32" s="183"/>
      <c r="JL32" s="183"/>
      <c r="JM32" s="183"/>
      <c r="JN32" s="183"/>
      <c r="JO32" s="183"/>
      <c r="JP32" s="183"/>
      <c r="JQ32" s="183"/>
      <c r="JR32" s="183"/>
      <c r="JS32" s="183"/>
      <c r="JT32" s="183"/>
      <c r="JU32" s="183"/>
      <c r="JV32" s="183"/>
      <c r="JW32" s="183"/>
      <c r="JX32" s="183"/>
      <c r="JY32" s="183"/>
      <c r="JZ32" s="183"/>
      <c r="KA32" s="183"/>
      <c r="KB32" s="183"/>
      <c r="KC32" s="183"/>
      <c r="KD32" s="183"/>
      <c r="KE32" s="183"/>
      <c r="KF32" s="183"/>
      <c r="KG32" s="183"/>
      <c r="KH32" s="183"/>
      <c r="KI32" s="183"/>
      <c r="KJ32" s="183"/>
      <c r="KK32" s="183"/>
      <c r="KL32" s="183"/>
      <c r="KM32" s="183"/>
      <c r="KN32" s="183"/>
      <c r="KO32" s="183"/>
      <c r="KP32" s="183"/>
      <c r="KQ32" s="183"/>
      <c r="KR32" s="183"/>
      <c r="KS32" s="183"/>
      <c r="KT32" s="183"/>
      <c r="KU32" s="183"/>
      <c r="KV32" s="183"/>
      <c r="KW32" s="183"/>
      <c r="KX32" s="183"/>
      <c r="KY32" s="183"/>
      <c r="KZ32" s="183"/>
      <c r="LA32" s="183"/>
      <c r="LB32" s="183"/>
      <c r="LC32" s="183"/>
      <c r="LD32" s="183"/>
      <c r="LE32" s="183"/>
      <c r="LF32" s="183"/>
      <c r="LG32" s="183"/>
      <c r="LH32" s="183"/>
      <c r="LI32" s="183"/>
      <c r="LJ32" s="183"/>
      <c r="LK32" s="183"/>
      <c r="LL32" s="183"/>
      <c r="LM32" s="183"/>
      <c r="LN32" s="183"/>
      <c r="LO32" s="183"/>
      <c r="LP32" s="183"/>
      <c r="LQ32" s="183"/>
      <c r="LR32" s="183"/>
      <c r="LS32" s="183"/>
      <c r="LT32" s="183"/>
      <c r="LU32" s="183"/>
      <c r="LV32" s="183"/>
      <c r="LW32" s="183"/>
      <c r="LX32" s="183"/>
      <c r="LY32" s="183"/>
      <c r="LZ32" s="183"/>
      <c r="MA32" s="183"/>
      <c r="MB32" s="183"/>
      <c r="MC32" s="183"/>
      <c r="MD32" s="183"/>
      <c r="ME32" s="183"/>
      <c r="MF32" s="183"/>
      <c r="MG32" s="183"/>
      <c r="MH32" s="183"/>
    </row>
    <row r="33" spans="1:349" s="220" customFormat="1" ht="17" hidden="1">
      <c r="A33" s="139"/>
      <c r="B33" s="231" t="s">
        <v>72</v>
      </c>
      <c r="C33" s="139"/>
      <c r="D33" s="239"/>
      <c r="E33" s="239"/>
      <c r="F33" s="239"/>
      <c r="G33" s="139"/>
      <c r="H33" s="139"/>
      <c r="I33" s="139"/>
      <c r="J33" s="223" t="s">
        <v>14</v>
      </c>
      <c r="K33" s="223" t="s">
        <v>77</v>
      </c>
      <c r="L33" s="239" t="s">
        <v>56</v>
      </c>
      <c r="M33" s="131">
        <v>7.1499999999999994E-2</v>
      </c>
      <c r="N33" s="139"/>
      <c r="O33" s="139"/>
      <c r="P33" s="139"/>
      <c r="Q33" s="139"/>
      <c r="R33" s="139"/>
      <c r="S33" s="139"/>
      <c r="T33" s="98"/>
      <c r="U33" s="183"/>
      <c r="V33" s="183"/>
      <c r="W33" s="183"/>
      <c r="X33" s="183"/>
      <c r="Y33" s="183"/>
      <c r="Z33" s="183"/>
      <c r="AA33" s="183"/>
      <c r="AB33" s="183"/>
      <c r="AC33" s="183"/>
      <c r="AD33" s="183"/>
      <c r="AE33" s="183"/>
      <c r="AF33" s="183"/>
      <c r="AG33" s="183"/>
      <c r="AH33" s="183"/>
      <c r="AI33" s="183"/>
      <c r="AJ33" s="183"/>
      <c r="AK33" s="183"/>
      <c r="AL33" s="183"/>
      <c r="AM33" s="183"/>
      <c r="AN33" s="183"/>
      <c r="AO33" s="183"/>
      <c r="AP33" s="183"/>
      <c r="AQ33" s="183"/>
      <c r="AR33" s="183"/>
      <c r="AS33" s="183"/>
      <c r="AT33" s="183"/>
      <c r="AU33" s="183"/>
      <c r="AV33" s="183"/>
      <c r="AW33" s="183"/>
      <c r="AX33" s="183"/>
      <c r="AY33" s="183"/>
      <c r="AZ33" s="183"/>
      <c r="BA33" s="183"/>
      <c r="BB33" s="183"/>
      <c r="BC33" s="183"/>
      <c r="BD33" s="183"/>
      <c r="BE33" s="183"/>
      <c r="BF33" s="183"/>
      <c r="BG33" s="183"/>
      <c r="BH33" s="183"/>
      <c r="BI33" s="183"/>
      <c r="BJ33" s="183"/>
      <c r="BK33" s="183"/>
      <c r="BL33" s="183"/>
      <c r="BM33" s="183"/>
      <c r="BN33" s="183"/>
      <c r="BO33" s="183"/>
      <c r="BP33" s="183"/>
      <c r="BQ33" s="183"/>
      <c r="BR33" s="183"/>
      <c r="BS33" s="183"/>
      <c r="BT33" s="183"/>
      <c r="BU33" s="183"/>
      <c r="BV33" s="183"/>
      <c r="BW33" s="183"/>
      <c r="BX33" s="183"/>
      <c r="BY33" s="183"/>
      <c r="BZ33" s="183"/>
      <c r="CA33" s="183"/>
      <c r="CB33" s="183"/>
      <c r="CC33" s="183"/>
      <c r="CD33" s="183"/>
      <c r="CE33" s="183"/>
      <c r="CF33" s="183"/>
      <c r="CG33" s="183"/>
      <c r="CH33" s="183"/>
      <c r="CI33" s="183"/>
      <c r="CJ33" s="183"/>
      <c r="CK33" s="183"/>
      <c r="CL33" s="183"/>
      <c r="CM33" s="183"/>
      <c r="CN33" s="183"/>
      <c r="CO33" s="183"/>
      <c r="CP33" s="183"/>
      <c r="CQ33" s="183"/>
      <c r="CR33" s="183"/>
      <c r="CS33" s="183"/>
      <c r="CT33" s="183"/>
      <c r="CU33" s="183"/>
      <c r="CV33" s="183"/>
      <c r="CW33" s="183"/>
      <c r="CX33" s="183"/>
      <c r="CY33" s="183"/>
      <c r="CZ33" s="183"/>
      <c r="DA33" s="183"/>
      <c r="DB33" s="183"/>
      <c r="DC33" s="183"/>
      <c r="DD33" s="183"/>
      <c r="DE33" s="183"/>
      <c r="DF33" s="183"/>
      <c r="DG33" s="183"/>
      <c r="DH33" s="183"/>
      <c r="DI33" s="183"/>
      <c r="DJ33" s="183"/>
      <c r="DK33" s="183"/>
      <c r="DL33" s="183"/>
      <c r="DM33" s="183"/>
      <c r="DN33" s="183"/>
      <c r="DO33" s="183"/>
      <c r="DP33" s="183"/>
      <c r="DQ33" s="183"/>
      <c r="DR33" s="183"/>
      <c r="DS33" s="183"/>
      <c r="DT33" s="183"/>
      <c r="DU33" s="183"/>
      <c r="DV33" s="183"/>
      <c r="DW33" s="183"/>
      <c r="DX33" s="183"/>
      <c r="DY33" s="183"/>
      <c r="DZ33" s="183"/>
      <c r="EA33" s="183"/>
      <c r="EB33" s="183"/>
      <c r="EC33" s="183"/>
      <c r="ED33" s="183"/>
      <c r="EE33" s="183"/>
      <c r="EF33" s="183"/>
      <c r="EG33" s="183"/>
      <c r="EH33" s="183"/>
      <c r="EI33" s="183"/>
      <c r="EJ33" s="183"/>
      <c r="EK33" s="183"/>
      <c r="EL33" s="183"/>
      <c r="EM33" s="183"/>
      <c r="EN33" s="183"/>
      <c r="EO33" s="183"/>
      <c r="EP33" s="183"/>
      <c r="EQ33" s="183"/>
      <c r="ER33" s="183"/>
      <c r="ES33" s="183"/>
      <c r="ET33" s="183"/>
      <c r="EU33" s="183"/>
      <c r="EV33" s="183"/>
      <c r="EW33" s="183"/>
      <c r="EX33" s="183"/>
      <c r="EY33" s="183"/>
      <c r="EZ33" s="183"/>
      <c r="FA33" s="183"/>
      <c r="FB33" s="183"/>
      <c r="FC33" s="183"/>
      <c r="FD33" s="183"/>
      <c r="FE33" s="183"/>
      <c r="FF33" s="183"/>
      <c r="FG33" s="183"/>
      <c r="FH33" s="183"/>
      <c r="FI33" s="183"/>
      <c r="FJ33" s="183"/>
      <c r="FK33" s="183"/>
      <c r="FL33" s="183"/>
      <c r="FM33" s="183"/>
      <c r="FN33" s="183"/>
      <c r="FO33" s="183"/>
      <c r="FP33" s="183"/>
      <c r="FQ33" s="183"/>
      <c r="FR33" s="183"/>
      <c r="FS33" s="183"/>
      <c r="FT33" s="183"/>
      <c r="FU33" s="183"/>
      <c r="FV33" s="183"/>
      <c r="FW33" s="183"/>
      <c r="FX33" s="183"/>
      <c r="FY33" s="183"/>
      <c r="FZ33" s="183"/>
      <c r="GA33" s="183"/>
      <c r="GB33" s="183"/>
      <c r="GC33" s="183"/>
      <c r="GD33" s="183"/>
      <c r="GE33" s="183"/>
      <c r="GF33" s="183"/>
      <c r="GG33" s="183"/>
      <c r="GH33" s="183"/>
      <c r="GI33" s="183"/>
      <c r="GJ33" s="183"/>
      <c r="GK33" s="183"/>
      <c r="GL33" s="183"/>
      <c r="GM33" s="183"/>
      <c r="GN33" s="183"/>
      <c r="GO33" s="183"/>
      <c r="GP33" s="183"/>
      <c r="GQ33" s="183"/>
      <c r="GR33" s="183"/>
      <c r="GS33" s="183"/>
      <c r="GT33" s="183"/>
      <c r="GU33" s="183"/>
      <c r="GV33" s="183"/>
      <c r="GW33" s="183"/>
      <c r="GX33" s="183"/>
      <c r="GY33" s="183"/>
      <c r="GZ33" s="183"/>
      <c r="HA33" s="183"/>
      <c r="HB33" s="183"/>
      <c r="HC33" s="183"/>
      <c r="HD33" s="183"/>
      <c r="HE33" s="183"/>
      <c r="HF33" s="183"/>
      <c r="HG33" s="183"/>
      <c r="HH33" s="183"/>
      <c r="HI33" s="183"/>
      <c r="HJ33" s="183"/>
      <c r="HK33" s="183"/>
      <c r="HL33" s="183"/>
      <c r="HM33" s="183"/>
      <c r="HN33" s="183"/>
      <c r="HO33" s="183"/>
      <c r="HP33" s="183"/>
      <c r="HQ33" s="183"/>
      <c r="HR33" s="183"/>
      <c r="HS33" s="183"/>
      <c r="HT33" s="183"/>
      <c r="HU33" s="183"/>
      <c r="HV33" s="183"/>
      <c r="HW33" s="183"/>
      <c r="HX33" s="183"/>
      <c r="HY33" s="183"/>
      <c r="HZ33" s="183"/>
      <c r="IA33" s="183"/>
      <c r="IB33" s="183"/>
      <c r="IC33" s="183"/>
      <c r="ID33" s="183"/>
      <c r="IE33" s="183"/>
      <c r="IF33" s="183"/>
      <c r="IG33" s="183"/>
      <c r="IH33" s="183"/>
      <c r="II33" s="183"/>
      <c r="IJ33" s="183"/>
      <c r="IK33" s="183"/>
      <c r="IL33" s="183"/>
      <c r="IM33" s="183"/>
      <c r="IN33" s="183"/>
      <c r="IO33" s="183"/>
      <c r="IP33" s="183"/>
      <c r="IQ33" s="183"/>
      <c r="IR33" s="183"/>
      <c r="IS33" s="183"/>
      <c r="IT33" s="183"/>
      <c r="IU33" s="183"/>
      <c r="IV33" s="183"/>
      <c r="IW33" s="183"/>
      <c r="IX33" s="183"/>
      <c r="IY33" s="183"/>
      <c r="IZ33" s="183"/>
      <c r="JA33" s="183"/>
      <c r="JB33" s="183"/>
      <c r="JC33" s="183"/>
      <c r="JD33" s="183"/>
      <c r="JE33" s="183"/>
      <c r="JF33" s="183"/>
      <c r="JG33" s="183"/>
      <c r="JH33" s="183"/>
      <c r="JI33" s="183"/>
      <c r="JJ33" s="183"/>
      <c r="JK33" s="183"/>
      <c r="JL33" s="183"/>
      <c r="JM33" s="183"/>
      <c r="JN33" s="183"/>
      <c r="JO33" s="183"/>
      <c r="JP33" s="183"/>
      <c r="JQ33" s="183"/>
      <c r="JR33" s="183"/>
      <c r="JS33" s="183"/>
      <c r="JT33" s="183"/>
      <c r="JU33" s="183"/>
      <c r="JV33" s="183"/>
      <c r="JW33" s="183"/>
      <c r="JX33" s="183"/>
      <c r="JY33" s="183"/>
      <c r="JZ33" s="183"/>
      <c r="KA33" s="183"/>
      <c r="KB33" s="183"/>
      <c r="KC33" s="183"/>
      <c r="KD33" s="183"/>
      <c r="KE33" s="183"/>
      <c r="KF33" s="183"/>
      <c r="KG33" s="183"/>
      <c r="KH33" s="183"/>
      <c r="KI33" s="183"/>
      <c r="KJ33" s="183"/>
      <c r="KK33" s="183"/>
      <c r="KL33" s="183"/>
      <c r="KM33" s="183"/>
      <c r="KN33" s="183"/>
      <c r="KO33" s="183"/>
      <c r="KP33" s="183"/>
      <c r="KQ33" s="183"/>
      <c r="KR33" s="183"/>
      <c r="KS33" s="183"/>
      <c r="KT33" s="183"/>
      <c r="KU33" s="183"/>
      <c r="KV33" s="183"/>
      <c r="KW33" s="183"/>
      <c r="KX33" s="183"/>
      <c r="KY33" s="183"/>
      <c r="KZ33" s="183"/>
      <c r="LA33" s="183"/>
      <c r="LB33" s="183"/>
      <c r="LC33" s="183"/>
      <c r="LD33" s="183"/>
      <c r="LE33" s="183"/>
      <c r="LF33" s="183"/>
      <c r="LG33" s="183"/>
      <c r="LH33" s="183"/>
      <c r="LI33" s="183"/>
      <c r="LJ33" s="183"/>
      <c r="LK33" s="183"/>
      <c r="LL33" s="183"/>
      <c r="LM33" s="183"/>
      <c r="LN33" s="183"/>
      <c r="LO33" s="183"/>
      <c r="LP33" s="183"/>
      <c r="LQ33" s="183"/>
      <c r="LR33" s="183"/>
      <c r="LS33" s="183"/>
      <c r="LT33" s="183"/>
      <c r="LU33" s="183"/>
      <c r="LV33" s="183"/>
      <c r="LW33" s="183"/>
      <c r="LX33" s="183"/>
      <c r="LY33" s="183"/>
      <c r="LZ33" s="183"/>
      <c r="MA33" s="183"/>
      <c r="MB33" s="183"/>
      <c r="MC33" s="183"/>
      <c r="MD33" s="183"/>
      <c r="ME33" s="183"/>
      <c r="MF33" s="183"/>
      <c r="MG33" s="183"/>
      <c r="MH33" s="183"/>
    </row>
    <row r="34" spans="1:349" s="220" customFormat="1" ht="17" hidden="1" outlineLevel="1">
      <c r="A34" s="139"/>
      <c r="B34" s="253"/>
      <c r="C34" s="139"/>
      <c r="D34" s="139"/>
      <c r="E34" s="254"/>
      <c r="F34" s="139"/>
      <c r="G34" s="139"/>
      <c r="H34" s="139"/>
      <c r="I34" s="139"/>
      <c r="J34" s="223"/>
      <c r="K34" s="223"/>
      <c r="L34" s="239"/>
      <c r="M34" s="253"/>
      <c r="N34" s="139"/>
      <c r="O34" s="139"/>
      <c r="P34" s="139"/>
      <c r="Q34" s="139"/>
      <c r="R34" s="139"/>
      <c r="S34" s="139"/>
      <c r="T34" s="98"/>
      <c r="U34" s="183"/>
      <c r="V34" s="183"/>
      <c r="W34" s="183"/>
      <c r="X34" s="183"/>
      <c r="Y34" s="183"/>
      <c r="Z34" s="183"/>
      <c r="AA34" s="183"/>
      <c r="AB34" s="183"/>
      <c r="AC34" s="183"/>
      <c r="AD34" s="183"/>
      <c r="AE34" s="183"/>
      <c r="AF34" s="183"/>
      <c r="AG34" s="183"/>
      <c r="AH34" s="183"/>
      <c r="AI34" s="183"/>
      <c r="AJ34" s="183"/>
      <c r="AK34" s="183"/>
      <c r="AL34" s="183"/>
      <c r="AM34" s="183"/>
      <c r="AN34" s="183"/>
      <c r="AO34" s="183"/>
      <c r="AP34" s="183"/>
      <c r="AQ34" s="183"/>
      <c r="AR34" s="183"/>
      <c r="AS34" s="183"/>
      <c r="AT34" s="183"/>
      <c r="AU34" s="183"/>
      <c r="AV34" s="183"/>
      <c r="AW34" s="183"/>
      <c r="AX34" s="183"/>
      <c r="AY34" s="183"/>
      <c r="AZ34" s="183"/>
      <c r="BA34" s="183"/>
      <c r="BB34" s="183"/>
      <c r="BC34" s="183"/>
      <c r="BD34" s="183"/>
      <c r="BE34" s="183"/>
      <c r="BF34" s="183"/>
      <c r="BG34" s="183"/>
      <c r="BH34" s="183"/>
      <c r="BI34" s="183"/>
      <c r="BJ34" s="183"/>
      <c r="BK34" s="183"/>
      <c r="BL34" s="183"/>
      <c r="BM34" s="183"/>
      <c r="BN34" s="183"/>
      <c r="BO34" s="183"/>
      <c r="BP34" s="183"/>
      <c r="BQ34" s="183"/>
      <c r="BR34" s="183"/>
      <c r="BS34" s="183"/>
      <c r="BT34" s="183"/>
      <c r="BU34" s="183"/>
      <c r="BV34" s="183"/>
      <c r="BW34" s="183"/>
      <c r="BX34" s="183"/>
      <c r="BY34" s="183"/>
      <c r="BZ34" s="183"/>
      <c r="CA34" s="183"/>
      <c r="CB34" s="183"/>
      <c r="CC34" s="183"/>
      <c r="CD34" s="183"/>
      <c r="CE34" s="183"/>
      <c r="CF34" s="183"/>
      <c r="CG34" s="183"/>
      <c r="CH34" s="183"/>
      <c r="CI34" s="183"/>
      <c r="CJ34" s="183"/>
      <c r="CK34" s="183"/>
      <c r="CL34" s="183"/>
      <c r="CM34" s="183"/>
      <c r="CN34" s="183"/>
      <c r="CO34" s="183"/>
      <c r="CP34" s="183"/>
      <c r="CQ34" s="183"/>
      <c r="CR34" s="183"/>
      <c r="CS34" s="183"/>
      <c r="CT34" s="183"/>
      <c r="CU34" s="183"/>
      <c r="CV34" s="183"/>
      <c r="CW34" s="183"/>
      <c r="CX34" s="183"/>
      <c r="CY34" s="183"/>
      <c r="CZ34" s="183"/>
      <c r="DA34" s="183"/>
      <c r="DB34" s="183"/>
      <c r="DC34" s="183"/>
      <c r="DD34" s="183"/>
      <c r="DE34" s="183"/>
      <c r="DF34" s="183"/>
      <c r="DG34" s="183"/>
      <c r="DH34" s="183"/>
      <c r="DI34" s="183"/>
      <c r="DJ34" s="183"/>
      <c r="DK34" s="183"/>
      <c r="DL34" s="183"/>
      <c r="DM34" s="183"/>
      <c r="DN34" s="183"/>
      <c r="DO34" s="183"/>
      <c r="DP34" s="183"/>
      <c r="DQ34" s="183"/>
      <c r="DR34" s="183"/>
      <c r="DS34" s="183"/>
      <c r="DT34" s="183"/>
      <c r="DU34" s="183"/>
      <c r="DV34" s="183"/>
      <c r="DW34" s="183"/>
      <c r="DX34" s="183"/>
      <c r="DY34" s="183"/>
      <c r="DZ34" s="183"/>
      <c r="EA34" s="183"/>
      <c r="EB34" s="183"/>
      <c r="EC34" s="183"/>
      <c r="ED34" s="183"/>
      <c r="EE34" s="183"/>
      <c r="EF34" s="183"/>
      <c r="EG34" s="183"/>
      <c r="EH34" s="183"/>
      <c r="EI34" s="183"/>
      <c r="EJ34" s="183"/>
      <c r="EK34" s="183"/>
      <c r="EL34" s="183"/>
      <c r="EM34" s="183"/>
      <c r="EN34" s="183"/>
      <c r="EO34" s="183"/>
      <c r="EP34" s="183"/>
      <c r="EQ34" s="183"/>
      <c r="ER34" s="183"/>
      <c r="ES34" s="183"/>
      <c r="ET34" s="183"/>
      <c r="EU34" s="183"/>
      <c r="EV34" s="183"/>
      <c r="EW34" s="183"/>
      <c r="EX34" s="183"/>
      <c r="EY34" s="183"/>
      <c r="EZ34" s="183"/>
      <c r="FA34" s="183"/>
      <c r="FB34" s="183"/>
      <c r="FC34" s="183"/>
      <c r="FD34" s="183"/>
      <c r="FE34" s="183"/>
      <c r="FF34" s="183"/>
      <c r="FG34" s="183"/>
      <c r="FH34" s="183"/>
      <c r="FI34" s="183"/>
      <c r="FJ34" s="183"/>
      <c r="FK34" s="183"/>
      <c r="FL34" s="183"/>
      <c r="FM34" s="183"/>
      <c r="FN34" s="183"/>
      <c r="FO34" s="183"/>
      <c r="FP34" s="183"/>
      <c r="FQ34" s="183"/>
      <c r="FR34" s="183"/>
      <c r="FS34" s="183"/>
      <c r="FT34" s="183"/>
      <c r="FU34" s="183"/>
      <c r="FV34" s="183"/>
      <c r="FW34" s="183"/>
      <c r="FX34" s="183"/>
      <c r="FY34" s="183"/>
      <c r="FZ34" s="183"/>
      <c r="GA34" s="183"/>
      <c r="GB34" s="183"/>
      <c r="GC34" s="183"/>
      <c r="GD34" s="183"/>
      <c r="GE34" s="183"/>
      <c r="GF34" s="183"/>
      <c r="GG34" s="183"/>
      <c r="GH34" s="183"/>
      <c r="GI34" s="183"/>
      <c r="GJ34" s="183"/>
      <c r="GK34" s="183"/>
      <c r="GL34" s="183"/>
      <c r="GM34" s="183"/>
      <c r="GN34" s="183"/>
      <c r="GO34" s="183"/>
      <c r="GP34" s="183"/>
      <c r="GQ34" s="183"/>
      <c r="GR34" s="183"/>
      <c r="GS34" s="183"/>
      <c r="GT34" s="183"/>
      <c r="GU34" s="183"/>
      <c r="GV34" s="183"/>
      <c r="GW34" s="183"/>
      <c r="GX34" s="183"/>
      <c r="GY34" s="183"/>
      <c r="GZ34" s="183"/>
      <c r="HA34" s="183"/>
      <c r="HB34" s="183"/>
      <c r="HC34" s="183"/>
      <c r="HD34" s="183"/>
      <c r="HE34" s="183"/>
      <c r="HF34" s="183"/>
      <c r="HG34" s="183"/>
      <c r="HH34" s="183"/>
      <c r="HI34" s="183"/>
      <c r="HJ34" s="183"/>
      <c r="HK34" s="183"/>
      <c r="HL34" s="183"/>
      <c r="HM34" s="183"/>
      <c r="HN34" s="183"/>
      <c r="HO34" s="183"/>
      <c r="HP34" s="183"/>
      <c r="HQ34" s="183"/>
      <c r="HR34" s="183"/>
      <c r="HS34" s="183"/>
      <c r="HT34" s="183"/>
      <c r="HU34" s="183"/>
      <c r="HV34" s="183"/>
      <c r="HW34" s="183"/>
      <c r="HX34" s="183"/>
      <c r="HY34" s="183"/>
      <c r="HZ34" s="183"/>
      <c r="IA34" s="183"/>
      <c r="IB34" s="183"/>
      <c r="IC34" s="183"/>
      <c r="ID34" s="183"/>
      <c r="IE34" s="183"/>
      <c r="IF34" s="183"/>
      <c r="IG34" s="183"/>
      <c r="IH34" s="183"/>
      <c r="II34" s="183"/>
      <c r="IJ34" s="183"/>
      <c r="IK34" s="183"/>
      <c r="IL34" s="183"/>
      <c r="IM34" s="183"/>
      <c r="IN34" s="183"/>
      <c r="IO34" s="183"/>
      <c r="IP34" s="183"/>
      <c r="IQ34" s="183"/>
      <c r="IR34" s="183"/>
      <c r="IS34" s="183"/>
      <c r="IT34" s="183"/>
      <c r="IU34" s="183"/>
      <c r="IV34" s="183"/>
      <c r="IW34" s="183"/>
      <c r="IX34" s="183"/>
      <c r="IY34" s="183"/>
      <c r="IZ34" s="183"/>
      <c r="JA34" s="183"/>
      <c r="JB34" s="183"/>
      <c r="JC34" s="183"/>
      <c r="JD34" s="183"/>
      <c r="JE34" s="183"/>
      <c r="JF34" s="183"/>
      <c r="JG34" s="183"/>
      <c r="JH34" s="183"/>
      <c r="JI34" s="183"/>
      <c r="JJ34" s="183"/>
      <c r="JK34" s="183"/>
      <c r="JL34" s="183"/>
      <c r="JM34" s="183"/>
      <c r="JN34" s="183"/>
      <c r="JO34" s="183"/>
      <c r="JP34" s="183"/>
      <c r="JQ34" s="183"/>
      <c r="JR34" s="183"/>
      <c r="JS34" s="183"/>
      <c r="JT34" s="183"/>
      <c r="JU34" s="183"/>
      <c r="JV34" s="183"/>
      <c r="JW34" s="183"/>
      <c r="JX34" s="183"/>
      <c r="JY34" s="183"/>
      <c r="JZ34" s="183"/>
      <c r="KA34" s="183"/>
      <c r="KB34" s="183"/>
      <c r="KC34" s="183"/>
      <c r="KD34" s="183"/>
      <c r="KE34" s="183"/>
      <c r="KF34" s="183"/>
      <c r="KG34" s="183"/>
      <c r="KH34" s="183"/>
      <c r="KI34" s="183"/>
      <c r="KJ34" s="183"/>
      <c r="KK34" s="183"/>
      <c r="KL34" s="183"/>
      <c r="KM34" s="183"/>
      <c r="KN34" s="183"/>
      <c r="KO34" s="183"/>
      <c r="KP34" s="183"/>
      <c r="KQ34" s="183"/>
      <c r="KR34" s="183"/>
      <c r="KS34" s="183"/>
      <c r="KT34" s="183"/>
      <c r="KU34" s="183"/>
      <c r="KV34" s="183"/>
      <c r="KW34" s="183"/>
      <c r="KX34" s="183"/>
      <c r="KY34" s="183"/>
      <c r="KZ34" s="183"/>
      <c r="LA34" s="183"/>
      <c r="LB34" s="183"/>
      <c r="LC34" s="183"/>
      <c r="LD34" s="183"/>
      <c r="LE34" s="183"/>
      <c r="LF34" s="183"/>
      <c r="LG34" s="183"/>
      <c r="LH34" s="183"/>
      <c r="LI34" s="183"/>
      <c r="LJ34" s="183"/>
      <c r="LK34" s="183"/>
      <c r="LL34" s="183"/>
      <c r="LM34" s="183"/>
      <c r="LN34" s="183"/>
      <c r="LO34" s="183"/>
      <c r="LP34" s="183"/>
      <c r="LQ34" s="183"/>
      <c r="LR34" s="183"/>
      <c r="LS34" s="183"/>
      <c r="LT34" s="183"/>
      <c r="LU34" s="183"/>
      <c r="LV34" s="183"/>
      <c r="LW34" s="183"/>
      <c r="LX34" s="183"/>
      <c r="LY34" s="183"/>
      <c r="LZ34" s="183"/>
      <c r="MA34" s="183"/>
      <c r="MB34" s="183"/>
      <c r="MC34" s="183"/>
      <c r="MD34" s="183"/>
      <c r="ME34" s="183"/>
      <c r="MF34" s="183"/>
      <c r="MG34" s="183"/>
      <c r="MH34" s="183"/>
    </row>
    <row r="35" spans="1:349" s="220" customFormat="1" ht="17" hidden="1" outlineLevel="1">
      <c r="A35" s="227"/>
      <c r="B35" s="227" t="s">
        <v>24</v>
      </c>
      <c r="C35" s="227"/>
      <c r="D35" s="227"/>
      <c r="E35" s="227"/>
      <c r="F35" s="227"/>
      <c r="G35" s="227"/>
      <c r="H35" s="227"/>
      <c r="I35" s="227"/>
      <c r="J35" s="223"/>
      <c r="K35" s="223"/>
      <c r="L35" s="239"/>
      <c r="M35" s="139"/>
      <c r="N35" s="139"/>
      <c r="O35" s="139"/>
      <c r="P35" s="139"/>
      <c r="Q35" s="139"/>
      <c r="R35" s="139"/>
      <c r="S35" s="139"/>
      <c r="T35" s="98"/>
      <c r="U35" s="183"/>
      <c r="V35" s="183"/>
      <c r="W35" s="183"/>
      <c r="X35" s="183"/>
      <c r="Y35" s="183"/>
      <c r="Z35" s="183"/>
      <c r="AA35" s="183"/>
      <c r="AB35" s="183"/>
      <c r="AC35" s="183"/>
      <c r="AD35" s="183"/>
      <c r="AE35" s="183"/>
      <c r="AF35" s="183"/>
      <c r="AG35" s="183"/>
      <c r="AH35" s="183"/>
      <c r="AI35" s="183"/>
      <c r="AJ35" s="183"/>
      <c r="AK35" s="183"/>
      <c r="AL35" s="183"/>
      <c r="AM35" s="183"/>
      <c r="AN35" s="183"/>
      <c r="AO35" s="183"/>
      <c r="AP35" s="183"/>
      <c r="AQ35" s="183"/>
      <c r="AR35" s="183"/>
      <c r="AS35" s="183"/>
      <c r="AT35" s="183"/>
      <c r="AU35" s="183"/>
      <c r="AV35" s="183"/>
      <c r="AW35" s="183"/>
      <c r="AX35" s="183"/>
      <c r="AY35" s="183"/>
      <c r="AZ35" s="183"/>
      <c r="BA35" s="183"/>
      <c r="BB35" s="183"/>
      <c r="BC35" s="183"/>
      <c r="BD35" s="183"/>
      <c r="BE35" s="183"/>
      <c r="BF35" s="183"/>
      <c r="BG35" s="183"/>
      <c r="BH35" s="183"/>
      <c r="BI35" s="183"/>
      <c r="BJ35" s="183"/>
      <c r="BK35" s="183"/>
      <c r="BL35" s="183"/>
      <c r="BM35" s="183"/>
      <c r="BN35" s="183"/>
      <c r="BO35" s="183"/>
      <c r="BP35" s="183"/>
      <c r="BQ35" s="183"/>
      <c r="BR35" s="183"/>
      <c r="BS35" s="183"/>
      <c r="BT35" s="183"/>
      <c r="BU35" s="183"/>
      <c r="BV35" s="183"/>
      <c r="BW35" s="183"/>
      <c r="BX35" s="183"/>
      <c r="BY35" s="183"/>
      <c r="BZ35" s="183"/>
      <c r="CA35" s="183"/>
      <c r="CB35" s="183"/>
      <c r="CC35" s="183"/>
      <c r="CD35" s="183"/>
      <c r="CE35" s="183"/>
      <c r="CF35" s="183"/>
      <c r="CG35" s="183"/>
      <c r="CH35" s="183"/>
      <c r="CI35" s="183"/>
      <c r="CJ35" s="183"/>
      <c r="CK35" s="183"/>
      <c r="CL35" s="183"/>
      <c r="CM35" s="183"/>
      <c r="CN35" s="183"/>
      <c r="CO35" s="183"/>
      <c r="CP35" s="183"/>
      <c r="CQ35" s="183"/>
      <c r="CR35" s="183"/>
      <c r="CS35" s="183"/>
      <c r="CT35" s="183"/>
      <c r="CU35" s="183"/>
      <c r="CV35" s="183"/>
      <c r="CW35" s="183"/>
      <c r="CX35" s="183"/>
      <c r="CY35" s="183"/>
      <c r="CZ35" s="183"/>
      <c r="DA35" s="183"/>
      <c r="DB35" s="183"/>
      <c r="DC35" s="183"/>
      <c r="DD35" s="183"/>
      <c r="DE35" s="183"/>
      <c r="DF35" s="183"/>
      <c r="DG35" s="183"/>
      <c r="DH35" s="183"/>
      <c r="DI35" s="183"/>
      <c r="DJ35" s="183"/>
      <c r="DK35" s="183"/>
      <c r="DL35" s="183"/>
      <c r="DM35" s="183"/>
      <c r="DN35" s="183"/>
      <c r="DO35" s="183"/>
      <c r="DP35" s="183"/>
      <c r="DQ35" s="183"/>
      <c r="DR35" s="183"/>
      <c r="DS35" s="183"/>
      <c r="DT35" s="183"/>
      <c r="DU35" s="183"/>
      <c r="DV35" s="183"/>
      <c r="DW35" s="183"/>
      <c r="DX35" s="183"/>
      <c r="DY35" s="183"/>
      <c r="DZ35" s="183"/>
      <c r="EA35" s="183"/>
      <c r="EB35" s="183"/>
      <c r="EC35" s="183"/>
      <c r="ED35" s="183"/>
      <c r="EE35" s="183"/>
      <c r="EF35" s="183"/>
      <c r="EG35" s="183"/>
      <c r="EH35" s="183"/>
      <c r="EI35" s="183"/>
      <c r="EJ35" s="183"/>
      <c r="EK35" s="183"/>
      <c r="EL35" s="183"/>
      <c r="EM35" s="183"/>
      <c r="EN35" s="183"/>
      <c r="EO35" s="183"/>
      <c r="EP35" s="183"/>
      <c r="EQ35" s="183"/>
      <c r="ER35" s="183"/>
      <c r="ES35" s="183"/>
      <c r="ET35" s="183"/>
      <c r="EU35" s="183"/>
      <c r="EV35" s="183"/>
      <c r="EW35" s="183"/>
      <c r="EX35" s="183"/>
      <c r="EY35" s="183"/>
      <c r="EZ35" s="183"/>
      <c r="FA35" s="183"/>
      <c r="FB35" s="183"/>
      <c r="FC35" s="183"/>
      <c r="FD35" s="183"/>
      <c r="FE35" s="183"/>
      <c r="FF35" s="183"/>
      <c r="FG35" s="183"/>
      <c r="FH35" s="183"/>
      <c r="FI35" s="183"/>
      <c r="FJ35" s="183"/>
      <c r="FK35" s="183"/>
      <c r="FL35" s="183"/>
      <c r="FM35" s="183"/>
      <c r="FN35" s="183"/>
      <c r="FO35" s="183"/>
      <c r="FP35" s="183"/>
      <c r="FQ35" s="183"/>
      <c r="FR35" s="183"/>
      <c r="FS35" s="183"/>
      <c r="FT35" s="183"/>
      <c r="FU35" s="183"/>
      <c r="FV35" s="183"/>
      <c r="FW35" s="183"/>
      <c r="FX35" s="183"/>
      <c r="FY35" s="183"/>
      <c r="FZ35" s="183"/>
      <c r="GA35" s="183"/>
      <c r="GB35" s="183"/>
      <c r="GC35" s="183"/>
      <c r="GD35" s="183"/>
      <c r="GE35" s="183"/>
      <c r="GF35" s="183"/>
      <c r="GG35" s="183"/>
      <c r="GH35" s="183"/>
      <c r="GI35" s="183"/>
      <c r="GJ35" s="183"/>
      <c r="GK35" s="183"/>
      <c r="GL35" s="183"/>
      <c r="GM35" s="183"/>
      <c r="GN35" s="183"/>
      <c r="GO35" s="183"/>
      <c r="GP35" s="183"/>
      <c r="GQ35" s="183"/>
      <c r="GR35" s="183"/>
      <c r="GS35" s="183"/>
      <c r="GT35" s="183"/>
      <c r="GU35" s="183"/>
      <c r="GV35" s="183"/>
      <c r="GW35" s="183"/>
      <c r="GX35" s="183"/>
      <c r="GY35" s="183"/>
      <c r="GZ35" s="183"/>
      <c r="HA35" s="183"/>
      <c r="HB35" s="183"/>
      <c r="HC35" s="183"/>
      <c r="HD35" s="183"/>
      <c r="HE35" s="183"/>
      <c r="HF35" s="183"/>
      <c r="HG35" s="183"/>
      <c r="HH35" s="183"/>
      <c r="HI35" s="183"/>
      <c r="HJ35" s="183"/>
      <c r="HK35" s="183"/>
      <c r="HL35" s="183"/>
      <c r="HM35" s="183"/>
      <c r="HN35" s="183"/>
      <c r="HO35" s="183"/>
      <c r="HP35" s="183"/>
      <c r="HQ35" s="183"/>
      <c r="HR35" s="183"/>
      <c r="HS35" s="183"/>
      <c r="HT35" s="183"/>
      <c r="HU35" s="183"/>
      <c r="HV35" s="183"/>
      <c r="HW35" s="183"/>
      <c r="HX35" s="183"/>
      <c r="HY35" s="183"/>
      <c r="HZ35" s="183"/>
      <c r="IA35" s="183"/>
      <c r="IB35" s="183"/>
      <c r="IC35" s="183"/>
      <c r="ID35" s="183"/>
      <c r="IE35" s="183"/>
      <c r="IF35" s="183"/>
      <c r="IG35" s="183"/>
      <c r="IH35" s="183"/>
      <c r="II35" s="183"/>
      <c r="IJ35" s="183"/>
      <c r="IK35" s="183"/>
      <c r="IL35" s="183"/>
      <c r="IM35" s="183"/>
      <c r="IN35" s="183"/>
      <c r="IO35" s="183"/>
      <c r="IP35" s="183"/>
      <c r="IQ35" s="183"/>
      <c r="IR35" s="183"/>
      <c r="IS35" s="183"/>
      <c r="IT35" s="183"/>
      <c r="IU35" s="183"/>
      <c r="IV35" s="183"/>
      <c r="IW35" s="183"/>
      <c r="IX35" s="183"/>
      <c r="IY35" s="183"/>
      <c r="IZ35" s="183"/>
      <c r="JA35" s="183"/>
      <c r="JB35" s="183"/>
      <c r="JC35" s="183"/>
      <c r="JD35" s="183"/>
      <c r="JE35" s="183"/>
      <c r="JF35" s="183"/>
      <c r="JG35" s="183"/>
      <c r="JH35" s="183"/>
      <c r="JI35" s="183"/>
      <c r="JJ35" s="183"/>
      <c r="JK35" s="183"/>
      <c r="JL35" s="183"/>
      <c r="JM35" s="183"/>
      <c r="JN35" s="183"/>
      <c r="JO35" s="183"/>
      <c r="JP35" s="183"/>
      <c r="JQ35" s="183"/>
      <c r="JR35" s="183"/>
      <c r="JS35" s="183"/>
      <c r="JT35" s="183"/>
      <c r="JU35" s="183"/>
      <c r="JV35" s="183"/>
      <c r="JW35" s="183"/>
      <c r="JX35" s="183"/>
      <c r="JY35" s="183"/>
      <c r="JZ35" s="183"/>
      <c r="KA35" s="183"/>
      <c r="KB35" s="183"/>
      <c r="KC35" s="183"/>
      <c r="KD35" s="183"/>
      <c r="KE35" s="183"/>
      <c r="KF35" s="183"/>
      <c r="KG35" s="183"/>
      <c r="KH35" s="183"/>
      <c r="KI35" s="183"/>
      <c r="KJ35" s="183"/>
      <c r="KK35" s="183"/>
      <c r="KL35" s="183"/>
      <c r="KM35" s="183"/>
      <c r="KN35" s="183"/>
      <c r="KO35" s="183"/>
      <c r="KP35" s="183"/>
      <c r="KQ35" s="183"/>
      <c r="KR35" s="183"/>
      <c r="KS35" s="183"/>
      <c r="KT35" s="183"/>
      <c r="KU35" s="183"/>
      <c r="KV35" s="183"/>
      <c r="KW35" s="183"/>
      <c r="KX35" s="183"/>
      <c r="KY35" s="183"/>
      <c r="KZ35" s="183"/>
      <c r="LA35" s="183"/>
      <c r="LB35" s="183"/>
      <c r="LC35" s="183"/>
      <c r="LD35" s="183"/>
      <c r="LE35" s="183"/>
      <c r="LF35" s="183"/>
      <c r="LG35" s="183"/>
      <c r="LH35" s="183"/>
      <c r="LI35" s="183"/>
      <c r="LJ35" s="183"/>
      <c r="LK35" s="183"/>
      <c r="LL35" s="183"/>
      <c r="LM35" s="183"/>
      <c r="LN35" s="183"/>
      <c r="LO35" s="183"/>
      <c r="LP35" s="183"/>
      <c r="LQ35" s="183"/>
      <c r="LR35" s="183"/>
      <c r="LS35" s="183"/>
      <c r="LT35" s="183"/>
      <c r="LU35" s="183"/>
      <c r="LV35" s="183"/>
      <c r="LW35" s="183"/>
      <c r="LX35" s="183"/>
      <c r="LY35" s="183"/>
      <c r="LZ35" s="183"/>
      <c r="MA35" s="183"/>
      <c r="MB35" s="183"/>
      <c r="MC35" s="183"/>
      <c r="MD35" s="183"/>
      <c r="ME35" s="183"/>
      <c r="MF35" s="183"/>
      <c r="MG35" s="183"/>
      <c r="MH35" s="183"/>
    </row>
    <row r="36" spans="1:349" s="220" customFormat="1" ht="17" hidden="1" outlineLevel="1">
      <c r="A36" s="227"/>
      <c r="B36" s="227"/>
      <c r="C36" s="227"/>
      <c r="D36" s="227"/>
      <c r="E36" s="227"/>
      <c r="F36" s="227"/>
      <c r="G36" s="227"/>
      <c r="H36" s="227"/>
      <c r="I36" s="227"/>
      <c r="J36" s="223"/>
      <c r="K36" s="223"/>
      <c r="L36" s="239"/>
      <c r="M36" s="139"/>
      <c r="N36" s="139"/>
      <c r="O36" s="139"/>
      <c r="P36" s="139"/>
      <c r="Q36" s="139"/>
      <c r="R36" s="139"/>
      <c r="S36" s="139"/>
      <c r="T36" s="98"/>
      <c r="U36" s="183"/>
      <c r="V36" s="183"/>
      <c r="W36" s="183"/>
      <c r="X36" s="183"/>
      <c r="Y36" s="183"/>
      <c r="Z36" s="183"/>
      <c r="AA36" s="183"/>
      <c r="AB36" s="183"/>
      <c r="AC36" s="183"/>
      <c r="AD36" s="183"/>
      <c r="AE36" s="183"/>
      <c r="AF36" s="183"/>
      <c r="AG36" s="183"/>
      <c r="AH36" s="183"/>
      <c r="AI36" s="183"/>
      <c r="AJ36" s="183"/>
      <c r="AK36" s="183"/>
      <c r="AL36" s="183"/>
      <c r="AM36" s="183"/>
      <c r="AN36" s="183"/>
      <c r="AO36" s="183"/>
      <c r="AP36" s="183"/>
      <c r="AQ36" s="183"/>
      <c r="AR36" s="183"/>
      <c r="AS36" s="183"/>
      <c r="AT36" s="183"/>
      <c r="AU36" s="183"/>
      <c r="AV36" s="183"/>
      <c r="AW36" s="183"/>
      <c r="AX36" s="183"/>
      <c r="AY36" s="183"/>
      <c r="AZ36" s="183"/>
      <c r="BA36" s="183"/>
      <c r="BB36" s="183"/>
      <c r="BC36" s="183"/>
      <c r="BD36" s="183"/>
      <c r="BE36" s="183"/>
      <c r="BF36" s="183"/>
      <c r="BG36" s="183"/>
      <c r="BH36" s="183"/>
      <c r="BI36" s="183"/>
      <c r="BJ36" s="183"/>
      <c r="BK36" s="183"/>
      <c r="BL36" s="183"/>
      <c r="BM36" s="183"/>
      <c r="BN36" s="183"/>
      <c r="BO36" s="183"/>
      <c r="BP36" s="183"/>
      <c r="BQ36" s="183"/>
      <c r="BR36" s="183"/>
      <c r="BS36" s="183"/>
      <c r="BT36" s="183"/>
      <c r="BU36" s="183"/>
      <c r="BV36" s="183"/>
      <c r="BW36" s="183"/>
      <c r="BX36" s="183"/>
      <c r="BY36" s="183"/>
      <c r="BZ36" s="183"/>
      <c r="CA36" s="183"/>
      <c r="CB36" s="183"/>
      <c r="CC36" s="183"/>
      <c r="CD36" s="183"/>
      <c r="CE36" s="183"/>
      <c r="CF36" s="183"/>
      <c r="CG36" s="183"/>
      <c r="CH36" s="183"/>
      <c r="CI36" s="183"/>
      <c r="CJ36" s="183"/>
      <c r="CK36" s="183"/>
      <c r="CL36" s="183"/>
      <c r="CM36" s="183"/>
      <c r="CN36" s="183"/>
      <c r="CO36" s="183"/>
      <c r="CP36" s="183"/>
      <c r="CQ36" s="183"/>
      <c r="CR36" s="183"/>
      <c r="CS36" s="183"/>
      <c r="CT36" s="183"/>
      <c r="CU36" s="183"/>
      <c r="CV36" s="183"/>
      <c r="CW36" s="183"/>
      <c r="CX36" s="183"/>
      <c r="CY36" s="183"/>
      <c r="CZ36" s="183"/>
      <c r="DA36" s="183"/>
      <c r="DB36" s="183"/>
      <c r="DC36" s="183"/>
      <c r="DD36" s="183"/>
      <c r="DE36" s="183"/>
      <c r="DF36" s="183"/>
      <c r="DG36" s="183"/>
      <c r="DH36" s="183"/>
      <c r="DI36" s="183"/>
      <c r="DJ36" s="183"/>
      <c r="DK36" s="183"/>
      <c r="DL36" s="183"/>
      <c r="DM36" s="183"/>
      <c r="DN36" s="183"/>
      <c r="DO36" s="183"/>
      <c r="DP36" s="183"/>
      <c r="DQ36" s="183"/>
      <c r="DR36" s="183"/>
      <c r="DS36" s="183"/>
      <c r="DT36" s="183"/>
      <c r="DU36" s="183"/>
      <c r="DV36" s="183"/>
      <c r="DW36" s="183"/>
      <c r="DX36" s="183"/>
      <c r="DY36" s="183"/>
      <c r="DZ36" s="183"/>
      <c r="EA36" s="183"/>
      <c r="EB36" s="183"/>
      <c r="EC36" s="183"/>
      <c r="ED36" s="183"/>
      <c r="EE36" s="183"/>
      <c r="EF36" s="183"/>
      <c r="EG36" s="183"/>
      <c r="EH36" s="183"/>
      <c r="EI36" s="183"/>
      <c r="EJ36" s="183"/>
      <c r="EK36" s="183"/>
      <c r="EL36" s="183"/>
      <c r="EM36" s="183"/>
      <c r="EN36" s="183"/>
      <c r="EO36" s="183"/>
      <c r="EP36" s="183"/>
      <c r="EQ36" s="183"/>
      <c r="ER36" s="183"/>
      <c r="ES36" s="183"/>
      <c r="ET36" s="183"/>
      <c r="EU36" s="183"/>
      <c r="EV36" s="183"/>
      <c r="EW36" s="183"/>
      <c r="EX36" s="183"/>
      <c r="EY36" s="183"/>
      <c r="EZ36" s="183"/>
      <c r="FA36" s="183"/>
      <c r="FB36" s="183"/>
      <c r="FC36" s="183"/>
      <c r="FD36" s="183"/>
      <c r="FE36" s="183"/>
      <c r="FF36" s="183"/>
      <c r="FG36" s="183"/>
      <c r="FH36" s="183"/>
      <c r="FI36" s="183"/>
      <c r="FJ36" s="183"/>
      <c r="FK36" s="183"/>
      <c r="FL36" s="183"/>
      <c r="FM36" s="183"/>
      <c r="FN36" s="183"/>
      <c r="FO36" s="183"/>
      <c r="FP36" s="183"/>
      <c r="FQ36" s="183"/>
      <c r="FR36" s="183"/>
      <c r="FS36" s="183"/>
      <c r="FT36" s="183"/>
      <c r="FU36" s="183"/>
      <c r="FV36" s="183"/>
      <c r="FW36" s="183"/>
      <c r="FX36" s="183"/>
      <c r="FY36" s="183"/>
      <c r="FZ36" s="183"/>
      <c r="GA36" s="183"/>
      <c r="GB36" s="183"/>
      <c r="GC36" s="183"/>
      <c r="GD36" s="183"/>
      <c r="GE36" s="183"/>
      <c r="GF36" s="183"/>
      <c r="GG36" s="183"/>
      <c r="GH36" s="183"/>
      <c r="GI36" s="183"/>
      <c r="GJ36" s="183"/>
      <c r="GK36" s="183"/>
      <c r="GL36" s="183"/>
      <c r="GM36" s="183"/>
      <c r="GN36" s="183"/>
      <c r="GO36" s="183"/>
      <c r="GP36" s="183"/>
      <c r="GQ36" s="183"/>
      <c r="GR36" s="183"/>
      <c r="GS36" s="183"/>
      <c r="GT36" s="183"/>
      <c r="GU36" s="183"/>
      <c r="GV36" s="183"/>
      <c r="GW36" s="183"/>
      <c r="GX36" s="183"/>
      <c r="GY36" s="183"/>
      <c r="GZ36" s="183"/>
      <c r="HA36" s="183"/>
      <c r="HB36" s="183"/>
      <c r="HC36" s="183"/>
      <c r="HD36" s="183"/>
      <c r="HE36" s="183"/>
      <c r="HF36" s="183"/>
      <c r="HG36" s="183"/>
      <c r="HH36" s="183"/>
      <c r="HI36" s="183"/>
      <c r="HJ36" s="183"/>
      <c r="HK36" s="183"/>
      <c r="HL36" s="183"/>
      <c r="HM36" s="183"/>
      <c r="HN36" s="183"/>
      <c r="HO36" s="183"/>
      <c r="HP36" s="183"/>
      <c r="HQ36" s="183"/>
      <c r="HR36" s="183"/>
      <c r="HS36" s="183"/>
      <c r="HT36" s="183"/>
      <c r="HU36" s="183"/>
      <c r="HV36" s="183"/>
      <c r="HW36" s="183"/>
      <c r="HX36" s="183"/>
      <c r="HY36" s="183"/>
      <c r="HZ36" s="183"/>
      <c r="IA36" s="183"/>
      <c r="IB36" s="183"/>
      <c r="IC36" s="183"/>
      <c r="ID36" s="183"/>
      <c r="IE36" s="183"/>
      <c r="IF36" s="183"/>
      <c r="IG36" s="183"/>
      <c r="IH36" s="183"/>
      <c r="II36" s="183"/>
      <c r="IJ36" s="183"/>
      <c r="IK36" s="183"/>
      <c r="IL36" s="183"/>
      <c r="IM36" s="183"/>
      <c r="IN36" s="183"/>
      <c r="IO36" s="183"/>
      <c r="IP36" s="183"/>
      <c r="IQ36" s="183"/>
      <c r="IR36" s="183"/>
      <c r="IS36" s="183"/>
      <c r="IT36" s="183"/>
      <c r="IU36" s="183"/>
      <c r="IV36" s="183"/>
      <c r="IW36" s="183"/>
      <c r="IX36" s="183"/>
      <c r="IY36" s="183"/>
      <c r="IZ36" s="183"/>
      <c r="JA36" s="183"/>
      <c r="JB36" s="183"/>
      <c r="JC36" s="183"/>
      <c r="JD36" s="183"/>
      <c r="JE36" s="183"/>
      <c r="JF36" s="183"/>
      <c r="JG36" s="183"/>
      <c r="JH36" s="183"/>
      <c r="JI36" s="183"/>
      <c r="JJ36" s="183"/>
      <c r="JK36" s="183"/>
      <c r="JL36" s="183"/>
      <c r="JM36" s="183"/>
      <c r="JN36" s="183"/>
      <c r="JO36" s="183"/>
      <c r="JP36" s="183"/>
      <c r="JQ36" s="183"/>
      <c r="JR36" s="183"/>
      <c r="JS36" s="183"/>
      <c r="JT36" s="183"/>
      <c r="JU36" s="183"/>
      <c r="JV36" s="183"/>
      <c r="JW36" s="183"/>
      <c r="JX36" s="183"/>
      <c r="JY36" s="183"/>
      <c r="JZ36" s="183"/>
      <c r="KA36" s="183"/>
      <c r="KB36" s="183"/>
      <c r="KC36" s="183"/>
      <c r="KD36" s="183"/>
      <c r="KE36" s="183"/>
      <c r="KF36" s="183"/>
      <c r="KG36" s="183"/>
      <c r="KH36" s="183"/>
      <c r="KI36" s="183"/>
      <c r="KJ36" s="183"/>
      <c r="KK36" s="183"/>
      <c r="KL36" s="183"/>
      <c r="KM36" s="183"/>
      <c r="KN36" s="183"/>
      <c r="KO36" s="183"/>
      <c r="KP36" s="183"/>
      <c r="KQ36" s="183"/>
      <c r="KR36" s="183"/>
      <c r="KS36" s="183"/>
      <c r="KT36" s="183"/>
      <c r="KU36" s="183"/>
      <c r="KV36" s="183"/>
      <c r="KW36" s="183"/>
      <c r="KX36" s="183"/>
      <c r="KY36" s="183"/>
      <c r="KZ36" s="183"/>
      <c r="LA36" s="183"/>
      <c r="LB36" s="183"/>
      <c r="LC36" s="183"/>
      <c r="LD36" s="183"/>
      <c r="LE36" s="183"/>
      <c r="LF36" s="183"/>
      <c r="LG36" s="183"/>
      <c r="LH36" s="183"/>
      <c r="LI36" s="183"/>
      <c r="LJ36" s="183"/>
      <c r="LK36" s="183"/>
      <c r="LL36" s="183"/>
      <c r="LM36" s="183"/>
      <c r="LN36" s="183"/>
      <c r="LO36" s="183"/>
      <c r="LP36" s="183"/>
      <c r="LQ36" s="183"/>
      <c r="LR36" s="183"/>
      <c r="LS36" s="183"/>
      <c r="LT36" s="183"/>
      <c r="LU36" s="183"/>
      <c r="LV36" s="183"/>
      <c r="LW36" s="183"/>
      <c r="LX36" s="183"/>
      <c r="LY36" s="183"/>
      <c r="LZ36" s="183"/>
      <c r="MA36" s="183"/>
      <c r="MB36" s="183"/>
      <c r="MC36" s="183"/>
      <c r="MD36" s="183"/>
      <c r="ME36" s="183"/>
      <c r="MF36" s="183"/>
      <c r="MG36" s="183"/>
      <c r="MH36" s="183"/>
    </row>
    <row r="37" spans="1:349" s="220" customFormat="1" ht="17" hidden="1" outlineLevel="1">
      <c r="A37" s="139"/>
      <c r="B37" s="139"/>
      <c r="C37" s="227" t="s">
        <v>9</v>
      </c>
      <c r="D37" s="99"/>
      <c r="E37" s="99"/>
      <c r="F37" s="99"/>
      <c r="G37" s="99"/>
      <c r="H37" s="99"/>
      <c r="I37" s="99"/>
      <c r="J37" s="223"/>
      <c r="K37" s="223"/>
      <c r="L37" s="239"/>
      <c r="M37" s="99"/>
      <c r="N37" s="139"/>
      <c r="O37" s="139"/>
      <c r="P37" s="139"/>
      <c r="Q37" s="139"/>
      <c r="R37" s="139"/>
      <c r="S37" s="139"/>
      <c r="T37" s="98"/>
      <c r="U37" s="183"/>
      <c r="V37" s="183"/>
      <c r="W37" s="183"/>
      <c r="X37" s="183"/>
      <c r="Y37" s="183"/>
      <c r="Z37" s="183"/>
      <c r="AA37" s="183"/>
      <c r="AB37" s="183"/>
      <c r="AC37" s="183"/>
      <c r="AD37" s="183"/>
      <c r="AE37" s="183"/>
      <c r="AF37" s="183"/>
      <c r="AG37" s="183"/>
      <c r="AH37" s="183"/>
      <c r="AI37" s="183"/>
      <c r="AJ37" s="183"/>
      <c r="AK37" s="183"/>
      <c r="AL37" s="183"/>
      <c r="AM37" s="183"/>
      <c r="AN37" s="183"/>
      <c r="AO37" s="183"/>
      <c r="AP37" s="183"/>
      <c r="AQ37" s="183"/>
      <c r="AR37" s="183"/>
      <c r="AS37" s="183"/>
      <c r="AT37" s="183"/>
      <c r="AU37" s="183"/>
      <c r="AV37" s="183"/>
      <c r="AW37" s="183"/>
      <c r="AX37" s="183"/>
      <c r="AY37" s="183"/>
      <c r="AZ37" s="183"/>
      <c r="BA37" s="183"/>
      <c r="BB37" s="183"/>
      <c r="BC37" s="183"/>
      <c r="BD37" s="183"/>
      <c r="BE37" s="183"/>
      <c r="BF37" s="183"/>
      <c r="BG37" s="183"/>
      <c r="BH37" s="183"/>
      <c r="BI37" s="183"/>
      <c r="BJ37" s="183"/>
      <c r="BK37" s="183"/>
      <c r="BL37" s="183"/>
      <c r="BM37" s="183"/>
      <c r="BN37" s="183"/>
      <c r="BO37" s="183"/>
      <c r="BP37" s="183"/>
      <c r="BQ37" s="183"/>
      <c r="BR37" s="183"/>
      <c r="BS37" s="183"/>
      <c r="BT37" s="183"/>
      <c r="BU37" s="183"/>
      <c r="BV37" s="183"/>
      <c r="BW37" s="183"/>
      <c r="BX37" s="183"/>
      <c r="BY37" s="183"/>
      <c r="BZ37" s="183"/>
      <c r="CA37" s="183"/>
      <c r="CB37" s="183"/>
      <c r="CC37" s="183"/>
      <c r="CD37" s="183"/>
      <c r="CE37" s="183"/>
      <c r="CF37" s="183"/>
      <c r="CG37" s="183"/>
      <c r="CH37" s="183"/>
      <c r="CI37" s="183"/>
      <c r="CJ37" s="183"/>
      <c r="CK37" s="183"/>
      <c r="CL37" s="183"/>
      <c r="CM37" s="183"/>
      <c r="CN37" s="183"/>
      <c r="CO37" s="183"/>
      <c r="CP37" s="183"/>
      <c r="CQ37" s="183"/>
      <c r="CR37" s="183"/>
      <c r="CS37" s="183"/>
      <c r="CT37" s="183"/>
      <c r="CU37" s="183"/>
      <c r="CV37" s="183"/>
      <c r="CW37" s="183"/>
      <c r="CX37" s="183"/>
      <c r="CY37" s="183"/>
      <c r="CZ37" s="183"/>
      <c r="DA37" s="183"/>
      <c r="DB37" s="183"/>
      <c r="DC37" s="183"/>
      <c r="DD37" s="183"/>
      <c r="DE37" s="183"/>
      <c r="DF37" s="183"/>
      <c r="DG37" s="183"/>
      <c r="DH37" s="183"/>
      <c r="DI37" s="183"/>
      <c r="DJ37" s="183"/>
      <c r="DK37" s="183"/>
      <c r="DL37" s="183"/>
      <c r="DM37" s="183"/>
      <c r="DN37" s="183"/>
      <c r="DO37" s="183"/>
      <c r="DP37" s="183"/>
      <c r="DQ37" s="183"/>
      <c r="DR37" s="183"/>
      <c r="DS37" s="183"/>
      <c r="DT37" s="183"/>
      <c r="DU37" s="183"/>
      <c r="DV37" s="183"/>
      <c r="DW37" s="183"/>
      <c r="DX37" s="183"/>
      <c r="DY37" s="183"/>
      <c r="DZ37" s="183"/>
      <c r="EA37" s="183"/>
      <c r="EB37" s="183"/>
      <c r="EC37" s="183"/>
      <c r="ED37" s="183"/>
      <c r="EE37" s="183"/>
      <c r="EF37" s="183"/>
      <c r="EG37" s="183"/>
      <c r="EH37" s="183"/>
      <c r="EI37" s="183"/>
      <c r="EJ37" s="183"/>
      <c r="EK37" s="183"/>
      <c r="EL37" s="183"/>
      <c r="EM37" s="183"/>
      <c r="EN37" s="183"/>
      <c r="EO37" s="183"/>
      <c r="EP37" s="183"/>
      <c r="EQ37" s="183"/>
      <c r="ER37" s="183"/>
      <c r="ES37" s="183"/>
      <c r="ET37" s="183"/>
      <c r="EU37" s="183"/>
      <c r="EV37" s="183"/>
      <c r="EW37" s="183"/>
      <c r="EX37" s="183"/>
      <c r="EY37" s="183"/>
      <c r="EZ37" s="183"/>
      <c r="FA37" s="183"/>
      <c r="FB37" s="183"/>
      <c r="FC37" s="183"/>
      <c r="FD37" s="183"/>
      <c r="FE37" s="183"/>
      <c r="FF37" s="183"/>
      <c r="FG37" s="183"/>
      <c r="FH37" s="183"/>
      <c r="FI37" s="183"/>
      <c r="FJ37" s="183"/>
      <c r="FK37" s="183"/>
      <c r="FL37" s="183"/>
      <c r="FM37" s="183"/>
      <c r="FN37" s="183"/>
      <c r="FO37" s="183"/>
      <c r="FP37" s="183"/>
      <c r="FQ37" s="183"/>
      <c r="FR37" s="183"/>
      <c r="FS37" s="183"/>
      <c r="FT37" s="183"/>
      <c r="FU37" s="183"/>
      <c r="FV37" s="183"/>
      <c r="FW37" s="183"/>
      <c r="FX37" s="183"/>
      <c r="FY37" s="183"/>
      <c r="FZ37" s="183"/>
      <c r="GA37" s="183"/>
      <c r="GB37" s="183"/>
      <c r="GC37" s="183"/>
      <c r="GD37" s="183"/>
      <c r="GE37" s="183"/>
      <c r="GF37" s="183"/>
      <c r="GG37" s="183"/>
      <c r="GH37" s="183"/>
      <c r="GI37" s="183"/>
      <c r="GJ37" s="183"/>
      <c r="GK37" s="183"/>
      <c r="GL37" s="183"/>
      <c r="GM37" s="183"/>
      <c r="GN37" s="183"/>
      <c r="GO37" s="183"/>
      <c r="GP37" s="183"/>
      <c r="GQ37" s="183"/>
      <c r="GR37" s="183"/>
      <c r="GS37" s="183"/>
      <c r="GT37" s="183"/>
      <c r="GU37" s="183"/>
      <c r="GV37" s="183"/>
      <c r="GW37" s="183"/>
      <c r="GX37" s="183"/>
      <c r="GY37" s="183"/>
      <c r="GZ37" s="183"/>
      <c r="HA37" s="183"/>
      <c r="HB37" s="183"/>
      <c r="HC37" s="183"/>
      <c r="HD37" s="183"/>
      <c r="HE37" s="183"/>
      <c r="HF37" s="183"/>
      <c r="HG37" s="183"/>
      <c r="HH37" s="183"/>
      <c r="HI37" s="183"/>
      <c r="HJ37" s="183"/>
      <c r="HK37" s="183"/>
      <c r="HL37" s="183"/>
      <c r="HM37" s="183"/>
      <c r="HN37" s="183"/>
      <c r="HO37" s="183"/>
      <c r="HP37" s="183"/>
      <c r="HQ37" s="183"/>
      <c r="HR37" s="183"/>
      <c r="HS37" s="183"/>
      <c r="HT37" s="183"/>
      <c r="HU37" s="183"/>
      <c r="HV37" s="183"/>
      <c r="HW37" s="183"/>
      <c r="HX37" s="183"/>
      <c r="HY37" s="183"/>
      <c r="HZ37" s="183"/>
      <c r="IA37" s="183"/>
      <c r="IB37" s="183"/>
      <c r="IC37" s="183"/>
      <c r="ID37" s="183"/>
      <c r="IE37" s="183"/>
      <c r="IF37" s="183"/>
      <c r="IG37" s="183"/>
      <c r="IH37" s="183"/>
      <c r="II37" s="183"/>
      <c r="IJ37" s="183"/>
      <c r="IK37" s="183"/>
      <c r="IL37" s="183"/>
      <c r="IM37" s="183"/>
      <c r="IN37" s="183"/>
      <c r="IO37" s="183"/>
      <c r="IP37" s="183"/>
      <c r="IQ37" s="183"/>
      <c r="IR37" s="183"/>
      <c r="IS37" s="183"/>
      <c r="IT37" s="183"/>
      <c r="IU37" s="183"/>
      <c r="IV37" s="183"/>
      <c r="IW37" s="183"/>
      <c r="IX37" s="183"/>
      <c r="IY37" s="183"/>
      <c r="IZ37" s="183"/>
      <c r="JA37" s="183"/>
      <c r="JB37" s="183"/>
      <c r="JC37" s="183"/>
      <c r="JD37" s="183"/>
      <c r="JE37" s="183"/>
      <c r="JF37" s="183"/>
      <c r="JG37" s="183"/>
      <c r="JH37" s="183"/>
      <c r="JI37" s="183"/>
      <c r="JJ37" s="183"/>
      <c r="JK37" s="183"/>
      <c r="JL37" s="183"/>
      <c r="JM37" s="183"/>
      <c r="JN37" s="183"/>
      <c r="JO37" s="183"/>
      <c r="JP37" s="183"/>
      <c r="JQ37" s="183"/>
      <c r="JR37" s="183"/>
      <c r="JS37" s="183"/>
      <c r="JT37" s="183"/>
      <c r="JU37" s="183"/>
      <c r="JV37" s="183"/>
      <c r="JW37" s="183"/>
      <c r="JX37" s="183"/>
      <c r="JY37" s="183"/>
      <c r="JZ37" s="183"/>
      <c r="KA37" s="183"/>
      <c r="KB37" s="183"/>
      <c r="KC37" s="183"/>
      <c r="KD37" s="183"/>
      <c r="KE37" s="183"/>
      <c r="KF37" s="183"/>
      <c r="KG37" s="183"/>
      <c r="KH37" s="183"/>
      <c r="KI37" s="183"/>
      <c r="KJ37" s="183"/>
      <c r="KK37" s="183"/>
      <c r="KL37" s="183"/>
      <c r="KM37" s="183"/>
      <c r="KN37" s="183"/>
      <c r="KO37" s="183"/>
      <c r="KP37" s="183"/>
      <c r="KQ37" s="183"/>
      <c r="KR37" s="183"/>
      <c r="KS37" s="183"/>
      <c r="KT37" s="183"/>
      <c r="KU37" s="183"/>
      <c r="KV37" s="183"/>
      <c r="KW37" s="183"/>
      <c r="KX37" s="183"/>
      <c r="KY37" s="183"/>
      <c r="KZ37" s="183"/>
      <c r="LA37" s="183"/>
      <c r="LB37" s="183"/>
      <c r="LC37" s="183"/>
      <c r="LD37" s="183"/>
      <c r="LE37" s="183"/>
      <c r="LF37" s="183"/>
      <c r="LG37" s="183"/>
      <c r="LH37" s="183"/>
      <c r="LI37" s="183"/>
      <c r="LJ37" s="183"/>
      <c r="LK37" s="183"/>
      <c r="LL37" s="183"/>
      <c r="LM37" s="183"/>
      <c r="LN37" s="183"/>
      <c r="LO37" s="183"/>
      <c r="LP37" s="183"/>
      <c r="LQ37" s="183"/>
      <c r="LR37" s="183"/>
      <c r="LS37" s="183"/>
      <c r="LT37" s="183"/>
      <c r="LU37" s="183"/>
      <c r="LV37" s="183"/>
      <c r="LW37" s="183"/>
      <c r="LX37" s="183"/>
      <c r="LY37" s="183"/>
      <c r="LZ37" s="183"/>
      <c r="MA37" s="183"/>
      <c r="MB37" s="183"/>
      <c r="MC37" s="183"/>
      <c r="MD37" s="183"/>
      <c r="ME37" s="183"/>
      <c r="MF37" s="183"/>
      <c r="MG37" s="183"/>
      <c r="MH37" s="183"/>
    </row>
    <row r="38" spans="1:349" s="220" customFormat="1" ht="17" hidden="1" outlineLevel="1">
      <c r="A38" s="139"/>
      <c r="B38" s="139"/>
      <c r="C38" s="99"/>
      <c r="D38" s="99"/>
      <c r="E38" s="121" t="s">
        <v>5</v>
      </c>
      <c r="F38" s="99"/>
      <c r="G38" s="99"/>
      <c r="H38" s="99"/>
      <c r="I38" s="99"/>
      <c r="J38" s="233" t="s">
        <v>73</v>
      </c>
      <c r="K38" s="223" t="s">
        <v>77</v>
      </c>
      <c r="L38" s="239"/>
      <c r="M38" s="99"/>
      <c r="N38" s="102">
        <f>($N$32/'Direct costs Brazil'!I32)*'Direct costs Brazil'!I38</f>
        <v>22175.219097972971</v>
      </c>
      <c r="O38" s="16">
        <f>N38*(1+$M$33)</f>
        <v>23760.747263478035</v>
      </c>
      <c r="P38" s="16">
        <f t="shared" ref="P38" si="10">O38*(1+$M$33)</f>
        <v>25459.640692816713</v>
      </c>
      <c r="Q38" s="16">
        <f t="shared" ref="Q38:Q40" si="11">P38*(1+$M$33)</f>
        <v>27280.005002353104</v>
      </c>
      <c r="R38" s="16">
        <f t="shared" ref="R38:R40" si="12">Q38*(1+$M$33)</f>
        <v>29230.525360021347</v>
      </c>
      <c r="S38" s="16">
        <f t="shared" ref="S38:S40" si="13">R38*(1+$M$33)</f>
        <v>31320.50792326287</v>
      </c>
      <c r="T38" s="17">
        <f t="shared" ref="T38:T40" si="14">S38*(1+$M$33)</f>
        <v>33559.924239776163</v>
      </c>
      <c r="U38" s="183"/>
      <c r="V38" s="183"/>
      <c r="W38" s="183"/>
      <c r="X38" s="183"/>
      <c r="Y38" s="183"/>
      <c r="Z38" s="183"/>
      <c r="AA38" s="183"/>
      <c r="AB38" s="183"/>
      <c r="AC38" s="183"/>
      <c r="AD38" s="183"/>
      <c r="AE38" s="183"/>
      <c r="AF38" s="183"/>
      <c r="AG38" s="183"/>
      <c r="AH38" s="183"/>
      <c r="AI38" s="183"/>
      <c r="AJ38" s="183"/>
      <c r="AK38" s="183"/>
      <c r="AL38" s="183"/>
      <c r="AM38" s="183"/>
      <c r="AN38" s="183"/>
      <c r="AO38" s="183"/>
      <c r="AP38" s="183"/>
      <c r="AQ38" s="183"/>
      <c r="AR38" s="183"/>
      <c r="AS38" s="183"/>
      <c r="AT38" s="183"/>
      <c r="AU38" s="183"/>
      <c r="AV38" s="183"/>
      <c r="AW38" s="183"/>
      <c r="AX38" s="183"/>
      <c r="AY38" s="183"/>
      <c r="AZ38" s="183"/>
      <c r="BA38" s="183"/>
      <c r="BB38" s="183"/>
      <c r="BC38" s="183"/>
      <c r="BD38" s="183"/>
      <c r="BE38" s="183"/>
      <c r="BF38" s="183"/>
      <c r="BG38" s="183"/>
      <c r="BH38" s="183"/>
      <c r="BI38" s="183"/>
      <c r="BJ38" s="183"/>
      <c r="BK38" s="183"/>
      <c r="BL38" s="183"/>
      <c r="BM38" s="183"/>
      <c r="BN38" s="183"/>
      <c r="BO38" s="183"/>
      <c r="BP38" s="183"/>
      <c r="BQ38" s="183"/>
      <c r="BR38" s="183"/>
      <c r="BS38" s="183"/>
      <c r="BT38" s="183"/>
      <c r="BU38" s="183"/>
      <c r="BV38" s="183"/>
      <c r="BW38" s="183"/>
      <c r="BX38" s="183"/>
      <c r="BY38" s="183"/>
      <c r="BZ38" s="183"/>
      <c r="CA38" s="183"/>
      <c r="CB38" s="183"/>
      <c r="CC38" s="183"/>
      <c r="CD38" s="183"/>
      <c r="CE38" s="183"/>
      <c r="CF38" s="183"/>
      <c r="CG38" s="183"/>
      <c r="CH38" s="183"/>
      <c r="CI38" s="183"/>
      <c r="CJ38" s="183"/>
      <c r="CK38" s="183"/>
      <c r="CL38" s="183"/>
      <c r="CM38" s="183"/>
      <c r="CN38" s="183"/>
      <c r="CO38" s="183"/>
      <c r="CP38" s="183"/>
      <c r="CQ38" s="183"/>
      <c r="CR38" s="183"/>
      <c r="CS38" s="183"/>
      <c r="CT38" s="183"/>
      <c r="CU38" s="183"/>
      <c r="CV38" s="183"/>
      <c r="CW38" s="183"/>
      <c r="CX38" s="183"/>
      <c r="CY38" s="183"/>
      <c r="CZ38" s="183"/>
      <c r="DA38" s="183"/>
      <c r="DB38" s="183"/>
      <c r="DC38" s="183"/>
      <c r="DD38" s="183"/>
      <c r="DE38" s="183"/>
      <c r="DF38" s="183"/>
      <c r="DG38" s="183"/>
      <c r="DH38" s="183"/>
      <c r="DI38" s="183"/>
      <c r="DJ38" s="183"/>
      <c r="DK38" s="183"/>
      <c r="DL38" s="183"/>
      <c r="DM38" s="183"/>
      <c r="DN38" s="183"/>
      <c r="DO38" s="183"/>
      <c r="DP38" s="183"/>
      <c r="DQ38" s="183"/>
      <c r="DR38" s="183"/>
      <c r="DS38" s="183"/>
      <c r="DT38" s="183"/>
      <c r="DU38" s="183"/>
      <c r="DV38" s="183"/>
      <c r="DW38" s="183"/>
      <c r="DX38" s="183"/>
      <c r="DY38" s="183"/>
      <c r="DZ38" s="183"/>
      <c r="EA38" s="183"/>
      <c r="EB38" s="183"/>
      <c r="EC38" s="183"/>
      <c r="ED38" s="183"/>
      <c r="EE38" s="183"/>
      <c r="EF38" s="183"/>
      <c r="EG38" s="183"/>
      <c r="EH38" s="183"/>
      <c r="EI38" s="183"/>
      <c r="EJ38" s="183"/>
      <c r="EK38" s="183"/>
      <c r="EL38" s="183"/>
      <c r="EM38" s="183"/>
      <c r="EN38" s="183"/>
      <c r="EO38" s="183"/>
      <c r="EP38" s="183"/>
      <c r="EQ38" s="183"/>
      <c r="ER38" s="183"/>
      <c r="ES38" s="183"/>
      <c r="ET38" s="183"/>
      <c r="EU38" s="183"/>
      <c r="EV38" s="183"/>
      <c r="EW38" s="183"/>
      <c r="EX38" s="183"/>
      <c r="EY38" s="183"/>
      <c r="EZ38" s="183"/>
      <c r="FA38" s="183"/>
      <c r="FB38" s="183"/>
      <c r="FC38" s="183"/>
      <c r="FD38" s="183"/>
      <c r="FE38" s="183"/>
      <c r="FF38" s="183"/>
      <c r="FG38" s="183"/>
      <c r="FH38" s="183"/>
      <c r="FI38" s="183"/>
      <c r="FJ38" s="183"/>
      <c r="FK38" s="183"/>
      <c r="FL38" s="183"/>
      <c r="FM38" s="183"/>
      <c r="FN38" s="183"/>
      <c r="FO38" s="183"/>
      <c r="FP38" s="183"/>
      <c r="FQ38" s="183"/>
      <c r="FR38" s="183"/>
      <c r="FS38" s="183"/>
      <c r="FT38" s="183"/>
      <c r="FU38" s="183"/>
      <c r="FV38" s="183"/>
      <c r="FW38" s="183"/>
      <c r="FX38" s="183"/>
      <c r="FY38" s="183"/>
      <c r="FZ38" s="183"/>
      <c r="GA38" s="183"/>
      <c r="GB38" s="183"/>
      <c r="GC38" s="183"/>
      <c r="GD38" s="183"/>
      <c r="GE38" s="183"/>
      <c r="GF38" s="183"/>
      <c r="GG38" s="183"/>
      <c r="GH38" s="183"/>
      <c r="GI38" s="183"/>
      <c r="GJ38" s="183"/>
      <c r="GK38" s="183"/>
      <c r="GL38" s="183"/>
      <c r="GM38" s="183"/>
      <c r="GN38" s="183"/>
      <c r="GO38" s="183"/>
      <c r="GP38" s="183"/>
      <c r="GQ38" s="183"/>
      <c r="GR38" s="183"/>
      <c r="GS38" s="183"/>
      <c r="GT38" s="183"/>
      <c r="GU38" s="183"/>
      <c r="GV38" s="183"/>
      <c r="GW38" s="183"/>
      <c r="GX38" s="183"/>
      <c r="GY38" s="183"/>
      <c r="GZ38" s="183"/>
      <c r="HA38" s="183"/>
      <c r="HB38" s="183"/>
      <c r="HC38" s="183"/>
      <c r="HD38" s="183"/>
      <c r="HE38" s="183"/>
      <c r="HF38" s="183"/>
      <c r="HG38" s="183"/>
      <c r="HH38" s="183"/>
      <c r="HI38" s="183"/>
      <c r="HJ38" s="183"/>
      <c r="HK38" s="183"/>
      <c r="HL38" s="183"/>
      <c r="HM38" s="183"/>
      <c r="HN38" s="183"/>
      <c r="HO38" s="183"/>
      <c r="HP38" s="183"/>
      <c r="HQ38" s="183"/>
      <c r="HR38" s="183"/>
      <c r="HS38" s="183"/>
      <c r="HT38" s="183"/>
      <c r="HU38" s="183"/>
      <c r="HV38" s="183"/>
      <c r="HW38" s="183"/>
      <c r="HX38" s="183"/>
      <c r="HY38" s="183"/>
      <c r="HZ38" s="183"/>
      <c r="IA38" s="183"/>
      <c r="IB38" s="183"/>
      <c r="IC38" s="183"/>
      <c r="ID38" s="183"/>
      <c r="IE38" s="183"/>
      <c r="IF38" s="183"/>
      <c r="IG38" s="183"/>
      <c r="IH38" s="183"/>
      <c r="II38" s="183"/>
      <c r="IJ38" s="183"/>
      <c r="IK38" s="183"/>
      <c r="IL38" s="183"/>
      <c r="IM38" s="183"/>
      <c r="IN38" s="183"/>
      <c r="IO38" s="183"/>
      <c r="IP38" s="183"/>
      <c r="IQ38" s="183"/>
      <c r="IR38" s="183"/>
      <c r="IS38" s="183"/>
      <c r="IT38" s="183"/>
      <c r="IU38" s="183"/>
      <c r="IV38" s="183"/>
      <c r="IW38" s="183"/>
      <c r="IX38" s="183"/>
      <c r="IY38" s="183"/>
      <c r="IZ38" s="183"/>
      <c r="JA38" s="183"/>
      <c r="JB38" s="183"/>
      <c r="JC38" s="183"/>
      <c r="JD38" s="183"/>
      <c r="JE38" s="183"/>
      <c r="JF38" s="183"/>
      <c r="JG38" s="183"/>
      <c r="JH38" s="183"/>
      <c r="JI38" s="183"/>
      <c r="JJ38" s="183"/>
      <c r="JK38" s="183"/>
      <c r="JL38" s="183"/>
      <c r="JM38" s="183"/>
      <c r="JN38" s="183"/>
      <c r="JO38" s="183"/>
      <c r="JP38" s="183"/>
      <c r="JQ38" s="183"/>
      <c r="JR38" s="183"/>
      <c r="JS38" s="183"/>
      <c r="JT38" s="183"/>
      <c r="JU38" s="183"/>
      <c r="JV38" s="183"/>
      <c r="JW38" s="183"/>
      <c r="JX38" s="183"/>
      <c r="JY38" s="183"/>
      <c r="JZ38" s="183"/>
      <c r="KA38" s="183"/>
      <c r="KB38" s="183"/>
      <c r="KC38" s="183"/>
      <c r="KD38" s="183"/>
      <c r="KE38" s="183"/>
      <c r="KF38" s="183"/>
      <c r="KG38" s="183"/>
      <c r="KH38" s="183"/>
      <c r="KI38" s="183"/>
      <c r="KJ38" s="183"/>
      <c r="KK38" s="183"/>
      <c r="KL38" s="183"/>
      <c r="KM38" s="183"/>
      <c r="KN38" s="183"/>
      <c r="KO38" s="183"/>
      <c r="KP38" s="183"/>
      <c r="KQ38" s="183"/>
      <c r="KR38" s="183"/>
      <c r="KS38" s="183"/>
      <c r="KT38" s="183"/>
      <c r="KU38" s="183"/>
      <c r="KV38" s="183"/>
      <c r="KW38" s="183"/>
      <c r="KX38" s="183"/>
      <c r="KY38" s="183"/>
      <c r="KZ38" s="183"/>
      <c r="LA38" s="183"/>
      <c r="LB38" s="183"/>
      <c r="LC38" s="183"/>
      <c r="LD38" s="183"/>
      <c r="LE38" s="183"/>
      <c r="LF38" s="183"/>
      <c r="LG38" s="183"/>
      <c r="LH38" s="183"/>
      <c r="LI38" s="183"/>
      <c r="LJ38" s="183"/>
      <c r="LK38" s="183"/>
      <c r="LL38" s="183"/>
      <c r="LM38" s="183"/>
      <c r="LN38" s="183"/>
      <c r="LO38" s="183"/>
      <c r="LP38" s="183"/>
      <c r="LQ38" s="183"/>
      <c r="LR38" s="183"/>
      <c r="LS38" s="183"/>
      <c r="LT38" s="183"/>
      <c r="LU38" s="183"/>
      <c r="LV38" s="183"/>
      <c r="LW38" s="183"/>
      <c r="LX38" s="183"/>
      <c r="LY38" s="183"/>
      <c r="LZ38" s="183"/>
      <c r="MA38" s="183"/>
      <c r="MB38" s="183"/>
      <c r="MC38" s="183"/>
      <c r="MD38" s="183"/>
      <c r="ME38" s="183"/>
      <c r="MF38" s="183"/>
      <c r="MG38" s="183"/>
      <c r="MH38" s="183"/>
    </row>
    <row r="39" spans="1:349" s="220" customFormat="1" ht="17" hidden="1" outlineLevel="1">
      <c r="A39" s="139"/>
      <c r="B39" s="139"/>
      <c r="C39" s="228"/>
      <c r="D39" s="99"/>
      <c r="E39" s="121" t="s">
        <v>6</v>
      </c>
      <c r="F39" s="99"/>
      <c r="G39" s="99"/>
      <c r="H39" s="99"/>
      <c r="I39" s="99"/>
      <c r="J39" s="233" t="s">
        <v>73</v>
      </c>
      <c r="K39" s="223" t="s">
        <v>77</v>
      </c>
      <c r="L39" s="239"/>
      <c r="M39" s="99"/>
      <c r="N39" s="102">
        <f>($N$32/'Direct costs Brazil'!I32)*'Direct costs Brazil'!I39</f>
        <v>38205.836280405405</v>
      </c>
      <c r="O39" s="16">
        <f t="shared" ref="O39:P40" si="15">N39*(1+$M$33)</f>
        <v>40937.553574454389</v>
      </c>
      <c r="P39" s="16">
        <f t="shared" si="15"/>
        <v>43864.588655027874</v>
      </c>
      <c r="Q39" s="16">
        <f t="shared" si="11"/>
        <v>47000.906743862361</v>
      </c>
      <c r="R39" s="16">
        <f t="shared" si="12"/>
        <v>50361.471576048512</v>
      </c>
      <c r="S39" s="16">
        <f t="shared" si="13"/>
        <v>53962.316793735976</v>
      </c>
      <c r="T39" s="17">
        <f t="shared" si="14"/>
        <v>57820.622444488094</v>
      </c>
      <c r="U39" s="183"/>
      <c r="V39" s="183"/>
      <c r="W39" s="183"/>
      <c r="X39" s="183"/>
      <c r="Y39" s="183"/>
      <c r="Z39" s="183"/>
      <c r="AA39" s="183"/>
      <c r="AB39" s="183"/>
      <c r="AC39" s="183"/>
      <c r="AD39" s="183"/>
      <c r="AE39" s="183"/>
      <c r="AF39" s="183"/>
      <c r="AG39" s="183"/>
      <c r="AH39" s="183"/>
      <c r="AI39" s="183"/>
      <c r="AJ39" s="183"/>
      <c r="AK39" s="183"/>
      <c r="AL39" s="183"/>
      <c r="AM39" s="183"/>
      <c r="AN39" s="183"/>
      <c r="AO39" s="183"/>
      <c r="AP39" s="183"/>
      <c r="AQ39" s="183"/>
      <c r="AR39" s="183"/>
      <c r="AS39" s="183"/>
      <c r="AT39" s="183"/>
      <c r="AU39" s="183"/>
      <c r="AV39" s="183"/>
      <c r="AW39" s="183"/>
      <c r="AX39" s="183"/>
      <c r="AY39" s="183"/>
      <c r="AZ39" s="183"/>
      <c r="BA39" s="183"/>
      <c r="BB39" s="183"/>
      <c r="BC39" s="183"/>
      <c r="BD39" s="183"/>
      <c r="BE39" s="183"/>
      <c r="BF39" s="183"/>
      <c r="BG39" s="183"/>
      <c r="BH39" s="183"/>
      <c r="BI39" s="183"/>
      <c r="BJ39" s="183"/>
      <c r="BK39" s="183"/>
      <c r="BL39" s="183"/>
      <c r="BM39" s="183"/>
      <c r="BN39" s="183"/>
      <c r="BO39" s="183"/>
      <c r="BP39" s="183"/>
      <c r="BQ39" s="183"/>
      <c r="BR39" s="183"/>
      <c r="BS39" s="183"/>
      <c r="BT39" s="183"/>
      <c r="BU39" s="183"/>
      <c r="BV39" s="183"/>
      <c r="BW39" s="183"/>
      <c r="BX39" s="183"/>
      <c r="BY39" s="183"/>
      <c r="BZ39" s="183"/>
      <c r="CA39" s="183"/>
      <c r="CB39" s="183"/>
      <c r="CC39" s="183"/>
      <c r="CD39" s="183"/>
      <c r="CE39" s="183"/>
      <c r="CF39" s="183"/>
      <c r="CG39" s="183"/>
      <c r="CH39" s="183"/>
      <c r="CI39" s="183"/>
      <c r="CJ39" s="183"/>
      <c r="CK39" s="183"/>
      <c r="CL39" s="183"/>
      <c r="CM39" s="183"/>
      <c r="CN39" s="183"/>
      <c r="CO39" s="183"/>
      <c r="CP39" s="183"/>
      <c r="CQ39" s="183"/>
      <c r="CR39" s="183"/>
      <c r="CS39" s="183"/>
      <c r="CT39" s="183"/>
      <c r="CU39" s="183"/>
      <c r="CV39" s="183"/>
      <c r="CW39" s="183"/>
      <c r="CX39" s="183"/>
      <c r="CY39" s="183"/>
      <c r="CZ39" s="183"/>
      <c r="DA39" s="183"/>
      <c r="DB39" s="183"/>
      <c r="DC39" s="183"/>
      <c r="DD39" s="183"/>
      <c r="DE39" s="183"/>
      <c r="DF39" s="183"/>
      <c r="DG39" s="183"/>
      <c r="DH39" s="183"/>
      <c r="DI39" s="183"/>
      <c r="DJ39" s="183"/>
      <c r="DK39" s="183"/>
      <c r="DL39" s="183"/>
      <c r="DM39" s="183"/>
      <c r="DN39" s="183"/>
      <c r="DO39" s="183"/>
      <c r="DP39" s="183"/>
      <c r="DQ39" s="183"/>
      <c r="DR39" s="183"/>
      <c r="DS39" s="183"/>
      <c r="DT39" s="183"/>
      <c r="DU39" s="183"/>
      <c r="DV39" s="183"/>
      <c r="DW39" s="183"/>
      <c r="DX39" s="183"/>
      <c r="DY39" s="183"/>
      <c r="DZ39" s="183"/>
      <c r="EA39" s="183"/>
      <c r="EB39" s="183"/>
      <c r="EC39" s="183"/>
      <c r="ED39" s="183"/>
      <c r="EE39" s="183"/>
      <c r="EF39" s="183"/>
      <c r="EG39" s="183"/>
      <c r="EH39" s="183"/>
      <c r="EI39" s="183"/>
      <c r="EJ39" s="183"/>
      <c r="EK39" s="183"/>
      <c r="EL39" s="183"/>
      <c r="EM39" s="183"/>
      <c r="EN39" s="183"/>
      <c r="EO39" s="183"/>
      <c r="EP39" s="183"/>
      <c r="EQ39" s="183"/>
      <c r="ER39" s="183"/>
      <c r="ES39" s="183"/>
      <c r="ET39" s="183"/>
      <c r="EU39" s="183"/>
      <c r="EV39" s="183"/>
      <c r="EW39" s="183"/>
      <c r="EX39" s="183"/>
      <c r="EY39" s="183"/>
      <c r="EZ39" s="183"/>
      <c r="FA39" s="183"/>
      <c r="FB39" s="183"/>
      <c r="FC39" s="183"/>
      <c r="FD39" s="183"/>
      <c r="FE39" s="183"/>
      <c r="FF39" s="183"/>
      <c r="FG39" s="183"/>
      <c r="FH39" s="183"/>
      <c r="FI39" s="183"/>
      <c r="FJ39" s="183"/>
      <c r="FK39" s="183"/>
      <c r="FL39" s="183"/>
      <c r="FM39" s="183"/>
      <c r="FN39" s="183"/>
      <c r="FO39" s="183"/>
      <c r="FP39" s="183"/>
      <c r="FQ39" s="183"/>
      <c r="FR39" s="183"/>
      <c r="FS39" s="183"/>
      <c r="FT39" s="183"/>
      <c r="FU39" s="183"/>
      <c r="FV39" s="183"/>
      <c r="FW39" s="183"/>
      <c r="FX39" s="183"/>
      <c r="FY39" s="183"/>
      <c r="FZ39" s="183"/>
      <c r="GA39" s="183"/>
      <c r="GB39" s="183"/>
      <c r="GC39" s="183"/>
      <c r="GD39" s="183"/>
      <c r="GE39" s="183"/>
      <c r="GF39" s="183"/>
      <c r="GG39" s="183"/>
      <c r="GH39" s="183"/>
      <c r="GI39" s="183"/>
      <c r="GJ39" s="183"/>
      <c r="GK39" s="183"/>
      <c r="GL39" s="183"/>
      <c r="GM39" s="183"/>
      <c r="GN39" s="183"/>
      <c r="GO39" s="183"/>
      <c r="GP39" s="183"/>
      <c r="GQ39" s="183"/>
      <c r="GR39" s="183"/>
      <c r="GS39" s="183"/>
      <c r="GT39" s="183"/>
      <c r="GU39" s="183"/>
      <c r="GV39" s="183"/>
      <c r="GW39" s="183"/>
      <c r="GX39" s="183"/>
      <c r="GY39" s="183"/>
      <c r="GZ39" s="183"/>
      <c r="HA39" s="183"/>
      <c r="HB39" s="183"/>
      <c r="HC39" s="183"/>
      <c r="HD39" s="183"/>
      <c r="HE39" s="183"/>
      <c r="HF39" s="183"/>
      <c r="HG39" s="183"/>
      <c r="HH39" s="183"/>
      <c r="HI39" s="183"/>
      <c r="HJ39" s="183"/>
      <c r="HK39" s="183"/>
      <c r="HL39" s="183"/>
      <c r="HM39" s="183"/>
      <c r="HN39" s="183"/>
      <c r="HO39" s="183"/>
      <c r="HP39" s="183"/>
      <c r="HQ39" s="183"/>
      <c r="HR39" s="183"/>
      <c r="HS39" s="183"/>
      <c r="HT39" s="183"/>
      <c r="HU39" s="183"/>
      <c r="HV39" s="183"/>
      <c r="HW39" s="183"/>
      <c r="HX39" s="183"/>
      <c r="HY39" s="183"/>
      <c r="HZ39" s="183"/>
      <c r="IA39" s="183"/>
      <c r="IB39" s="183"/>
      <c r="IC39" s="183"/>
      <c r="ID39" s="183"/>
      <c r="IE39" s="183"/>
      <c r="IF39" s="183"/>
      <c r="IG39" s="183"/>
      <c r="IH39" s="183"/>
      <c r="II39" s="183"/>
      <c r="IJ39" s="183"/>
      <c r="IK39" s="183"/>
      <c r="IL39" s="183"/>
      <c r="IM39" s="183"/>
      <c r="IN39" s="183"/>
      <c r="IO39" s="183"/>
      <c r="IP39" s="183"/>
      <c r="IQ39" s="183"/>
      <c r="IR39" s="183"/>
      <c r="IS39" s="183"/>
      <c r="IT39" s="183"/>
      <c r="IU39" s="183"/>
      <c r="IV39" s="183"/>
      <c r="IW39" s="183"/>
      <c r="IX39" s="183"/>
      <c r="IY39" s="183"/>
      <c r="IZ39" s="183"/>
      <c r="JA39" s="183"/>
      <c r="JB39" s="183"/>
      <c r="JC39" s="183"/>
      <c r="JD39" s="183"/>
      <c r="JE39" s="183"/>
      <c r="JF39" s="183"/>
      <c r="JG39" s="183"/>
      <c r="JH39" s="183"/>
      <c r="JI39" s="183"/>
      <c r="JJ39" s="183"/>
      <c r="JK39" s="183"/>
      <c r="JL39" s="183"/>
      <c r="JM39" s="183"/>
      <c r="JN39" s="183"/>
      <c r="JO39" s="183"/>
      <c r="JP39" s="183"/>
      <c r="JQ39" s="183"/>
      <c r="JR39" s="183"/>
      <c r="JS39" s="183"/>
      <c r="JT39" s="183"/>
      <c r="JU39" s="183"/>
      <c r="JV39" s="183"/>
      <c r="JW39" s="183"/>
      <c r="JX39" s="183"/>
      <c r="JY39" s="183"/>
      <c r="JZ39" s="183"/>
      <c r="KA39" s="183"/>
      <c r="KB39" s="183"/>
      <c r="KC39" s="183"/>
      <c r="KD39" s="183"/>
      <c r="KE39" s="183"/>
      <c r="KF39" s="183"/>
      <c r="KG39" s="183"/>
      <c r="KH39" s="183"/>
      <c r="KI39" s="183"/>
      <c r="KJ39" s="183"/>
      <c r="KK39" s="183"/>
      <c r="KL39" s="183"/>
      <c r="KM39" s="183"/>
      <c r="KN39" s="183"/>
      <c r="KO39" s="183"/>
      <c r="KP39" s="183"/>
      <c r="KQ39" s="183"/>
      <c r="KR39" s="183"/>
      <c r="KS39" s="183"/>
      <c r="KT39" s="183"/>
      <c r="KU39" s="183"/>
      <c r="KV39" s="183"/>
      <c r="KW39" s="183"/>
      <c r="KX39" s="183"/>
      <c r="KY39" s="183"/>
      <c r="KZ39" s="183"/>
      <c r="LA39" s="183"/>
      <c r="LB39" s="183"/>
      <c r="LC39" s="183"/>
      <c r="LD39" s="183"/>
      <c r="LE39" s="183"/>
      <c r="LF39" s="183"/>
      <c r="LG39" s="183"/>
      <c r="LH39" s="183"/>
      <c r="LI39" s="183"/>
      <c r="LJ39" s="183"/>
      <c r="LK39" s="183"/>
      <c r="LL39" s="183"/>
      <c r="LM39" s="183"/>
      <c r="LN39" s="183"/>
      <c r="LO39" s="183"/>
      <c r="LP39" s="183"/>
      <c r="LQ39" s="183"/>
      <c r="LR39" s="183"/>
      <c r="LS39" s="183"/>
      <c r="LT39" s="183"/>
      <c r="LU39" s="183"/>
      <c r="LV39" s="183"/>
      <c r="LW39" s="183"/>
      <c r="LX39" s="183"/>
      <c r="LY39" s="183"/>
      <c r="LZ39" s="183"/>
      <c r="MA39" s="183"/>
      <c r="MB39" s="183"/>
      <c r="MC39" s="183"/>
      <c r="MD39" s="183"/>
      <c r="ME39" s="183"/>
      <c r="MF39" s="183"/>
      <c r="MG39" s="183"/>
      <c r="MH39" s="183"/>
    </row>
    <row r="40" spans="1:349" s="220" customFormat="1" ht="17" hidden="1" outlineLevel="1">
      <c r="A40" s="139"/>
      <c r="B40" s="139"/>
      <c r="C40" s="228"/>
      <c r="D40" s="99"/>
      <c r="E40" s="121" t="s">
        <v>7</v>
      </c>
      <c r="F40" s="99"/>
      <c r="G40" s="99"/>
      <c r="H40" s="99"/>
      <c r="I40" s="99"/>
      <c r="J40" s="233" t="s">
        <v>73</v>
      </c>
      <c r="K40" s="223" t="s">
        <v>77</v>
      </c>
      <c r="L40" s="239"/>
      <c r="M40" s="99"/>
      <c r="N40" s="102">
        <f>($N$32/'Direct costs Brazil'!I32)*'Direct costs Brazil'!I40</f>
        <v>45497.249243918915</v>
      </c>
      <c r="O40" s="16">
        <f>N40*(1+$M$33)</f>
        <v>48750.302564859114</v>
      </c>
      <c r="P40" s="16">
        <f t="shared" si="15"/>
        <v>52235.949198246533</v>
      </c>
      <c r="Q40" s="16">
        <f t="shared" si="11"/>
        <v>55970.819565921156</v>
      </c>
      <c r="R40" s="16">
        <f t="shared" si="12"/>
        <v>59972.733164884514</v>
      </c>
      <c r="S40" s="16">
        <f t="shared" si="13"/>
        <v>64260.783586173748</v>
      </c>
      <c r="T40" s="17">
        <f t="shared" si="14"/>
        <v>68855.429612585169</v>
      </c>
      <c r="U40" s="183"/>
      <c r="V40" s="183"/>
      <c r="W40" s="183"/>
      <c r="X40" s="183"/>
      <c r="Y40" s="183"/>
      <c r="Z40" s="183"/>
      <c r="AA40" s="183"/>
      <c r="AB40" s="183"/>
      <c r="AC40" s="183"/>
      <c r="AD40" s="183"/>
      <c r="AE40" s="183"/>
      <c r="AF40" s="183"/>
      <c r="AG40" s="183"/>
      <c r="AH40" s="183"/>
      <c r="AI40" s="183"/>
      <c r="AJ40" s="183"/>
      <c r="AK40" s="183"/>
      <c r="AL40" s="183"/>
      <c r="AM40" s="183"/>
      <c r="AN40" s="183"/>
      <c r="AO40" s="183"/>
      <c r="AP40" s="183"/>
      <c r="AQ40" s="183"/>
      <c r="AR40" s="183"/>
      <c r="AS40" s="183"/>
      <c r="AT40" s="183"/>
      <c r="AU40" s="183"/>
      <c r="AV40" s="183"/>
      <c r="AW40" s="183"/>
      <c r="AX40" s="183"/>
      <c r="AY40" s="183"/>
      <c r="AZ40" s="183"/>
      <c r="BA40" s="183"/>
      <c r="BB40" s="183"/>
      <c r="BC40" s="183"/>
      <c r="BD40" s="183"/>
      <c r="BE40" s="183"/>
      <c r="BF40" s="183"/>
      <c r="BG40" s="183"/>
      <c r="BH40" s="183"/>
      <c r="BI40" s="183"/>
      <c r="BJ40" s="183"/>
      <c r="BK40" s="183"/>
      <c r="BL40" s="183"/>
      <c r="BM40" s="183"/>
      <c r="BN40" s="183"/>
      <c r="BO40" s="183"/>
      <c r="BP40" s="183"/>
      <c r="BQ40" s="183"/>
      <c r="BR40" s="183"/>
      <c r="BS40" s="183"/>
      <c r="BT40" s="183"/>
      <c r="BU40" s="183"/>
      <c r="BV40" s="183"/>
      <c r="BW40" s="183"/>
      <c r="BX40" s="183"/>
      <c r="BY40" s="183"/>
      <c r="BZ40" s="183"/>
      <c r="CA40" s="183"/>
      <c r="CB40" s="183"/>
      <c r="CC40" s="183"/>
      <c r="CD40" s="183"/>
      <c r="CE40" s="183"/>
      <c r="CF40" s="183"/>
      <c r="CG40" s="183"/>
      <c r="CH40" s="183"/>
      <c r="CI40" s="183"/>
      <c r="CJ40" s="183"/>
      <c r="CK40" s="183"/>
      <c r="CL40" s="183"/>
      <c r="CM40" s="183"/>
      <c r="CN40" s="183"/>
      <c r="CO40" s="183"/>
      <c r="CP40" s="183"/>
      <c r="CQ40" s="183"/>
      <c r="CR40" s="183"/>
      <c r="CS40" s="183"/>
      <c r="CT40" s="183"/>
      <c r="CU40" s="183"/>
      <c r="CV40" s="183"/>
      <c r="CW40" s="183"/>
      <c r="CX40" s="183"/>
      <c r="CY40" s="183"/>
      <c r="CZ40" s="183"/>
      <c r="DA40" s="183"/>
      <c r="DB40" s="183"/>
      <c r="DC40" s="183"/>
      <c r="DD40" s="183"/>
      <c r="DE40" s="183"/>
      <c r="DF40" s="183"/>
      <c r="DG40" s="183"/>
      <c r="DH40" s="183"/>
      <c r="DI40" s="183"/>
      <c r="DJ40" s="183"/>
      <c r="DK40" s="183"/>
      <c r="DL40" s="183"/>
      <c r="DM40" s="183"/>
      <c r="DN40" s="183"/>
      <c r="DO40" s="183"/>
      <c r="DP40" s="183"/>
      <c r="DQ40" s="183"/>
      <c r="DR40" s="183"/>
      <c r="DS40" s="183"/>
      <c r="DT40" s="183"/>
      <c r="DU40" s="183"/>
      <c r="DV40" s="183"/>
      <c r="DW40" s="183"/>
      <c r="DX40" s="183"/>
      <c r="DY40" s="183"/>
      <c r="DZ40" s="183"/>
      <c r="EA40" s="183"/>
      <c r="EB40" s="183"/>
      <c r="EC40" s="183"/>
      <c r="ED40" s="183"/>
      <c r="EE40" s="183"/>
      <c r="EF40" s="183"/>
      <c r="EG40" s="183"/>
      <c r="EH40" s="183"/>
      <c r="EI40" s="183"/>
      <c r="EJ40" s="183"/>
      <c r="EK40" s="183"/>
      <c r="EL40" s="183"/>
      <c r="EM40" s="183"/>
      <c r="EN40" s="183"/>
      <c r="EO40" s="183"/>
      <c r="EP40" s="183"/>
      <c r="EQ40" s="183"/>
      <c r="ER40" s="183"/>
      <c r="ES40" s="183"/>
      <c r="ET40" s="183"/>
      <c r="EU40" s="183"/>
      <c r="EV40" s="183"/>
      <c r="EW40" s="183"/>
      <c r="EX40" s="183"/>
      <c r="EY40" s="183"/>
      <c r="EZ40" s="183"/>
      <c r="FA40" s="183"/>
      <c r="FB40" s="183"/>
      <c r="FC40" s="183"/>
      <c r="FD40" s="183"/>
      <c r="FE40" s="183"/>
      <c r="FF40" s="183"/>
      <c r="FG40" s="183"/>
      <c r="FH40" s="183"/>
      <c r="FI40" s="183"/>
      <c r="FJ40" s="183"/>
      <c r="FK40" s="183"/>
      <c r="FL40" s="183"/>
      <c r="FM40" s="183"/>
      <c r="FN40" s="183"/>
      <c r="FO40" s="183"/>
      <c r="FP40" s="183"/>
      <c r="FQ40" s="183"/>
      <c r="FR40" s="183"/>
      <c r="FS40" s="183"/>
      <c r="FT40" s="183"/>
      <c r="FU40" s="183"/>
      <c r="FV40" s="183"/>
      <c r="FW40" s="183"/>
      <c r="FX40" s="183"/>
      <c r="FY40" s="183"/>
      <c r="FZ40" s="183"/>
      <c r="GA40" s="183"/>
      <c r="GB40" s="183"/>
      <c r="GC40" s="183"/>
      <c r="GD40" s="183"/>
      <c r="GE40" s="183"/>
      <c r="GF40" s="183"/>
      <c r="GG40" s="183"/>
      <c r="GH40" s="183"/>
      <c r="GI40" s="183"/>
      <c r="GJ40" s="183"/>
      <c r="GK40" s="183"/>
      <c r="GL40" s="183"/>
      <c r="GM40" s="183"/>
      <c r="GN40" s="183"/>
      <c r="GO40" s="183"/>
      <c r="GP40" s="183"/>
      <c r="GQ40" s="183"/>
      <c r="GR40" s="183"/>
      <c r="GS40" s="183"/>
      <c r="GT40" s="183"/>
      <c r="GU40" s="183"/>
      <c r="GV40" s="183"/>
      <c r="GW40" s="183"/>
      <c r="GX40" s="183"/>
      <c r="GY40" s="183"/>
      <c r="GZ40" s="183"/>
      <c r="HA40" s="183"/>
      <c r="HB40" s="183"/>
      <c r="HC40" s="183"/>
      <c r="HD40" s="183"/>
      <c r="HE40" s="183"/>
      <c r="HF40" s="183"/>
      <c r="HG40" s="183"/>
      <c r="HH40" s="183"/>
      <c r="HI40" s="183"/>
      <c r="HJ40" s="183"/>
      <c r="HK40" s="183"/>
      <c r="HL40" s="183"/>
      <c r="HM40" s="183"/>
      <c r="HN40" s="183"/>
      <c r="HO40" s="183"/>
      <c r="HP40" s="183"/>
      <c r="HQ40" s="183"/>
      <c r="HR40" s="183"/>
      <c r="HS40" s="183"/>
      <c r="HT40" s="183"/>
      <c r="HU40" s="183"/>
      <c r="HV40" s="183"/>
      <c r="HW40" s="183"/>
      <c r="HX40" s="183"/>
      <c r="HY40" s="183"/>
      <c r="HZ40" s="183"/>
      <c r="IA40" s="183"/>
      <c r="IB40" s="183"/>
      <c r="IC40" s="183"/>
      <c r="ID40" s="183"/>
      <c r="IE40" s="183"/>
      <c r="IF40" s="183"/>
      <c r="IG40" s="183"/>
      <c r="IH40" s="183"/>
      <c r="II40" s="183"/>
      <c r="IJ40" s="183"/>
      <c r="IK40" s="183"/>
      <c r="IL40" s="183"/>
      <c r="IM40" s="183"/>
      <c r="IN40" s="183"/>
      <c r="IO40" s="183"/>
      <c r="IP40" s="183"/>
      <c r="IQ40" s="183"/>
      <c r="IR40" s="183"/>
      <c r="IS40" s="183"/>
      <c r="IT40" s="183"/>
      <c r="IU40" s="183"/>
      <c r="IV40" s="183"/>
      <c r="IW40" s="183"/>
      <c r="IX40" s="183"/>
      <c r="IY40" s="183"/>
      <c r="IZ40" s="183"/>
      <c r="JA40" s="183"/>
      <c r="JB40" s="183"/>
      <c r="JC40" s="183"/>
      <c r="JD40" s="183"/>
      <c r="JE40" s="183"/>
      <c r="JF40" s="183"/>
      <c r="JG40" s="183"/>
      <c r="JH40" s="183"/>
      <c r="JI40" s="183"/>
      <c r="JJ40" s="183"/>
      <c r="JK40" s="183"/>
      <c r="JL40" s="183"/>
      <c r="JM40" s="183"/>
      <c r="JN40" s="183"/>
      <c r="JO40" s="183"/>
      <c r="JP40" s="183"/>
      <c r="JQ40" s="183"/>
      <c r="JR40" s="183"/>
      <c r="JS40" s="183"/>
      <c r="JT40" s="183"/>
      <c r="JU40" s="183"/>
      <c r="JV40" s="183"/>
      <c r="JW40" s="183"/>
      <c r="JX40" s="183"/>
      <c r="JY40" s="183"/>
      <c r="JZ40" s="183"/>
      <c r="KA40" s="183"/>
      <c r="KB40" s="183"/>
      <c r="KC40" s="183"/>
      <c r="KD40" s="183"/>
      <c r="KE40" s="183"/>
      <c r="KF40" s="183"/>
      <c r="KG40" s="183"/>
      <c r="KH40" s="183"/>
      <c r="KI40" s="183"/>
      <c r="KJ40" s="183"/>
      <c r="KK40" s="183"/>
      <c r="KL40" s="183"/>
      <c r="KM40" s="183"/>
      <c r="KN40" s="183"/>
      <c r="KO40" s="183"/>
      <c r="KP40" s="183"/>
      <c r="KQ40" s="183"/>
      <c r="KR40" s="183"/>
      <c r="KS40" s="183"/>
      <c r="KT40" s="183"/>
      <c r="KU40" s="183"/>
      <c r="KV40" s="183"/>
      <c r="KW40" s="183"/>
      <c r="KX40" s="183"/>
      <c r="KY40" s="183"/>
      <c r="KZ40" s="183"/>
      <c r="LA40" s="183"/>
      <c r="LB40" s="183"/>
      <c r="LC40" s="183"/>
      <c r="LD40" s="183"/>
      <c r="LE40" s="183"/>
      <c r="LF40" s="183"/>
      <c r="LG40" s="183"/>
      <c r="LH40" s="183"/>
      <c r="LI40" s="183"/>
      <c r="LJ40" s="183"/>
      <c r="LK40" s="183"/>
      <c r="LL40" s="183"/>
      <c r="LM40" s="183"/>
      <c r="LN40" s="183"/>
      <c r="LO40" s="183"/>
      <c r="LP40" s="183"/>
      <c r="LQ40" s="183"/>
      <c r="LR40" s="183"/>
      <c r="LS40" s="183"/>
      <c r="LT40" s="183"/>
      <c r="LU40" s="183"/>
      <c r="LV40" s="183"/>
      <c r="LW40" s="183"/>
      <c r="LX40" s="183"/>
      <c r="LY40" s="183"/>
      <c r="LZ40" s="183"/>
      <c r="MA40" s="183"/>
      <c r="MB40" s="183"/>
      <c r="MC40" s="183"/>
      <c r="MD40" s="183"/>
      <c r="ME40" s="183"/>
      <c r="MF40" s="183"/>
      <c r="MG40" s="183"/>
      <c r="MH40" s="183"/>
    </row>
    <row r="41" spans="1:349" s="220" customFormat="1" ht="17" hidden="1" outlineLevel="1">
      <c r="A41" s="139"/>
      <c r="B41" s="139"/>
      <c r="C41" s="228"/>
      <c r="D41" s="228"/>
      <c r="E41" s="99"/>
      <c r="F41" s="99"/>
      <c r="G41" s="99"/>
      <c r="H41" s="99"/>
      <c r="I41" s="99"/>
      <c r="J41" s="223"/>
      <c r="K41" s="223" t="s">
        <v>77</v>
      </c>
      <c r="L41" s="239"/>
      <c r="M41" s="114" t="s">
        <v>59</v>
      </c>
      <c r="N41" s="118">
        <f t="shared" ref="N41:T41" si="16">SUM(N38:N40)</f>
        <v>105878.30462229729</v>
      </c>
      <c r="O41" s="27">
        <f t="shared" si="16"/>
        <v>113448.60340279154</v>
      </c>
      <c r="P41" s="27">
        <f t="shared" si="16"/>
        <v>121560.17854609111</v>
      </c>
      <c r="Q41" s="27">
        <f t="shared" si="16"/>
        <v>130251.73131213663</v>
      </c>
      <c r="R41" s="27">
        <f t="shared" si="16"/>
        <v>139564.73010095436</v>
      </c>
      <c r="S41" s="27">
        <f t="shared" si="16"/>
        <v>149543.6083031726</v>
      </c>
      <c r="T41" s="19">
        <f t="shared" si="16"/>
        <v>160235.97629684943</v>
      </c>
      <c r="U41" s="183"/>
      <c r="V41" s="183"/>
      <c r="W41" s="183"/>
      <c r="X41" s="183"/>
      <c r="Y41" s="183"/>
      <c r="Z41" s="183"/>
      <c r="AA41" s="183"/>
      <c r="AB41" s="183"/>
      <c r="AC41" s="183"/>
      <c r="AD41" s="183"/>
      <c r="AE41" s="183"/>
      <c r="AF41" s="183"/>
      <c r="AG41" s="183"/>
      <c r="AH41" s="183"/>
      <c r="AI41" s="183"/>
      <c r="AJ41" s="183"/>
      <c r="AK41" s="183"/>
      <c r="AL41" s="183"/>
      <c r="AM41" s="183"/>
      <c r="AN41" s="183"/>
      <c r="AO41" s="183"/>
      <c r="AP41" s="183"/>
      <c r="AQ41" s="183"/>
      <c r="AR41" s="183"/>
      <c r="AS41" s="183"/>
      <c r="AT41" s="183"/>
      <c r="AU41" s="183"/>
      <c r="AV41" s="183"/>
      <c r="AW41" s="183"/>
      <c r="AX41" s="183"/>
      <c r="AY41" s="183"/>
      <c r="AZ41" s="183"/>
      <c r="BA41" s="183"/>
      <c r="BB41" s="183"/>
      <c r="BC41" s="183"/>
      <c r="BD41" s="183"/>
      <c r="BE41" s="183"/>
      <c r="BF41" s="183"/>
      <c r="BG41" s="183"/>
      <c r="BH41" s="183"/>
      <c r="BI41" s="183"/>
      <c r="BJ41" s="183"/>
      <c r="BK41" s="183"/>
      <c r="BL41" s="183"/>
      <c r="BM41" s="183"/>
      <c r="BN41" s="183"/>
      <c r="BO41" s="183"/>
      <c r="BP41" s="183"/>
      <c r="BQ41" s="183"/>
      <c r="BR41" s="183"/>
      <c r="BS41" s="183"/>
      <c r="BT41" s="183"/>
      <c r="BU41" s="183"/>
      <c r="BV41" s="183"/>
      <c r="BW41" s="183"/>
      <c r="BX41" s="183"/>
      <c r="BY41" s="183"/>
      <c r="BZ41" s="183"/>
      <c r="CA41" s="183"/>
      <c r="CB41" s="183"/>
      <c r="CC41" s="183"/>
      <c r="CD41" s="183"/>
      <c r="CE41" s="183"/>
      <c r="CF41" s="183"/>
      <c r="CG41" s="183"/>
      <c r="CH41" s="183"/>
      <c r="CI41" s="183"/>
      <c r="CJ41" s="183"/>
      <c r="CK41" s="183"/>
      <c r="CL41" s="183"/>
      <c r="CM41" s="183"/>
      <c r="CN41" s="183"/>
      <c r="CO41" s="183"/>
      <c r="CP41" s="183"/>
      <c r="CQ41" s="183"/>
      <c r="CR41" s="183"/>
      <c r="CS41" s="183"/>
      <c r="CT41" s="183"/>
      <c r="CU41" s="183"/>
      <c r="CV41" s="183"/>
      <c r="CW41" s="183"/>
      <c r="CX41" s="183"/>
      <c r="CY41" s="183"/>
      <c r="CZ41" s="183"/>
      <c r="DA41" s="183"/>
      <c r="DB41" s="183"/>
      <c r="DC41" s="183"/>
      <c r="DD41" s="183"/>
      <c r="DE41" s="183"/>
      <c r="DF41" s="183"/>
      <c r="DG41" s="183"/>
      <c r="DH41" s="183"/>
      <c r="DI41" s="183"/>
      <c r="DJ41" s="183"/>
      <c r="DK41" s="183"/>
      <c r="DL41" s="183"/>
      <c r="DM41" s="183"/>
      <c r="DN41" s="183"/>
      <c r="DO41" s="183"/>
      <c r="DP41" s="183"/>
      <c r="DQ41" s="183"/>
      <c r="DR41" s="183"/>
      <c r="DS41" s="183"/>
      <c r="DT41" s="183"/>
      <c r="DU41" s="183"/>
      <c r="DV41" s="183"/>
      <c r="DW41" s="183"/>
      <c r="DX41" s="183"/>
      <c r="DY41" s="183"/>
      <c r="DZ41" s="183"/>
      <c r="EA41" s="183"/>
      <c r="EB41" s="183"/>
      <c r="EC41" s="183"/>
      <c r="ED41" s="183"/>
      <c r="EE41" s="183"/>
      <c r="EF41" s="183"/>
      <c r="EG41" s="183"/>
      <c r="EH41" s="183"/>
      <c r="EI41" s="183"/>
      <c r="EJ41" s="183"/>
      <c r="EK41" s="183"/>
      <c r="EL41" s="183"/>
      <c r="EM41" s="183"/>
      <c r="EN41" s="183"/>
      <c r="EO41" s="183"/>
      <c r="EP41" s="183"/>
      <c r="EQ41" s="183"/>
      <c r="ER41" s="183"/>
      <c r="ES41" s="183"/>
      <c r="ET41" s="183"/>
      <c r="EU41" s="183"/>
      <c r="EV41" s="183"/>
      <c r="EW41" s="183"/>
      <c r="EX41" s="183"/>
      <c r="EY41" s="183"/>
      <c r="EZ41" s="183"/>
      <c r="FA41" s="183"/>
      <c r="FB41" s="183"/>
      <c r="FC41" s="183"/>
      <c r="FD41" s="183"/>
      <c r="FE41" s="183"/>
      <c r="FF41" s="183"/>
      <c r="FG41" s="183"/>
      <c r="FH41" s="183"/>
      <c r="FI41" s="183"/>
      <c r="FJ41" s="183"/>
      <c r="FK41" s="183"/>
      <c r="FL41" s="183"/>
      <c r="FM41" s="183"/>
      <c r="FN41" s="183"/>
      <c r="FO41" s="183"/>
      <c r="FP41" s="183"/>
      <c r="FQ41" s="183"/>
      <c r="FR41" s="183"/>
      <c r="FS41" s="183"/>
      <c r="FT41" s="183"/>
      <c r="FU41" s="183"/>
      <c r="FV41" s="183"/>
      <c r="FW41" s="183"/>
      <c r="FX41" s="183"/>
      <c r="FY41" s="183"/>
      <c r="FZ41" s="183"/>
      <c r="GA41" s="183"/>
      <c r="GB41" s="183"/>
      <c r="GC41" s="183"/>
      <c r="GD41" s="183"/>
      <c r="GE41" s="183"/>
      <c r="GF41" s="183"/>
      <c r="GG41" s="183"/>
      <c r="GH41" s="183"/>
      <c r="GI41" s="183"/>
      <c r="GJ41" s="183"/>
      <c r="GK41" s="183"/>
      <c r="GL41" s="183"/>
      <c r="GM41" s="183"/>
      <c r="GN41" s="183"/>
      <c r="GO41" s="183"/>
      <c r="GP41" s="183"/>
      <c r="GQ41" s="183"/>
      <c r="GR41" s="183"/>
      <c r="GS41" s="183"/>
      <c r="GT41" s="183"/>
      <c r="GU41" s="183"/>
      <c r="GV41" s="183"/>
      <c r="GW41" s="183"/>
      <c r="GX41" s="183"/>
      <c r="GY41" s="183"/>
      <c r="GZ41" s="183"/>
      <c r="HA41" s="183"/>
      <c r="HB41" s="183"/>
      <c r="HC41" s="183"/>
      <c r="HD41" s="183"/>
      <c r="HE41" s="183"/>
      <c r="HF41" s="183"/>
      <c r="HG41" s="183"/>
      <c r="HH41" s="183"/>
      <c r="HI41" s="183"/>
      <c r="HJ41" s="183"/>
      <c r="HK41" s="183"/>
      <c r="HL41" s="183"/>
      <c r="HM41" s="183"/>
      <c r="HN41" s="183"/>
      <c r="HO41" s="183"/>
      <c r="HP41" s="183"/>
      <c r="HQ41" s="183"/>
      <c r="HR41" s="183"/>
      <c r="HS41" s="183"/>
      <c r="HT41" s="183"/>
      <c r="HU41" s="183"/>
      <c r="HV41" s="183"/>
      <c r="HW41" s="183"/>
      <c r="HX41" s="183"/>
      <c r="HY41" s="183"/>
      <c r="HZ41" s="183"/>
      <c r="IA41" s="183"/>
      <c r="IB41" s="183"/>
      <c r="IC41" s="183"/>
      <c r="ID41" s="183"/>
      <c r="IE41" s="183"/>
      <c r="IF41" s="183"/>
      <c r="IG41" s="183"/>
      <c r="IH41" s="183"/>
      <c r="II41" s="183"/>
      <c r="IJ41" s="183"/>
      <c r="IK41" s="183"/>
      <c r="IL41" s="183"/>
      <c r="IM41" s="183"/>
      <c r="IN41" s="183"/>
      <c r="IO41" s="183"/>
      <c r="IP41" s="183"/>
      <c r="IQ41" s="183"/>
      <c r="IR41" s="183"/>
      <c r="IS41" s="183"/>
      <c r="IT41" s="183"/>
      <c r="IU41" s="183"/>
      <c r="IV41" s="183"/>
      <c r="IW41" s="183"/>
      <c r="IX41" s="183"/>
      <c r="IY41" s="183"/>
      <c r="IZ41" s="183"/>
      <c r="JA41" s="183"/>
      <c r="JB41" s="183"/>
      <c r="JC41" s="183"/>
      <c r="JD41" s="183"/>
      <c r="JE41" s="183"/>
      <c r="JF41" s="183"/>
      <c r="JG41" s="183"/>
      <c r="JH41" s="183"/>
      <c r="JI41" s="183"/>
      <c r="JJ41" s="183"/>
      <c r="JK41" s="183"/>
      <c r="JL41" s="183"/>
      <c r="JM41" s="183"/>
      <c r="JN41" s="183"/>
      <c r="JO41" s="183"/>
      <c r="JP41" s="183"/>
      <c r="JQ41" s="183"/>
      <c r="JR41" s="183"/>
      <c r="JS41" s="183"/>
      <c r="JT41" s="183"/>
      <c r="JU41" s="183"/>
      <c r="JV41" s="183"/>
      <c r="JW41" s="183"/>
      <c r="JX41" s="183"/>
      <c r="JY41" s="183"/>
      <c r="JZ41" s="183"/>
      <c r="KA41" s="183"/>
      <c r="KB41" s="183"/>
      <c r="KC41" s="183"/>
      <c r="KD41" s="183"/>
      <c r="KE41" s="183"/>
      <c r="KF41" s="183"/>
      <c r="KG41" s="183"/>
      <c r="KH41" s="183"/>
      <c r="KI41" s="183"/>
      <c r="KJ41" s="183"/>
      <c r="KK41" s="183"/>
      <c r="KL41" s="183"/>
      <c r="KM41" s="183"/>
      <c r="KN41" s="183"/>
      <c r="KO41" s="183"/>
      <c r="KP41" s="183"/>
      <c r="KQ41" s="183"/>
      <c r="KR41" s="183"/>
      <c r="KS41" s="183"/>
      <c r="KT41" s="183"/>
      <c r="KU41" s="183"/>
      <c r="KV41" s="183"/>
      <c r="KW41" s="183"/>
      <c r="KX41" s="183"/>
      <c r="KY41" s="183"/>
      <c r="KZ41" s="183"/>
      <c r="LA41" s="183"/>
      <c r="LB41" s="183"/>
      <c r="LC41" s="183"/>
      <c r="LD41" s="183"/>
      <c r="LE41" s="183"/>
      <c r="LF41" s="183"/>
      <c r="LG41" s="183"/>
      <c r="LH41" s="183"/>
      <c r="LI41" s="183"/>
      <c r="LJ41" s="183"/>
      <c r="LK41" s="183"/>
      <c r="LL41" s="183"/>
      <c r="LM41" s="183"/>
      <c r="LN41" s="183"/>
      <c r="LO41" s="183"/>
      <c r="LP41" s="183"/>
      <c r="LQ41" s="183"/>
      <c r="LR41" s="183"/>
      <c r="LS41" s="183"/>
      <c r="LT41" s="183"/>
      <c r="LU41" s="183"/>
      <c r="LV41" s="183"/>
      <c r="LW41" s="183"/>
      <c r="LX41" s="183"/>
      <c r="LY41" s="183"/>
      <c r="LZ41" s="183"/>
      <c r="MA41" s="183"/>
      <c r="MB41" s="183"/>
      <c r="MC41" s="183"/>
      <c r="MD41" s="183"/>
      <c r="ME41" s="183"/>
      <c r="MF41" s="183"/>
      <c r="MG41" s="183"/>
      <c r="MH41" s="183"/>
    </row>
    <row r="42" spans="1:349" s="220" customFormat="1" ht="17" hidden="1" outlineLevel="1">
      <c r="A42" s="139"/>
      <c r="B42" s="139"/>
      <c r="C42" s="227" t="s">
        <v>10</v>
      </c>
      <c r="D42" s="227"/>
      <c r="E42" s="99"/>
      <c r="F42" s="99"/>
      <c r="G42" s="99"/>
      <c r="H42" s="99"/>
      <c r="I42" s="99"/>
      <c r="J42" s="223"/>
      <c r="K42" s="223"/>
      <c r="L42" s="239"/>
      <c r="M42" s="114"/>
      <c r="N42" s="494"/>
      <c r="O42" s="494"/>
      <c r="P42" s="494"/>
      <c r="Q42" s="495"/>
      <c r="R42" s="495"/>
      <c r="S42" s="495"/>
      <c r="T42" s="495"/>
      <c r="U42" s="183"/>
      <c r="V42" s="183"/>
      <c r="W42" s="183"/>
      <c r="X42" s="183"/>
      <c r="Y42" s="183"/>
      <c r="Z42" s="183"/>
      <c r="AA42" s="183"/>
      <c r="AB42" s="183"/>
      <c r="AC42" s="183"/>
      <c r="AD42" s="183"/>
      <c r="AE42" s="183"/>
      <c r="AF42" s="183"/>
      <c r="AG42" s="183"/>
      <c r="AH42" s="183"/>
      <c r="AI42" s="183"/>
      <c r="AJ42" s="183"/>
      <c r="AK42" s="183"/>
      <c r="AL42" s="183"/>
      <c r="AM42" s="183"/>
      <c r="AN42" s="183"/>
      <c r="AO42" s="183"/>
      <c r="AP42" s="183"/>
      <c r="AQ42" s="183"/>
      <c r="AR42" s="183"/>
      <c r="AS42" s="183"/>
      <c r="AT42" s="183"/>
      <c r="AU42" s="183"/>
      <c r="AV42" s="183"/>
      <c r="AW42" s="183"/>
      <c r="AX42" s="183"/>
      <c r="AY42" s="183"/>
      <c r="AZ42" s="183"/>
      <c r="BA42" s="183"/>
      <c r="BB42" s="183"/>
      <c r="BC42" s="183"/>
      <c r="BD42" s="183"/>
      <c r="BE42" s="183"/>
      <c r="BF42" s="183"/>
      <c r="BG42" s="183"/>
      <c r="BH42" s="183"/>
      <c r="BI42" s="183"/>
      <c r="BJ42" s="183"/>
      <c r="BK42" s="183"/>
      <c r="BL42" s="183"/>
      <c r="BM42" s="183"/>
      <c r="BN42" s="183"/>
      <c r="BO42" s="183"/>
      <c r="BP42" s="183"/>
      <c r="BQ42" s="183"/>
      <c r="BR42" s="183"/>
      <c r="BS42" s="183"/>
      <c r="BT42" s="183"/>
      <c r="BU42" s="183"/>
      <c r="BV42" s="183"/>
      <c r="BW42" s="183"/>
      <c r="BX42" s="183"/>
      <c r="BY42" s="183"/>
      <c r="BZ42" s="183"/>
      <c r="CA42" s="183"/>
      <c r="CB42" s="183"/>
      <c r="CC42" s="183"/>
      <c r="CD42" s="183"/>
      <c r="CE42" s="183"/>
      <c r="CF42" s="183"/>
      <c r="CG42" s="183"/>
      <c r="CH42" s="183"/>
      <c r="CI42" s="183"/>
      <c r="CJ42" s="183"/>
      <c r="CK42" s="183"/>
      <c r="CL42" s="183"/>
      <c r="CM42" s="183"/>
      <c r="CN42" s="183"/>
      <c r="CO42" s="183"/>
      <c r="CP42" s="183"/>
      <c r="CQ42" s="183"/>
      <c r="CR42" s="183"/>
      <c r="CS42" s="183"/>
      <c r="CT42" s="183"/>
      <c r="CU42" s="183"/>
      <c r="CV42" s="183"/>
      <c r="CW42" s="183"/>
      <c r="CX42" s="183"/>
      <c r="CY42" s="183"/>
      <c r="CZ42" s="183"/>
      <c r="DA42" s="183"/>
      <c r="DB42" s="183"/>
      <c r="DC42" s="183"/>
      <c r="DD42" s="183"/>
      <c r="DE42" s="183"/>
      <c r="DF42" s="183"/>
      <c r="DG42" s="183"/>
      <c r="DH42" s="183"/>
      <c r="DI42" s="183"/>
      <c r="DJ42" s="183"/>
      <c r="DK42" s="183"/>
      <c r="DL42" s="183"/>
      <c r="DM42" s="183"/>
      <c r="DN42" s="183"/>
      <c r="DO42" s="183"/>
      <c r="DP42" s="183"/>
      <c r="DQ42" s="183"/>
      <c r="DR42" s="183"/>
      <c r="DS42" s="183"/>
      <c r="DT42" s="183"/>
      <c r="DU42" s="183"/>
      <c r="DV42" s="183"/>
      <c r="DW42" s="183"/>
      <c r="DX42" s="183"/>
      <c r="DY42" s="183"/>
      <c r="DZ42" s="183"/>
      <c r="EA42" s="183"/>
      <c r="EB42" s="183"/>
      <c r="EC42" s="183"/>
      <c r="ED42" s="183"/>
      <c r="EE42" s="183"/>
      <c r="EF42" s="183"/>
      <c r="EG42" s="183"/>
      <c r="EH42" s="183"/>
      <c r="EI42" s="183"/>
      <c r="EJ42" s="183"/>
      <c r="EK42" s="183"/>
      <c r="EL42" s="183"/>
      <c r="EM42" s="183"/>
      <c r="EN42" s="183"/>
      <c r="EO42" s="183"/>
      <c r="EP42" s="183"/>
      <c r="EQ42" s="183"/>
      <c r="ER42" s="183"/>
      <c r="ES42" s="183"/>
      <c r="ET42" s="183"/>
      <c r="EU42" s="183"/>
      <c r="EV42" s="183"/>
      <c r="EW42" s="183"/>
      <c r="EX42" s="183"/>
      <c r="EY42" s="183"/>
      <c r="EZ42" s="183"/>
      <c r="FA42" s="183"/>
      <c r="FB42" s="183"/>
      <c r="FC42" s="183"/>
      <c r="FD42" s="183"/>
      <c r="FE42" s="183"/>
      <c r="FF42" s="183"/>
      <c r="FG42" s="183"/>
      <c r="FH42" s="183"/>
      <c r="FI42" s="183"/>
      <c r="FJ42" s="183"/>
      <c r="FK42" s="183"/>
      <c r="FL42" s="183"/>
      <c r="FM42" s="183"/>
      <c r="FN42" s="183"/>
      <c r="FO42" s="183"/>
      <c r="FP42" s="183"/>
      <c r="FQ42" s="183"/>
      <c r="FR42" s="183"/>
      <c r="FS42" s="183"/>
      <c r="FT42" s="183"/>
      <c r="FU42" s="183"/>
      <c r="FV42" s="183"/>
      <c r="FW42" s="183"/>
      <c r="FX42" s="183"/>
      <c r="FY42" s="183"/>
      <c r="FZ42" s="183"/>
      <c r="GA42" s="183"/>
      <c r="GB42" s="183"/>
      <c r="GC42" s="183"/>
      <c r="GD42" s="183"/>
      <c r="GE42" s="183"/>
      <c r="GF42" s="183"/>
      <c r="GG42" s="183"/>
      <c r="GH42" s="183"/>
      <c r="GI42" s="183"/>
      <c r="GJ42" s="183"/>
      <c r="GK42" s="183"/>
      <c r="GL42" s="183"/>
      <c r="GM42" s="183"/>
      <c r="GN42" s="183"/>
      <c r="GO42" s="183"/>
      <c r="GP42" s="183"/>
      <c r="GQ42" s="183"/>
      <c r="GR42" s="183"/>
      <c r="GS42" s="183"/>
      <c r="GT42" s="183"/>
      <c r="GU42" s="183"/>
      <c r="GV42" s="183"/>
      <c r="GW42" s="183"/>
      <c r="GX42" s="183"/>
      <c r="GY42" s="183"/>
      <c r="GZ42" s="183"/>
      <c r="HA42" s="183"/>
      <c r="HB42" s="183"/>
      <c r="HC42" s="183"/>
      <c r="HD42" s="183"/>
      <c r="HE42" s="183"/>
      <c r="HF42" s="183"/>
      <c r="HG42" s="183"/>
      <c r="HH42" s="183"/>
      <c r="HI42" s="183"/>
      <c r="HJ42" s="183"/>
      <c r="HK42" s="183"/>
      <c r="HL42" s="183"/>
      <c r="HM42" s="183"/>
      <c r="HN42" s="183"/>
      <c r="HO42" s="183"/>
      <c r="HP42" s="183"/>
      <c r="HQ42" s="183"/>
      <c r="HR42" s="183"/>
      <c r="HS42" s="183"/>
      <c r="HT42" s="183"/>
      <c r="HU42" s="183"/>
      <c r="HV42" s="183"/>
      <c r="HW42" s="183"/>
      <c r="HX42" s="183"/>
      <c r="HY42" s="183"/>
      <c r="HZ42" s="183"/>
      <c r="IA42" s="183"/>
      <c r="IB42" s="183"/>
      <c r="IC42" s="183"/>
      <c r="ID42" s="183"/>
      <c r="IE42" s="183"/>
      <c r="IF42" s="183"/>
      <c r="IG42" s="183"/>
      <c r="IH42" s="183"/>
      <c r="II42" s="183"/>
      <c r="IJ42" s="183"/>
      <c r="IK42" s="183"/>
      <c r="IL42" s="183"/>
      <c r="IM42" s="183"/>
      <c r="IN42" s="183"/>
      <c r="IO42" s="183"/>
      <c r="IP42" s="183"/>
      <c r="IQ42" s="183"/>
      <c r="IR42" s="183"/>
      <c r="IS42" s="183"/>
      <c r="IT42" s="183"/>
      <c r="IU42" s="183"/>
      <c r="IV42" s="183"/>
      <c r="IW42" s="183"/>
      <c r="IX42" s="183"/>
      <c r="IY42" s="183"/>
      <c r="IZ42" s="183"/>
      <c r="JA42" s="183"/>
      <c r="JB42" s="183"/>
      <c r="JC42" s="183"/>
      <c r="JD42" s="183"/>
      <c r="JE42" s="183"/>
      <c r="JF42" s="183"/>
      <c r="JG42" s="183"/>
      <c r="JH42" s="183"/>
      <c r="JI42" s="183"/>
      <c r="JJ42" s="183"/>
      <c r="JK42" s="183"/>
      <c r="JL42" s="183"/>
      <c r="JM42" s="183"/>
      <c r="JN42" s="183"/>
      <c r="JO42" s="183"/>
      <c r="JP42" s="183"/>
      <c r="JQ42" s="183"/>
      <c r="JR42" s="183"/>
      <c r="JS42" s="183"/>
      <c r="JT42" s="183"/>
      <c r="JU42" s="183"/>
      <c r="JV42" s="183"/>
      <c r="JW42" s="183"/>
      <c r="JX42" s="183"/>
      <c r="JY42" s="183"/>
      <c r="JZ42" s="183"/>
      <c r="KA42" s="183"/>
      <c r="KB42" s="183"/>
      <c r="KC42" s="183"/>
      <c r="KD42" s="183"/>
      <c r="KE42" s="183"/>
      <c r="KF42" s="183"/>
      <c r="KG42" s="183"/>
      <c r="KH42" s="183"/>
      <c r="KI42" s="183"/>
      <c r="KJ42" s="183"/>
      <c r="KK42" s="183"/>
      <c r="KL42" s="183"/>
      <c r="KM42" s="183"/>
      <c r="KN42" s="183"/>
      <c r="KO42" s="183"/>
      <c r="KP42" s="183"/>
      <c r="KQ42" s="183"/>
      <c r="KR42" s="183"/>
      <c r="KS42" s="183"/>
      <c r="KT42" s="183"/>
      <c r="KU42" s="183"/>
      <c r="KV42" s="183"/>
      <c r="KW42" s="183"/>
      <c r="KX42" s="183"/>
      <c r="KY42" s="183"/>
      <c r="KZ42" s="183"/>
      <c r="LA42" s="183"/>
      <c r="LB42" s="183"/>
      <c r="LC42" s="183"/>
      <c r="LD42" s="183"/>
      <c r="LE42" s="183"/>
      <c r="LF42" s="183"/>
      <c r="LG42" s="183"/>
      <c r="LH42" s="183"/>
      <c r="LI42" s="183"/>
      <c r="LJ42" s="183"/>
      <c r="LK42" s="183"/>
      <c r="LL42" s="183"/>
      <c r="LM42" s="183"/>
      <c r="LN42" s="183"/>
      <c r="LO42" s="183"/>
      <c r="LP42" s="183"/>
      <c r="LQ42" s="183"/>
      <c r="LR42" s="183"/>
      <c r="LS42" s="183"/>
      <c r="LT42" s="183"/>
      <c r="LU42" s="183"/>
      <c r="LV42" s="183"/>
      <c r="LW42" s="183"/>
      <c r="LX42" s="183"/>
      <c r="LY42" s="183"/>
      <c r="LZ42" s="183"/>
      <c r="MA42" s="183"/>
      <c r="MB42" s="183"/>
      <c r="MC42" s="183"/>
      <c r="MD42" s="183"/>
      <c r="ME42" s="183"/>
      <c r="MF42" s="183"/>
      <c r="MG42" s="183"/>
      <c r="MH42" s="183"/>
    </row>
    <row r="43" spans="1:349" s="220" customFormat="1" ht="17" hidden="1" outlineLevel="1">
      <c r="A43" s="139"/>
      <c r="B43" s="139"/>
      <c r="C43" s="99"/>
      <c r="D43" s="99"/>
      <c r="E43" s="121" t="s">
        <v>5</v>
      </c>
      <c r="F43" s="99"/>
      <c r="G43" s="99"/>
      <c r="H43" s="99"/>
      <c r="I43" s="99"/>
      <c r="J43" s="223" t="s">
        <v>73</v>
      </c>
      <c r="K43" s="223" t="s">
        <v>77</v>
      </c>
      <c r="L43" s="239"/>
      <c r="M43" s="114"/>
      <c r="N43" s="116">
        <f>(N32/'Direct costs Brazil'!I32)*'Direct costs Brazil'!I43</f>
        <v>28848.757441891892</v>
      </c>
      <c r="O43" s="22">
        <f>N43*(1+$M$33)</f>
        <v>30911.44359898716</v>
      </c>
      <c r="P43" s="22">
        <f t="shared" ref="P43:P45" si="17">O43*(1+$M$33)</f>
        <v>33121.61181631474</v>
      </c>
      <c r="Q43" s="22">
        <f t="shared" ref="Q43:Q45" si="18">P43*(1+$M$33)</f>
        <v>35489.807061181244</v>
      </c>
      <c r="R43" s="22">
        <f t="shared" ref="R43:R45" si="19">Q43*(1+$M$33)</f>
        <v>38027.328266055702</v>
      </c>
      <c r="S43" s="22">
        <f t="shared" ref="S43:S45" si="20">R43*(1+$M$33)</f>
        <v>40746.282237078682</v>
      </c>
      <c r="T43" s="40">
        <f t="shared" ref="T43:T45" si="21">S43*(1+$M$33)</f>
        <v>43659.641417029801</v>
      </c>
      <c r="U43" s="183"/>
      <c r="V43" s="183"/>
      <c r="W43" s="183"/>
      <c r="X43" s="183"/>
      <c r="Y43" s="183"/>
      <c r="Z43" s="183"/>
      <c r="AA43" s="183"/>
      <c r="AB43" s="183"/>
      <c r="AC43" s="183"/>
      <c r="AD43" s="183"/>
      <c r="AE43" s="183"/>
      <c r="AF43" s="183"/>
      <c r="AG43" s="183"/>
      <c r="AH43" s="183"/>
      <c r="AI43" s="183"/>
      <c r="AJ43" s="183"/>
      <c r="AK43" s="183"/>
      <c r="AL43" s="183"/>
      <c r="AM43" s="183"/>
      <c r="AN43" s="183"/>
      <c r="AO43" s="183"/>
      <c r="AP43" s="183"/>
      <c r="AQ43" s="183"/>
      <c r="AR43" s="183"/>
      <c r="AS43" s="183"/>
      <c r="AT43" s="183"/>
      <c r="AU43" s="183"/>
      <c r="AV43" s="183"/>
      <c r="AW43" s="183"/>
      <c r="AX43" s="183"/>
      <c r="AY43" s="183"/>
      <c r="AZ43" s="183"/>
      <c r="BA43" s="183"/>
      <c r="BB43" s="183"/>
      <c r="BC43" s="183"/>
      <c r="BD43" s="183"/>
      <c r="BE43" s="183"/>
      <c r="BF43" s="183"/>
      <c r="BG43" s="183"/>
      <c r="BH43" s="183"/>
      <c r="BI43" s="183"/>
      <c r="BJ43" s="183"/>
      <c r="BK43" s="183"/>
      <c r="BL43" s="183"/>
      <c r="BM43" s="183"/>
      <c r="BN43" s="183"/>
      <c r="BO43" s="183"/>
      <c r="BP43" s="183"/>
      <c r="BQ43" s="183"/>
      <c r="BR43" s="183"/>
      <c r="BS43" s="183"/>
      <c r="BT43" s="183"/>
      <c r="BU43" s="183"/>
      <c r="BV43" s="183"/>
      <c r="BW43" s="183"/>
      <c r="BX43" s="183"/>
      <c r="BY43" s="183"/>
      <c r="BZ43" s="183"/>
      <c r="CA43" s="183"/>
      <c r="CB43" s="183"/>
      <c r="CC43" s="183"/>
      <c r="CD43" s="183"/>
      <c r="CE43" s="183"/>
      <c r="CF43" s="183"/>
      <c r="CG43" s="183"/>
      <c r="CH43" s="183"/>
      <c r="CI43" s="183"/>
      <c r="CJ43" s="183"/>
      <c r="CK43" s="183"/>
      <c r="CL43" s="183"/>
      <c r="CM43" s="183"/>
      <c r="CN43" s="183"/>
      <c r="CO43" s="183"/>
      <c r="CP43" s="183"/>
      <c r="CQ43" s="183"/>
      <c r="CR43" s="183"/>
      <c r="CS43" s="183"/>
      <c r="CT43" s="183"/>
      <c r="CU43" s="183"/>
      <c r="CV43" s="183"/>
      <c r="CW43" s="183"/>
      <c r="CX43" s="183"/>
      <c r="CY43" s="183"/>
      <c r="CZ43" s="183"/>
      <c r="DA43" s="183"/>
      <c r="DB43" s="183"/>
      <c r="DC43" s="183"/>
      <c r="DD43" s="183"/>
      <c r="DE43" s="183"/>
      <c r="DF43" s="183"/>
      <c r="DG43" s="183"/>
      <c r="DH43" s="183"/>
      <c r="DI43" s="183"/>
      <c r="DJ43" s="183"/>
      <c r="DK43" s="183"/>
      <c r="DL43" s="183"/>
      <c r="DM43" s="183"/>
      <c r="DN43" s="183"/>
      <c r="DO43" s="183"/>
      <c r="DP43" s="183"/>
      <c r="DQ43" s="183"/>
      <c r="DR43" s="183"/>
      <c r="DS43" s="183"/>
      <c r="DT43" s="183"/>
      <c r="DU43" s="183"/>
      <c r="DV43" s="183"/>
      <c r="DW43" s="183"/>
      <c r="DX43" s="183"/>
      <c r="DY43" s="183"/>
      <c r="DZ43" s="183"/>
      <c r="EA43" s="183"/>
      <c r="EB43" s="183"/>
      <c r="EC43" s="183"/>
      <c r="ED43" s="183"/>
      <c r="EE43" s="183"/>
      <c r="EF43" s="183"/>
      <c r="EG43" s="183"/>
      <c r="EH43" s="183"/>
      <c r="EI43" s="183"/>
      <c r="EJ43" s="183"/>
      <c r="EK43" s="183"/>
      <c r="EL43" s="183"/>
      <c r="EM43" s="183"/>
      <c r="EN43" s="183"/>
      <c r="EO43" s="183"/>
      <c r="EP43" s="183"/>
      <c r="EQ43" s="183"/>
      <c r="ER43" s="183"/>
      <c r="ES43" s="183"/>
      <c r="ET43" s="183"/>
      <c r="EU43" s="183"/>
      <c r="EV43" s="183"/>
      <c r="EW43" s="183"/>
      <c r="EX43" s="183"/>
      <c r="EY43" s="183"/>
      <c r="EZ43" s="183"/>
      <c r="FA43" s="183"/>
      <c r="FB43" s="183"/>
      <c r="FC43" s="183"/>
      <c r="FD43" s="183"/>
      <c r="FE43" s="183"/>
      <c r="FF43" s="183"/>
      <c r="FG43" s="183"/>
      <c r="FH43" s="183"/>
      <c r="FI43" s="183"/>
      <c r="FJ43" s="183"/>
      <c r="FK43" s="183"/>
      <c r="FL43" s="183"/>
      <c r="FM43" s="183"/>
      <c r="FN43" s="183"/>
      <c r="FO43" s="183"/>
      <c r="FP43" s="183"/>
      <c r="FQ43" s="183"/>
      <c r="FR43" s="183"/>
      <c r="FS43" s="183"/>
      <c r="FT43" s="183"/>
      <c r="FU43" s="183"/>
      <c r="FV43" s="183"/>
      <c r="FW43" s="183"/>
      <c r="FX43" s="183"/>
      <c r="FY43" s="183"/>
      <c r="FZ43" s="183"/>
      <c r="GA43" s="183"/>
      <c r="GB43" s="183"/>
      <c r="GC43" s="183"/>
      <c r="GD43" s="183"/>
      <c r="GE43" s="183"/>
      <c r="GF43" s="183"/>
      <c r="GG43" s="183"/>
      <c r="GH43" s="183"/>
      <c r="GI43" s="183"/>
      <c r="GJ43" s="183"/>
      <c r="GK43" s="183"/>
      <c r="GL43" s="183"/>
      <c r="GM43" s="183"/>
      <c r="GN43" s="183"/>
      <c r="GO43" s="183"/>
      <c r="GP43" s="183"/>
      <c r="GQ43" s="183"/>
      <c r="GR43" s="183"/>
      <c r="GS43" s="183"/>
      <c r="GT43" s="183"/>
      <c r="GU43" s="183"/>
      <c r="GV43" s="183"/>
      <c r="GW43" s="183"/>
      <c r="GX43" s="183"/>
      <c r="GY43" s="183"/>
      <c r="GZ43" s="183"/>
      <c r="HA43" s="183"/>
      <c r="HB43" s="183"/>
      <c r="HC43" s="183"/>
      <c r="HD43" s="183"/>
      <c r="HE43" s="183"/>
      <c r="HF43" s="183"/>
      <c r="HG43" s="183"/>
      <c r="HH43" s="183"/>
      <c r="HI43" s="183"/>
      <c r="HJ43" s="183"/>
      <c r="HK43" s="183"/>
      <c r="HL43" s="183"/>
      <c r="HM43" s="183"/>
      <c r="HN43" s="183"/>
      <c r="HO43" s="183"/>
      <c r="HP43" s="183"/>
      <c r="HQ43" s="183"/>
      <c r="HR43" s="183"/>
      <c r="HS43" s="183"/>
      <c r="HT43" s="183"/>
      <c r="HU43" s="183"/>
      <c r="HV43" s="183"/>
      <c r="HW43" s="183"/>
      <c r="HX43" s="183"/>
      <c r="HY43" s="183"/>
      <c r="HZ43" s="183"/>
      <c r="IA43" s="183"/>
      <c r="IB43" s="183"/>
      <c r="IC43" s="183"/>
      <c r="ID43" s="183"/>
      <c r="IE43" s="183"/>
      <c r="IF43" s="183"/>
      <c r="IG43" s="183"/>
      <c r="IH43" s="183"/>
      <c r="II43" s="183"/>
      <c r="IJ43" s="183"/>
      <c r="IK43" s="183"/>
      <c r="IL43" s="183"/>
      <c r="IM43" s="183"/>
      <c r="IN43" s="183"/>
      <c r="IO43" s="183"/>
      <c r="IP43" s="183"/>
      <c r="IQ43" s="183"/>
      <c r="IR43" s="183"/>
      <c r="IS43" s="183"/>
      <c r="IT43" s="183"/>
      <c r="IU43" s="183"/>
      <c r="IV43" s="183"/>
      <c r="IW43" s="183"/>
      <c r="IX43" s="183"/>
      <c r="IY43" s="183"/>
      <c r="IZ43" s="183"/>
      <c r="JA43" s="183"/>
      <c r="JB43" s="183"/>
      <c r="JC43" s="183"/>
      <c r="JD43" s="183"/>
      <c r="JE43" s="183"/>
      <c r="JF43" s="183"/>
      <c r="JG43" s="183"/>
      <c r="JH43" s="183"/>
      <c r="JI43" s="183"/>
      <c r="JJ43" s="183"/>
      <c r="JK43" s="183"/>
      <c r="JL43" s="183"/>
      <c r="JM43" s="183"/>
      <c r="JN43" s="183"/>
      <c r="JO43" s="183"/>
      <c r="JP43" s="183"/>
      <c r="JQ43" s="183"/>
      <c r="JR43" s="183"/>
      <c r="JS43" s="183"/>
      <c r="JT43" s="183"/>
      <c r="JU43" s="183"/>
      <c r="JV43" s="183"/>
      <c r="JW43" s="183"/>
      <c r="JX43" s="183"/>
      <c r="JY43" s="183"/>
      <c r="JZ43" s="183"/>
      <c r="KA43" s="183"/>
      <c r="KB43" s="183"/>
      <c r="KC43" s="183"/>
      <c r="KD43" s="183"/>
      <c r="KE43" s="183"/>
      <c r="KF43" s="183"/>
      <c r="KG43" s="183"/>
      <c r="KH43" s="183"/>
      <c r="KI43" s="183"/>
      <c r="KJ43" s="183"/>
      <c r="KK43" s="183"/>
      <c r="KL43" s="183"/>
      <c r="KM43" s="183"/>
      <c r="KN43" s="183"/>
      <c r="KO43" s="183"/>
      <c r="KP43" s="183"/>
      <c r="KQ43" s="183"/>
      <c r="KR43" s="183"/>
      <c r="KS43" s="183"/>
      <c r="KT43" s="183"/>
      <c r="KU43" s="183"/>
      <c r="KV43" s="183"/>
      <c r="KW43" s="183"/>
      <c r="KX43" s="183"/>
      <c r="KY43" s="183"/>
      <c r="KZ43" s="183"/>
      <c r="LA43" s="183"/>
      <c r="LB43" s="183"/>
      <c r="LC43" s="183"/>
      <c r="LD43" s="183"/>
      <c r="LE43" s="183"/>
      <c r="LF43" s="183"/>
      <c r="LG43" s="183"/>
      <c r="LH43" s="183"/>
      <c r="LI43" s="183"/>
      <c r="LJ43" s="183"/>
      <c r="LK43" s="183"/>
      <c r="LL43" s="183"/>
      <c r="LM43" s="183"/>
      <c r="LN43" s="183"/>
      <c r="LO43" s="183"/>
      <c r="LP43" s="183"/>
      <c r="LQ43" s="183"/>
      <c r="LR43" s="183"/>
      <c r="LS43" s="183"/>
      <c r="LT43" s="183"/>
      <c r="LU43" s="183"/>
      <c r="LV43" s="183"/>
      <c r="LW43" s="183"/>
      <c r="LX43" s="183"/>
      <c r="LY43" s="183"/>
      <c r="LZ43" s="183"/>
      <c r="MA43" s="183"/>
      <c r="MB43" s="183"/>
      <c r="MC43" s="183"/>
      <c r="MD43" s="183"/>
      <c r="ME43" s="183"/>
      <c r="MF43" s="183"/>
      <c r="MG43" s="183"/>
      <c r="MH43" s="183"/>
    </row>
    <row r="44" spans="1:349" s="220" customFormat="1" ht="17" hidden="1" outlineLevel="1">
      <c r="A44" s="139"/>
      <c r="B44" s="139"/>
      <c r="C44" s="228"/>
      <c r="D44" s="99"/>
      <c r="E44" s="121" t="s">
        <v>6</v>
      </c>
      <c r="F44" s="99"/>
      <c r="G44" s="99"/>
      <c r="H44" s="99"/>
      <c r="I44" s="99"/>
      <c r="J44" s="223" t="s">
        <v>73</v>
      </c>
      <c r="K44" s="223" t="s">
        <v>77</v>
      </c>
      <c r="L44" s="239"/>
      <c r="M44" s="114"/>
      <c r="N44" s="102">
        <f>(N32/'Direct costs Brazil'!I32)*'Direct costs Brazil'!I44</f>
        <v>343254.87869189185</v>
      </c>
      <c r="O44" s="16">
        <f>N44*(1+$M$33)</f>
        <v>367797.60251836205</v>
      </c>
      <c r="P44" s="16">
        <f t="shared" si="17"/>
        <v>394095.1310984249</v>
      </c>
      <c r="Q44" s="16">
        <f t="shared" si="18"/>
        <v>422272.93297196226</v>
      </c>
      <c r="R44" s="16">
        <f t="shared" si="19"/>
        <v>452465.44767945755</v>
      </c>
      <c r="S44" s="16">
        <f t="shared" si="20"/>
        <v>484816.7271885387</v>
      </c>
      <c r="T44" s="17">
        <f t="shared" si="21"/>
        <v>519481.12318251916</v>
      </c>
      <c r="U44" s="183"/>
      <c r="V44" s="183"/>
      <c r="W44" s="183"/>
      <c r="X44" s="183"/>
      <c r="Y44" s="183"/>
      <c r="Z44" s="183"/>
      <c r="AA44" s="183"/>
      <c r="AB44" s="183"/>
      <c r="AC44" s="183"/>
      <c r="AD44" s="183"/>
      <c r="AE44" s="183"/>
      <c r="AF44" s="183"/>
      <c r="AG44" s="183"/>
      <c r="AH44" s="183"/>
      <c r="AI44" s="183"/>
      <c r="AJ44" s="183"/>
      <c r="AK44" s="183"/>
      <c r="AL44" s="183"/>
      <c r="AM44" s="183"/>
      <c r="AN44" s="183"/>
      <c r="AO44" s="183"/>
      <c r="AP44" s="183"/>
      <c r="AQ44" s="183"/>
      <c r="AR44" s="183"/>
      <c r="AS44" s="183"/>
      <c r="AT44" s="183"/>
      <c r="AU44" s="183"/>
      <c r="AV44" s="183"/>
      <c r="AW44" s="183"/>
      <c r="AX44" s="183"/>
      <c r="AY44" s="183"/>
      <c r="AZ44" s="183"/>
      <c r="BA44" s="183"/>
      <c r="BB44" s="183"/>
      <c r="BC44" s="183"/>
      <c r="BD44" s="183"/>
      <c r="BE44" s="183"/>
      <c r="BF44" s="183"/>
      <c r="BG44" s="183"/>
      <c r="BH44" s="183"/>
      <c r="BI44" s="183"/>
      <c r="BJ44" s="183"/>
      <c r="BK44" s="183"/>
      <c r="BL44" s="183"/>
      <c r="BM44" s="183"/>
      <c r="BN44" s="183"/>
      <c r="BO44" s="183"/>
      <c r="BP44" s="183"/>
      <c r="BQ44" s="183"/>
      <c r="BR44" s="183"/>
      <c r="BS44" s="183"/>
      <c r="BT44" s="183"/>
      <c r="BU44" s="183"/>
      <c r="BV44" s="183"/>
      <c r="BW44" s="183"/>
      <c r="BX44" s="183"/>
      <c r="BY44" s="183"/>
      <c r="BZ44" s="183"/>
      <c r="CA44" s="183"/>
      <c r="CB44" s="183"/>
      <c r="CC44" s="183"/>
      <c r="CD44" s="183"/>
      <c r="CE44" s="183"/>
      <c r="CF44" s="183"/>
      <c r="CG44" s="183"/>
      <c r="CH44" s="183"/>
      <c r="CI44" s="183"/>
      <c r="CJ44" s="183"/>
      <c r="CK44" s="183"/>
      <c r="CL44" s="183"/>
      <c r="CM44" s="183"/>
      <c r="CN44" s="183"/>
      <c r="CO44" s="183"/>
      <c r="CP44" s="183"/>
      <c r="CQ44" s="183"/>
      <c r="CR44" s="183"/>
      <c r="CS44" s="183"/>
      <c r="CT44" s="183"/>
      <c r="CU44" s="183"/>
      <c r="CV44" s="183"/>
      <c r="CW44" s="183"/>
      <c r="CX44" s="183"/>
      <c r="CY44" s="183"/>
      <c r="CZ44" s="183"/>
      <c r="DA44" s="183"/>
      <c r="DB44" s="183"/>
      <c r="DC44" s="183"/>
      <c r="DD44" s="183"/>
      <c r="DE44" s="183"/>
      <c r="DF44" s="183"/>
      <c r="DG44" s="183"/>
      <c r="DH44" s="183"/>
      <c r="DI44" s="183"/>
      <c r="DJ44" s="183"/>
      <c r="DK44" s="183"/>
      <c r="DL44" s="183"/>
      <c r="DM44" s="183"/>
      <c r="DN44" s="183"/>
      <c r="DO44" s="183"/>
      <c r="DP44" s="183"/>
      <c r="DQ44" s="183"/>
      <c r="DR44" s="183"/>
      <c r="DS44" s="183"/>
      <c r="DT44" s="183"/>
      <c r="DU44" s="183"/>
      <c r="DV44" s="183"/>
      <c r="DW44" s="183"/>
      <c r="DX44" s="183"/>
      <c r="DY44" s="183"/>
      <c r="DZ44" s="183"/>
      <c r="EA44" s="183"/>
      <c r="EB44" s="183"/>
      <c r="EC44" s="183"/>
      <c r="ED44" s="183"/>
      <c r="EE44" s="183"/>
      <c r="EF44" s="183"/>
      <c r="EG44" s="183"/>
      <c r="EH44" s="183"/>
      <c r="EI44" s="183"/>
      <c r="EJ44" s="183"/>
      <c r="EK44" s="183"/>
      <c r="EL44" s="183"/>
      <c r="EM44" s="183"/>
      <c r="EN44" s="183"/>
      <c r="EO44" s="183"/>
      <c r="EP44" s="183"/>
      <c r="EQ44" s="183"/>
      <c r="ER44" s="183"/>
      <c r="ES44" s="183"/>
      <c r="ET44" s="183"/>
      <c r="EU44" s="183"/>
      <c r="EV44" s="183"/>
      <c r="EW44" s="183"/>
      <c r="EX44" s="183"/>
      <c r="EY44" s="183"/>
      <c r="EZ44" s="183"/>
      <c r="FA44" s="183"/>
      <c r="FB44" s="183"/>
      <c r="FC44" s="183"/>
      <c r="FD44" s="183"/>
      <c r="FE44" s="183"/>
      <c r="FF44" s="183"/>
      <c r="FG44" s="183"/>
      <c r="FH44" s="183"/>
      <c r="FI44" s="183"/>
      <c r="FJ44" s="183"/>
      <c r="FK44" s="183"/>
      <c r="FL44" s="183"/>
      <c r="FM44" s="183"/>
      <c r="FN44" s="183"/>
      <c r="FO44" s="183"/>
      <c r="FP44" s="183"/>
      <c r="FQ44" s="183"/>
      <c r="FR44" s="183"/>
      <c r="FS44" s="183"/>
      <c r="FT44" s="183"/>
      <c r="FU44" s="183"/>
      <c r="FV44" s="183"/>
      <c r="FW44" s="183"/>
      <c r="FX44" s="183"/>
      <c r="FY44" s="183"/>
      <c r="FZ44" s="183"/>
      <c r="GA44" s="183"/>
      <c r="GB44" s="183"/>
      <c r="GC44" s="183"/>
      <c r="GD44" s="183"/>
      <c r="GE44" s="183"/>
      <c r="GF44" s="183"/>
      <c r="GG44" s="183"/>
      <c r="GH44" s="183"/>
      <c r="GI44" s="183"/>
      <c r="GJ44" s="183"/>
      <c r="GK44" s="183"/>
      <c r="GL44" s="183"/>
      <c r="GM44" s="183"/>
      <c r="GN44" s="183"/>
      <c r="GO44" s="183"/>
      <c r="GP44" s="183"/>
      <c r="GQ44" s="183"/>
      <c r="GR44" s="183"/>
      <c r="GS44" s="183"/>
      <c r="GT44" s="183"/>
      <c r="GU44" s="183"/>
      <c r="GV44" s="183"/>
      <c r="GW44" s="183"/>
      <c r="GX44" s="183"/>
      <c r="GY44" s="183"/>
      <c r="GZ44" s="183"/>
      <c r="HA44" s="183"/>
      <c r="HB44" s="183"/>
      <c r="HC44" s="183"/>
      <c r="HD44" s="183"/>
      <c r="HE44" s="183"/>
      <c r="HF44" s="183"/>
      <c r="HG44" s="183"/>
      <c r="HH44" s="183"/>
      <c r="HI44" s="183"/>
      <c r="HJ44" s="183"/>
      <c r="HK44" s="183"/>
      <c r="HL44" s="183"/>
      <c r="HM44" s="183"/>
      <c r="HN44" s="183"/>
      <c r="HO44" s="183"/>
      <c r="HP44" s="183"/>
      <c r="HQ44" s="183"/>
      <c r="HR44" s="183"/>
      <c r="HS44" s="183"/>
      <c r="HT44" s="183"/>
      <c r="HU44" s="183"/>
      <c r="HV44" s="183"/>
      <c r="HW44" s="183"/>
      <c r="HX44" s="183"/>
      <c r="HY44" s="183"/>
      <c r="HZ44" s="183"/>
      <c r="IA44" s="183"/>
      <c r="IB44" s="183"/>
      <c r="IC44" s="183"/>
      <c r="ID44" s="183"/>
      <c r="IE44" s="183"/>
      <c r="IF44" s="183"/>
      <c r="IG44" s="183"/>
      <c r="IH44" s="183"/>
      <c r="II44" s="183"/>
      <c r="IJ44" s="183"/>
      <c r="IK44" s="183"/>
      <c r="IL44" s="183"/>
      <c r="IM44" s="183"/>
      <c r="IN44" s="183"/>
      <c r="IO44" s="183"/>
      <c r="IP44" s="183"/>
      <c r="IQ44" s="183"/>
      <c r="IR44" s="183"/>
      <c r="IS44" s="183"/>
      <c r="IT44" s="183"/>
      <c r="IU44" s="183"/>
      <c r="IV44" s="183"/>
      <c r="IW44" s="183"/>
      <c r="IX44" s="183"/>
      <c r="IY44" s="183"/>
      <c r="IZ44" s="183"/>
      <c r="JA44" s="183"/>
      <c r="JB44" s="183"/>
      <c r="JC44" s="183"/>
      <c r="JD44" s="183"/>
      <c r="JE44" s="183"/>
      <c r="JF44" s="183"/>
      <c r="JG44" s="183"/>
      <c r="JH44" s="183"/>
      <c r="JI44" s="183"/>
      <c r="JJ44" s="183"/>
      <c r="JK44" s="183"/>
      <c r="JL44" s="183"/>
      <c r="JM44" s="183"/>
      <c r="JN44" s="183"/>
      <c r="JO44" s="183"/>
      <c r="JP44" s="183"/>
      <c r="JQ44" s="183"/>
      <c r="JR44" s="183"/>
      <c r="JS44" s="183"/>
      <c r="JT44" s="183"/>
      <c r="JU44" s="183"/>
      <c r="JV44" s="183"/>
      <c r="JW44" s="183"/>
      <c r="JX44" s="183"/>
      <c r="JY44" s="183"/>
      <c r="JZ44" s="183"/>
      <c r="KA44" s="183"/>
      <c r="KB44" s="183"/>
      <c r="KC44" s="183"/>
      <c r="KD44" s="183"/>
      <c r="KE44" s="183"/>
      <c r="KF44" s="183"/>
      <c r="KG44" s="183"/>
      <c r="KH44" s="183"/>
      <c r="KI44" s="183"/>
      <c r="KJ44" s="183"/>
      <c r="KK44" s="183"/>
      <c r="KL44" s="183"/>
      <c r="KM44" s="183"/>
      <c r="KN44" s="183"/>
      <c r="KO44" s="183"/>
      <c r="KP44" s="183"/>
      <c r="KQ44" s="183"/>
      <c r="KR44" s="183"/>
      <c r="KS44" s="183"/>
      <c r="KT44" s="183"/>
      <c r="KU44" s="183"/>
      <c r="KV44" s="183"/>
      <c r="KW44" s="183"/>
      <c r="KX44" s="183"/>
      <c r="KY44" s="183"/>
      <c r="KZ44" s="183"/>
      <c r="LA44" s="183"/>
      <c r="LB44" s="183"/>
      <c r="LC44" s="183"/>
      <c r="LD44" s="183"/>
      <c r="LE44" s="183"/>
      <c r="LF44" s="183"/>
      <c r="LG44" s="183"/>
      <c r="LH44" s="183"/>
      <c r="LI44" s="183"/>
      <c r="LJ44" s="183"/>
      <c r="LK44" s="183"/>
      <c r="LL44" s="183"/>
      <c r="LM44" s="183"/>
      <c r="LN44" s="183"/>
      <c r="LO44" s="183"/>
      <c r="LP44" s="183"/>
      <c r="LQ44" s="183"/>
      <c r="LR44" s="183"/>
      <c r="LS44" s="183"/>
      <c r="LT44" s="183"/>
      <c r="LU44" s="183"/>
      <c r="LV44" s="183"/>
      <c r="LW44" s="183"/>
      <c r="LX44" s="183"/>
      <c r="LY44" s="183"/>
      <c r="LZ44" s="183"/>
      <c r="MA44" s="183"/>
      <c r="MB44" s="183"/>
      <c r="MC44" s="183"/>
      <c r="MD44" s="183"/>
      <c r="ME44" s="183"/>
      <c r="MF44" s="183"/>
      <c r="MG44" s="183"/>
      <c r="MH44" s="183"/>
    </row>
    <row r="45" spans="1:349" s="220" customFormat="1" ht="17" hidden="1" outlineLevel="1">
      <c r="A45" s="139"/>
      <c r="B45" s="139"/>
      <c r="C45" s="228"/>
      <c r="D45" s="99"/>
      <c r="E45" s="121" t="s">
        <v>7</v>
      </c>
      <c r="F45" s="99"/>
      <c r="G45" s="99"/>
      <c r="H45" s="99"/>
      <c r="I45" s="99"/>
      <c r="J45" s="223" t="s">
        <v>73</v>
      </c>
      <c r="K45" s="223" t="s">
        <v>77</v>
      </c>
      <c r="L45" s="239"/>
      <c r="M45" s="114"/>
      <c r="N45" s="102">
        <f>(N32/'Direct costs Brazil'!I32)*'Direct costs Brazil'!I45</f>
        <v>284361.45380675676</v>
      </c>
      <c r="O45" s="16">
        <f>N45*(1+$M$33)</f>
        <v>304693.29775393987</v>
      </c>
      <c r="P45" s="16">
        <f t="shared" si="17"/>
        <v>326478.86854334653</v>
      </c>
      <c r="Q45" s="16">
        <f t="shared" si="18"/>
        <v>349822.10764419578</v>
      </c>
      <c r="R45" s="16">
        <f t="shared" si="19"/>
        <v>374834.38834075577</v>
      </c>
      <c r="S45" s="16">
        <f t="shared" si="20"/>
        <v>401635.04710711975</v>
      </c>
      <c r="T45" s="17">
        <f t="shared" si="21"/>
        <v>430351.95297527878</v>
      </c>
      <c r="U45" s="183"/>
      <c r="V45" s="183"/>
      <c r="W45" s="183"/>
      <c r="X45" s="183"/>
      <c r="Y45" s="183"/>
      <c r="Z45" s="183"/>
      <c r="AA45" s="183"/>
      <c r="AB45" s="183"/>
      <c r="AC45" s="183"/>
      <c r="AD45" s="183"/>
      <c r="AE45" s="183"/>
      <c r="AF45" s="183"/>
      <c r="AG45" s="183"/>
      <c r="AH45" s="183"/>
      <c r="AI45" s="183"/>
      <c r="AJ45" s="183"/>
      <c r="AK45" s="183"/>
      <c r="AL45" s="183"/>
      <c r="AM45" s="183"/>
      <c r="AN45" s="183"/>
      <c r="AO45" s="183"/>
      <c r="AP45" s="183"/>
      <c r="AQ45" s="183"/>
      <c r="AR45" s="183"/>
      <c r="AS45" s="183"/>
      <c r="AT45" s="183"/>
      <c r="AU45" s="183"/>
      <c r="AV45" s="183"/>
      <c r="AW45" s="183"/>
      <c r="AX45" s="183"/>
      <c r="AY45" s="183"/>
      <c r="AZ45" s="183"/>
      <c r="BA45" s="183"/>
      <c r="BB45" s="183"/>
      <c r="BC45" s="183"/>
      <c r="BD45" s="183"/>
      <c r="BE45" s="183"/>
      <c r="BF45" s="183"/>
      <c r="BG45" s="183"/>
      <c r="BH45" s="183"/>
      <c r="BI45" s="183"/>
      <c r="BJ45" s="183"/>
      <c r="BK45" s="183"/>
      <c r="BL45" s="183"/>
      <c r="BM45" s="183"/>
      <c r="BN45" s="183"/>
      <c r="BO45" s="183"/>
      <c r="BP45" s="183"/>
      <c r="BQ45" s="183"/>
      <c r="BR45" s="183"/>
      <c r="BS45" s="183"/>
      <c r="BT45" s="183"/>
      <c r="BU45" s="183"/>
      <c r="BV45" s="183"/>
      <c r="BW45" s="183"/>
      <c r="BX45" s="183"/>
      <c r="BY45" s="183"/>
      <c r="BZ45" s="183"/>
      <c r="CA45" s="183"/>
      <c r="CB45" s="183"/>
      <c r="CC45" s="183"/>
      <c r="CD45" s="183"/>
      <c r="CE45" s="183"/>
      <c r="CF45" s="183"/>
      <c r="CG45" s="183"/>
      <c r="CH45" s="183"/>
      <c r="CI45" s="183"/>
      <c r="CJ45" s="183"/>
      <c r="CK45" s="183"/>
      <c r="CL45" s="183"/>
      <c r="CM45" s="183"/>
      <c r="CN45" s="183"/>
      <c r="CO45" s="183"/>
      <c r="CP45" s="183"/>
      <c r="CQ45" s="183"/>
      <c r="CR45" s="183"/>
      <c r="CS45" s="183"/>
      <c r="CT45" s="183"/>
      <c r="CU45" s="183"/>
      <c r="CV45" s="183"/>
      <c r="CW45" s="183"/>
      <c r="CX45" s="183"/>
      <c r="CY45" s="183"/>
      <c r="CZ45" s="183"/>
      <c r="DA45" s="183"/>
      <c r="DB45" s="183"/>
      <c r="DC45" s="183"/>
      <c r="DD45" s="183"/>
      <c r="DE45" s="183"/>
      <c r="DF45" s="183"/>
      <c r="DG45" s="183"/>
      <c r="DH45" s="183"/>
      <c r="DI45" s="183"/>
      <c r="DJ45" s="183"/>
      <c r="DK45" s="183"/>
      <c r="DL45" s="183"/>
      <c r="DM45" s="183"/>
      <c r="DN45" s="183"/>
      <c r="DO45" s="183"/>
      <c r="DP45" s="183"/>
      <c r="DQ45" s="183"/>
      <c r="DR45" s="183"/>
      <c r="DS45" s="183"/>
      <c r="DT45" s="183"/>
      <c r="DU45" s="183"/>
      <c r="DV45" s="183"/>
      <c r="DW45" s="183"/>
      <c r="DX45" s="183"/>
      <c r="DY45" s="183"/>
      <c r="DZ45" s="183"/>
      <c r="EA45" s="183"/>
      <c r="EB45" s="183"/>
      <c r="EC45" s="183"/>
      <c r="ED45" s="183"/>
      <c r="EE45" s="183"/>
      <c r="EF45" s="183"/>
      <c r="EG45" s="183"/>
      <c r="EH45" s="183"/>
      <c r="EI45" s="183"/>
      <c r="EJ45" s="183"/>
      <c r="EK45" s="183"/>
      <c r="EL45" s="183"/>
      <c r="EM45" s="183"/>
      <c r="EN45" s="183"/>
      <c r="EO45" s="183"/>
      <c r="EP45" s="183"/>
      <c r="EQ45" s="183"/>
      <c r="ER45" s="183"/>
      <c r="ES45" s="183"/>
      <c r="ET45" s="183"/>
      <c r="EU45" s="183"/>
      <c r="EV45" s="183"/>
      <c r="EW45" s="183"/>
      <c r="EX45" s="183"/>
      <c r="EY45" s="183"/>
      <c r="EZ45" s="183"/>
      <c r="FA45" s="183"/>
      <c r="FB45" s="183"/>
      <c r="FC45" s="183"/>
      <c r="FD45" s="183"/>
      <c r="FE45" s="183"/>
      <c r="FF45" s="183"/>
      <c r="FG45" s="183"/>
      <c r="FH45" s="183"/>
      <c r="FI45" s="183"/>
      <c r="FJ45" s="183"/>
      <c r="FK45" s="183"/>
      <c r="FL45" s="183"/>
      <c r="FM45" s="183"/>
      <c r="FN45" s="183"/>
      <c r="FO45" s="183"/>
      <c r="FP45" s="183"/>
      <c r="FQ45" s="183"/>
      <c r="FR45" s="183"/>
      <c r="FS45" s="183"/>
      <c r="FT45" s="183"/>
      <c r="FU45" s="183"/>
      <c r="FV45" s="183"/>
      <c r="FW45" s="183"/>
      <c r="FX45" s="183"/>
      <c r="FY45" s="183"/>
      <c r="FZ45" s="183"/>
      <c r="GA45" s="183"/>
      <c r="GB45" s="183"/>
      <c r="GC45" s="183"/>
      <c r="GD45" s="183"/>
      <c r="GE45" s="183"/>
      <c r="GF45" s="183"/>
      <c r="GG45" s="183"/>
      <c r="GH45" s="183"/>
      <c r="GI45" s="183"/>
      <c r="GJ45" s="183"/>
      <c r="GK45" s="183"/>
      <c r="GL45" s="183"/>
      <c r="GM45" s="183"/>
      <c r="GN45" s="183"/>
      <c r="GO45" s="183"/>
      <c r="GP45" s="183"/>
      <c r="GQ45" s="183"/>
      <c r="GR45" s="183"/>
      <c r="GS45" s="183"/>
      <c r="GT45" s="183"/>
      <c r="GU45" s="183"/>
      <c r="GV45" s="183"/>
      <c r="GW45" s="183"/>
      <c r="GX45" s="183"/>
      <c r="GY45" s="183"/>
      <c r="GZ45" s="183"/>
      <c r="HA45" s="183"/>
      <c r="HB45" s="183"/>
      <c r="HC45" s="183"/>
      <c r="HD45" s="183"/>
      <c r="HE45" s="183"/>
      <c r="HF45" s="183"/>
      <c r="HG45" s="183"/>
      <c r="HH45" s="183"/>
      <c r="HI45" s="183"/>
      <c r="HJ45" s="183"/>
      <c r="HK45" s="183"/>
      <c r="HL45" s="183"/>
      <c r="HM45" s="183"/>
      <c r="HN45" s="183"/>
      <c r="HO45" s="183"/>
      <c r="HP45" s="183"/>
      <c r="HQ45" s="183"/>
      <c r="HR45" s="183"/>
      <c r="HS45" s="183"/>
      <c r="HT45" s="183"/>
      <c r="HU45" s="183"/>
      <c r="HV45" s="183"/>
      <c r="HW45" s="183"/>
      <c r="HX45" s="183"/>
      <c r="HY45" s="183"/>
      <c r="HZ45" s="183"/>
      <c r="IA45" s="183"/>
      <c r="IB45" s="183"/>
      <c r="IC45" s="183"/>
      <c r="ID45" s="183"/>
      <c r="IE45" s="183"/>
      <c r="IF45" s="183"/>
      <c r="IG45" s="183"/>
      <c r="IH45" s="183"/>
      <c r="II45" s="183"/>
      <c r="IJ45" s="183"/>
      <c r="IK45" s="183"/>
      <c r="IL45" s="183"/>
      <c r="IM45" s="183"/>
      <c r="IN45" s="183"/>
      <c r="IO45" s="183"/>
      <c r="IP45" s="183"/>
      <c r="IQ45" s="183"/>
      <c r="IR45" s="183"/>
      <c r="IS45" s="183"/>
      <c r="IT45" s="183"/>
      <c r="IU45" s="183"/>
      <c r="IV45" s="183"/>
      <c r="IW45" s="183"/>
      <c r="IX45" s="183"/>
      <c r="IY45" s="183"/>
      <c r="IZ45" s="183"/>
      <c r="JA45" s="183"/>
      <c r="JB45" s="183"/>
      <c r="JC45" s="183"/>
      <c r="JD45" s="183"/>
      <c r="JE45" s="183"/>
      <c r="JF45" s="183"/>
      <c r="JG45" s="183"/>
      <c r="JH45" s="183"/>
      <c r="JI45" s="183"/>
      <c r="JJ45" s="183"/>
      <c r="JK45" s="183"/>
      <c r="JL45" s="183"/>
      <c r="JM45" s="183"/>
      <c r="JN45" s="183"/>
      <c r="JO45" s="183"/>
      <c r="JP45" s="183"/>
      <c r="JQ45" s="183"/>
      <c r="JR45" s="183"/>
      <c r="JS45" s="183"/>
      <c r="JT45" s="183"/>
      <c r="JU45" s="183"/>
      <c r="JV45" s="183"/>
      <c r="JW45" s="183"/>
      <c r="JX45" s="183"/>
      <c r="JY45" s="183"/>
      <c r="JZ45" s="183"/>
      <c r="KA45" s="183"/>
      <c r="KB45" s="183"/>
      <c r="KC45" s="183"/>
      <c r="KD45" s="183"/>
      <c r="KE45" s="183"/>
      <c r="KF45" s="183"/>
      <c r="KG45" s="183"/>
      <c r="KH45" s="183"/>
      <c r="KI45" s="183"/>
      <c r="KJ45" s="183"/>
      <c r="KK45" s="183"/>
      <c r="KL45" s="183"/>
      <c r="KM45" s="183"/>
      <c r="KN45" s="183"/>
      <c r="KO45" s="183"/>
      <c r="KP45" s="183"/>
      <c r="KQ45" s="183"/>
      <c r="KR45" s="183"/>
      <c r="KS45" s="183"/>
      <c r="KT45" s="183"/>
      <c r="KU45" s="183"/>
      <c r="KV45" s="183"/>
      <c r="KW45" s="183"/>
      <c r="KX45" s="183"/>
      <c r="KY45" s="183"/>
      <c r="KZ45" s="183"/>
      <c r="LA45" s="183"/>
      <c r="LB45" s="183"/>
      <c r="LC45" s="183"/>
      <c r="LD45" s="183"/>
      <c r="LE45" s="183"/>
      <c r="LF45" s="183"/>
      <c r="LG45" s="183"/>
      <c r="LH45" s="183"/>
      <c r="LI45" s="183"/>
      <c r="LJ45" s="183"/>
      <c r="LK45" s="183"/>
      <c r="LL45" s="183"/>
      <c r="LM45" s="183"/>
      <c r="LN45" s="183"/>
      <c r="LO45" s="183"/>
      <c r="LP45" s="183"/>
      <c r="LQ45" s="183"/>
      <c r="LR45" s="183"/>
      <c r="LS45" s="183"/>
      <c r="LT45" s="183"/>
      <c r="LU45" s="183"/>
      <c r="LV45" s="183"/>
      <c r="LW45" s="183"/>
      <c r="LX45" s="183"/>
      <c r="LY45" s="183"/>
      <c r="LZ45" s="183"/>
      <c r="MA45" s="183"/>
      <c r="MB45" s="183"/>
      <c r="MC45" s="183"/>
      <c r="MD45" s="183"/>
      <c r="ME45" s="183"/>
      <c r="MF45" s="183"/>
      <c r="MG45" s="183"/>
      <c r="MH45" s="183"/>
    </row>
    <row r="46" spans="1:349" s="220" customFormat="1" ht="18" hidden="1" outlineLevel="1" thickBot="1">
      <c r="A46" s="180"/>
      <c r="B46" s="180"/>
      <c r="C46" s="247"/>
      <c r="D46" s="123"/>
      <c r="E46" s="123"/>
      <c r="F46" s="123"/>
      <c r="G46" s="123"/>
      <c r="H46" s="123"/>
      <c r="I46" s="123"/>
      <c r="J46" s="245"/>
      <c r="K46" s="245"/>
      <c r="L46" s="245"/>
      <c r="M46" s="200" t="s">
        <v>59</v>
      </c>
      <c r="N46" s="201">
        <f>SUM(N43:N45)</f>
        <v>656465.08994054049</v>
      </c>
      <c r="O46" s="23">
        <f t="shared" ref="O46:T46" si="22">SUM(O43:O45)</f>
        <v>703402.34387128917</v>
      </c>
      <c r="P46" s="23">
        <f t="shared" si="22"/>
        <v>753695.61145808618</v>
      </c>
      <c r="Q46" s="23">
        <f t="shared" si="22"/>
        <v>807584.84767733933</v>
      </c>
      <c r="R46" s="23">
        <f t="shared" si="22"/>
        <v>865327.16428626911</v>
      </c>
      <c r="S46" s="23">
        <f t="shared" si="22"/>
        <v>927198.0565327371</v>
      </c>
      <c r="T46" s="24">
        <f t="shared" si="22"/>
        <v>993492.71757482784</v>
      </c>
      <c r="U46" s="183"/>
      <c r="V46" s="183"/>
      <c r="W46" s="183"/>
      <c r="X46" s="183"/>
      <c r="Y46" s="183"/>
      <c r="Z46" s="183"/>
      <c r="AA46" s="183"/>
      <c r="AB46" s="183"/>
      <c r="AC46" s="183"/>
      <c r="AD46" s="183"/>
      <c r="AE46" s="183"/>
      <c r="AF46" s="183"/>
      <c r="AG46" s="183"/>
      <c r="AH46" s="183"/>
      <c r="AI46" s="183"/>
      <c r="AJ46" s="183"/>
      <c r="AK46" s="183"/>
      <c r="AL46" s="183"/>
      <c r="AM46" s="183"/>
      <c r="AN46" s="183"/>
      <c r="AO46" s="183"/>
      <c r="AP46" s="183"/>
      <c r="AQ46" s="183"/>
      <c r="AR46" s="183"/>
      <c r="AS46" s="183"/>
      <c r="AT46" s="183"/>
      <c r="AU46" s="183"/>
      <c r="AV46" s="183"/>
      <c r="AW46" s="183"/>
      <c r="AX46" s="183"/>
      <c r="AY46" s="183"/>
      <c r="AZ46" s="183"/>
      <c r="BA46" s="183"/>
      <c r="BB46" s="183"/>
      <c r="BC46" s="183"/>
      <c r="BD46" s="183"/>
      <c r="BE46" s="183"/>
      <c r="BF46" s="183"/>
      <c r="BG46" s="183"/>
      <c r="BH46" s="183"/>
      <c r="BI46" s="183"/>
      <c r="BJ46" s="183"/>
      <c r="BK46" s="183"/>
      <c r="BL46" s="183"/>
      <c r="BM46" s="183"/>
      <c r="BN46" s="183"/>
      <c r="BO46" s="183"/>
      <c r="BP46" s="183"/>
      <c r="BQ46" s="183"/>
      <c r="BR46" s="183"/>
      <c r="BS46" s="183"/>
      <c r="BT46" s="183"/>
      <c r="BU46" s="183"/>
      <c r="BV46" s="183"/>
      <c r="BW46" s="183"/>
      <c r="BX46" s="183"/>
      <c r="BY46" s="183"/>
      <c r="BZ46" s="183"/>
      <c r="CA46" s="183"/>
      <c r="CB46" s="183"/>
      <c r="CC46" s="183"/>
      <c r="CD46" s="183"/>
      <c r="CE46" s="183"/>
      <c r="CF46" s="183"/>
      <c r="CG46" s="183"/>
      <c r="CH46" s="183"/>
      <c r="CI46" s="183"/>
      <c r="CJ46" s="183"/>
      <c r="CK46" s="183"/>
      <c r="CL46" s="183"/>
      <c r="CM46" s="183"/>
      <c r="CN46" s="183"/>
      <c r="CO46" s="183"/>
      <c r="CP46" s="183"/>
      <c r="CQ46" s="183"/>
      <c r="CR46" s="183"/>
      <c r="CS46" s="183"/>
      <c r="CT46" s="183"/>
      <c r="CU46" s="183"/>
      <c r="CV46" s="183"/>
      <c r="CW46" s="183"/>
      <c r="CX46" s="183"/>
      <c r="CY46" s="183"/>
      <c r="CZ46" s="183"/>
      <c r="DA46" s="183"/>
      <c r="DB46" s="183"/>
      <c r="DC46" s="183"/>
      <c r="DD46" s="183"/>
      <c r="DE46" s="183"/>
      <c r="DF46" s="183"/>
      <c r="DG46" s="183"/>
      <c r="DH46" s="183"/>
      <c r="DI46" s="183"/>
      <c r="DJ46" s="183"/>
      <c r="DK46" s="183"/>
      <c r="DL46" s="183"/>
      <c r="DM46" s="183"/>
      <c r="DN46" s="183"/>
      <c r="DO46" s="183"/>
      <c r="DP46" s="183"/>
      <c r="DQ46" s="183"/>
      <c r="DR46" s="183"/>
      <c r="DS46" s="183"/>
      <c r="DT46" s="183"/>
      <c r="DU46" s="183"/>
      <c r="DV46" s="183"/>
      <c r="DW46" s="183"/>
      <c r="DX46" s="183"/>
      <c r="DY46" s="183"/>
      <c r="DZ46" s="183"/>
      <c r="EA46" s="183"/>
      <c r="EB46" s="183"/>
      <c r="EC46" s="183"/>
      <c r="ED46" s="183"/>
      <c r="EE46" s="183"/>
      <c r="EF46" s="183"/>
      <c r="EG46" s="183"/>
      <c r="EH46" s="183"/>
      <c r="EI46" s="183"/>
      <c r="EJ46" s="183"/>
      <c r="EK46" s="183"/>
      <c r="EL46" s="183"/>
      <c r="EM46" s="183"/>
      <c r="EN46" s="183"/>
      <c r="EO46" s="183"/>
      <c r="EP46" s="183"/>
      <c r="EQ46" s="183"/>
      <c r="ER46" s="183"/>
      <c r="ES46" s="183"/>
      <c r="ET46" s="183"/>
      <c r="EU46" s="183"/>
      <c r="EV46" s="183"/>
      <c r="EW46" s="183"/>
      <c r="EX46" s="183"/>
      <c r="EY46" s="183"/>
      <c r="EZ46" s="183"/>
      <c r="FA46" s="183"/>
      <c r="FB46" s="183"/>
      <c r="FC46" s="183"/>
      <c r="FD46" s="183"/>
      <c r="FE46" s="183"/>
      <c r="FF46" s="183"/>
      <c r="FG46" s="183"/>
      <c r="FH46" s="183"/>
      <c r="FI46" s="183"/>
      <c r="FJ46" s="183"/>
      <c r="FK46" s="183"/>
      <c r="FL46" s="183"/>
      <c r="FM46" s="183"/>
      <c r="FN46" s="183"/>
      <c r="FO46" s="183"/>
      <c r="FP46" s="183"/>
      <c r="FQ46" s="183"/>
      <c r="FR46" s="183"/>
      <c r="FS46" s="183"/>
      <c r="FT46" s="183"/>
      <c r="FU46" s="183"/>
      <c r="FV46" s="183"/>
      <c r="FW46" s="183"/>
      <c r="FX46" s="183"/>
      <c r="FY46" s="183"/>
      <c r="FZ46" s="183"/>
      <c r="GA46" s="183"/>
      <c r="GB46" s="183"/>
      <c r="GC46" s="183"/>
      <c r="GD46" s="183"/>
      <c r="GE46" s="183"/>
      <c r="GF46" s="183"/>
      <c r="GG46" s="183"/>
      <c r="GH46" s="183"/>
      <c r="GI46" s="183"/>
      <c r="GJ46" s="183"/>
      <c r="GK46" s="183"/>
      <c r="GL46" s="183"/>
      <c r="GM46" s="183"/>
      <c r="GN46" s="183"/>
      <c r="GO46" s="183"/>
      <c r="GP46" s="183"/>
      <c r="GQ46" s="183"/>
      <c r="GR46" s="183"/>
      <c r="GS46" s="183"/>
      <c r="GT46" s="183"/>
      <c r="GU46" s="183"/>
      <c r="GV46" s="183"/>
      <c r="GW46" s="183"/>
      <c r="GX46" s="183"/>
      <c r="GY46" s="183"/>
      <c r="GZ46" s="183"/>
      <c r="HA46" s="183"/>
      <c r="HB46" s="183"/>
      <c r="HC46" s="183"/>
      <c r="HD46" s="183"/>
      <c r="HE46" s="183"/>
      <c r="HF46" s="183"/>
      <c r="HG46" s="183"/>
      <c r="HH46" s="183"/>
      <c r="HI46" s="183"/>
      <c r="HJ46" s="183"/>
      <c r="HK46" s="183"/>
      <c r="HL46" s="183"/>
      <c r="HM46" s="183"/>
      <c r="HN46" s="183"/>
      <c r="HO46" s="183"/>
      <c r="HP46" s="183"/>
      <c r="HQ46" s="183"/>
      <c r="HR46" s="183"/>
      <c r="HS46" s="183"/>
      <c r="HT46" s="183"/>
      <c r="HU46" s="183"/>
      <c r="HV46" s="183"/>
      <c r="HW46" s="183"/>
      <c r="HX46" s="183"/>
      <c r="HY46" s="183"/>
      <c r="HZ46" s="183"/>
      <c r="IA46" s="183"/>
      <c r="IB46" s="183"/>
      <c r="IC46" s="183"/>
      <c r="ID46" s="183"/>
      <c r="IE46" s="183"/>
      <c r="IF46" s="183"/>
      <c r="IG46" s="183"/>
      <c r="IH46" s="183"/>
      <c r="II46" s="183"/>
      <c r="IJ46" s="183"/>
      <c r="IK46" s="183"/>
      <c r="IL46" s="183"/>
      <c r="IM46" s="183"/>
      <c r="IN46" s="183"/>
      <c r="IO46" s="183"/>
      <c r="IP46" s="183"/>
      <c r="IQ46" s="183"/>
      <c r="IR46" s="183"/>
      <c r="IS46" s="183"/>
      <c r="IT46" s="183"/>
      <c r="IU46" s="183"/>
      <c r="IV46" s="183"/>
      <c r="IW46" s="183"/>
      <c r="IX46" s="183"/>
      <c r="IY46" s="183"/>
      <c r="IZ46" s="183"/>
      <c r="JA46" s="183"/>
      <c r="JB46" s="183"/>
      <c r="JC46" s="183"/>
      <c r="JD46" s="183"/>
      <c r="JE46" s="183"/>
      <c r="JF46" s="183"/>
      <c r="JG46" s="183"/>
      <c r="JH46" s="183"/>
      <c r="JI46" s="183"/>
      <c r="JJ46" s="183"/>
      <c r="JK46" s="183"/>
      <c r="JL46" s="183"/>
      <c r="JM46" s="183"/>
      <c r="JN46" s="183"/>
      <c r="JO46" s="183"/>
      <c r="JP46" s="183"/>
      <c r="JQ46" s="183"/>
      <c r="JR46" s="183"/>
      <c r="JS46" s="183"/>
      <c r="JT46" s="183"/>
      <c r="JU46" s="183"/>
      <c r="JV46" s="183"/>
      <c r="JW46" s="183"/>
      <c r="JX46" s="183"/>
      <c r="JY46" s="183"/>
      <c r="JZ46" s="183"/>
      <c r="KA46" s="183"/>
      <c r="KB46" s="183"/>
      <c r="KC46" s="183"/>
      <c r="KD46" s="183"/>
      <c r="KE46" s="183"/>
      <c r="KF46" s="183"/>
      <c r="KG46" s="183"/>
      <c r="KH46" s="183"/>
      <c r="KI46" s="183"/>
      <c r="KJ46" s="183"/>
      <c r="KK46" s="183"/>
      <c r="KL46" s="183"/>
      <c r="KM46" s="183"/>
      <c r="KN46" s="183"/>
      <c r="KO46" s="183"/>
      <c r="KP46" s="183"/>
      <c r="KQ46" s="183"/>
      <c r="KR46" s="183"/>
      <c r="KS46" s="183"/>
      <c r="KT46" s="183"/>
      <c r="KU46" s="183"/>
      <c r="KV46" s="183"/>
      <c r="KW46" s="183"/>
      <c r="KX46" s="183"/>
      <c r="KY46" s="183"/>
      <c r="KZ46" s="183"/>
      <c r="LA46" s="183"/>
      <c r="LB46" s="183"/>
      <c r="LC46" s="183"/>
      <c r="LD46" s="183"/>
      <c r="LE46" s="183"/>
      <c r="LF46" s="183"/>
      <c r="LG46" s="183"/>
      <c r="LH46" s="183"/>
      <c r="LI46" s="183"/>
      <c r="LJ46" s="183"/>
      <c r="LK46" s="183"/>
      <c r="LL46" s="183"/>
      <c r="LM46" s="183"/>
      <c r="LN46" s="183"/>
      <c r="LO46" s="183"/>
      <c r="LP46" s="183"/>
      <c r="LQ46" s="183"/>
      <c r="LR46" s="183"/>
      <c r="LS46" s="183"/>
      <c r="LT46" s="183"/>
      <c r="LU46" s="183"/>
      <c r="LV46" s="183"/>
      <c r="LW46" s="183"/>
      <c r="LX46" s="183"/>
      <c r="LY46" s="183"/>
      <c r="LZ46" s="183"/>
      <c r="MA46" s="183"/>
      <c r="MB46" s="183"/>
      <c r="MC46" s="183"/>
      <c r="MD46" s="183"/>
      <c r="ME46" s="183"/>
      <c r="MF46" s="183"/>
      <c r="MG46" s="183"/>
      <c r="MH46" s="183"/>
    </row>
    <row r="47" spans="1:349" s="94" customFormat="1" ht="17.25" customHeight="1" collapsed="1" thickBot="1">
      <c r="A47" s="255" t="s">
        <v>53</v>
      </c>
      <c r="B47" s="160"/>
      <c r="C47" s="160"/>
      <c r="D47" s="160"/>
      <c r="E47" s="160"/>
      <c r="F47" s="160"/>
      <c r="G47" s="160"/>
      <c r="H47" s="160"/>
      <c r="I47" s="160"/>
      <c r="J47" s="160"/>
      <c r="K47" s="144"/>
      <c r="L47" s="144"/>
      <c r="M47" s="117"/>
      <c r="N47" s="159"/>
      <c r="O47" s="159"/>
      <c r="P47" s="159"/>
      <c r="Q47" s="160"/>
      <c r="R47" s="160"/>
      <c r="S47" s="160"/>
      <c r="T47" s="161"/>
    </row>
    <row r="48" spans="1:349" s="220" customFormat="1" ht="15.75" customHeight="1" outlineLevel="1" thickTop="1" thickBot="1">
      <c r="A48" s="139"/>
      <c r="B48" s="139"/>
      <c r="C48" s="227" t="s">
        <v>9</v>
      </c>
      <c r="D48" s="99"/>
      <c r="E48" s="99"/>
      <c r="F48" s="99"/>
      <c r="G48" s="99"/>
      <c r="H48" s="99"/>
      <c r="I48" s="99"/>
      <c r="J48" s="223"/>
      <c r="K48" s="223"/>
      <c r="L48" s="239"/>
      <c r="M48" s="114"/>
      <c r="N48" s="162"/>
      <c r="O48" s="162"/>
      <c r="P48" s="162"/>
      <c r="Q48" s="139"/>
      <c r="R48" s="139"/>
      <c r="S48" s="139"/>
      <c r="T48" s="98"/>
      <c r="U48" s="183"/>
      <c r="V48" s="183"/>
      <c r="W48" s="183"/>
      <c r="X48" s="183"/>
      <c r="Y48" s="183"/>
      <c r="Z48" s="183"/>
      <c r="AA48" s="183"/>
      <c r="AB48" s="183"/>
      <c r="AC48" s="183"/>
      <c r="AD48" s="183"/>
      <c r="AE48" s="183"/>
      <c r="AF48" s="183"/>
      <c r="AG48" s="183"/>
      <c r="AH48" s="183"/>
      <c r="AI48" s="183"/>
      <c r="AJ48" s="183"/>
      <c r="AK48" s="183"/>
      <c r="AL48" s="183"/>
      <c r="AM48" s="183"/>
      <c r="AN48" s="183"/>
      <c r="AO48" s="183"/>
      <c r="AP48" s="183"/>
      <c r="AQ48" s="183"/>
      <c r="AR48" s="183"/>
      <c r="AS48" s="183"/>
      <c r="AT48" s="183"/>
      <c r="AU48" s="183"/>
      <c r="AV48" s="183"/>
      <c r="AW48" s="183"/>
      <c r="AX48" s="183"/>
      <c r="AY48" s="183"/>
      <c r="AZ48" s="183"/>
      <c r="BA48" s="183"/>
      <c r="BB48" s="183"/>
      <c r="BC48" s="183"/>
      <c r="BD48" s="183"/>
      <c r="BE48" s="183"/>
      <c r="BF48" s="183"/>
      <c r="BG48" s="183"/>
      <c r="BH48" s="183"/>
      <c r="BI48" s="183"/>
      <c r="BJ48" s="183"/>
      <c r="BK48" s="183"/>
      <c r="BL48" s="183"/>
      <c r="BM48" s="183"/>
      <c r="BN48" s="183"/>
      <c r="BO48" s="183"/>
      <c r="BP48" s="183"/>
      <c r="BQ48" s="183"/>
      <c r="BR48" s="183"/>
      <c r="BS48" s="183"/>
      <c r="BT48" s="183"/>
      <c r="BU48" s="183"/>
      <c r="BV48" s="183"/>
      <c r="BW48" s="183"/>
      <c r="BX48" s="183"/>
      <c r="BY48" s="183"/>
      <c r="BZ48" s="183"/>
      <c r="CA48" s="183"/>
      <c r="CB48" s="183"/>
      <c r="CC48" s="183"/>
      <c r="CD48" s="183"/>
      <c r="CE48" s="183"/>
      <c r="CF48" s="183"/>
      <c r="CG48" s="183"/>
      <c r="CH48" s="183"/>
      <c r="CI48" s="183"/>
      <c r="CJ48" s="183"/>
      <c r="CK48" s="183"/>
      <c r="CL48" s="183"/>
      <c r="CM48" s="183"/>
      <c r="CN48" s="183"/>
      <c r="CO48" s="183"/>
      <c r="CP48" s="183"/>
      <c r="CQ48" s="183"/>
      <c r="CR48" s="183"/>
      <c r="CS48" s="183"/>
      <c r="CT48" s="183"/>
      <c r="CU48" s="183"/>
      <c r="CV48" s="183"/>
      <c r="CW48" s="183"/>
      <c r="CX48" s="183"/>
      <c r="CY48" s="183"/>
      <c r="CZ48" s="183"/>
      <c r="DA48" s="183"/>
      <c r="DB48" s="183"/>
      <c r="DC48" s="183"/>
      <c r="DD48" s="183"/>
      <c r="DE48" s="183"/>
      <c r="DF48" s="183"/>
      <c r="DG48" s="183"/>
      <c r="DH48" s="183"/>
      <c r="DI48" s="183"/>
      <c r="DJ48" s="183"/>
      <c r="DK48" s="183"/>
      <c r="DL48" s="183"/>
      <c r="DM48" s="183"/>
      <c r="DN48" s="183"/>
      <c r="DO48" s="183"/>
      <c r="DP48" s="183"/>
      <c r="DQ48" s="183"/>
      <c r="DR48" s="183"/>
      <c r="DS48" s="183"/>
      <c r="DT48" s="183"/>
      <c r="DU48" s="183"/>
      <c r="DV48" s="183"/>
      <c r="DW48" s="183"/>
      <c r="DX48" s="183"/>
      <c r="DY48" s="183"/>
      <c r="DZ48" s="183"/>
      <c r="EA48" s="183"/>
      <c r="EB48" s="183"/>
      <c r="EC48" s="183"/>
      <c r="ED48" s="183"/>
      <c r="EE48" s="183"/>
      <c r="EF48" s="183"/>
      <c r="EG48" s="183"/>
      <c r="EH48" s="183"/>
      <c r="EI48" s="183"/>
      <c r="EJ48" s="183"/>
      <c r="EK48" s="183"/>
      <c r="EL48" s="183"/>
      <c r="EM48" s="183"/>
      <c r="EN48" s="183"/>
      <c r="EO48" s="183"/>
      <c r="EP48" s="183"/>
      <c r="EQ48" s="183"/>
      <c r="ER48" s="183"/>
      <c r="ES48" s="183"/>
      <c r="ET48" s="183"/>
      <c r="EU48" s="183"/>
      <c r="EV48" s="183"/>
      <c r="EW48" s="183"/>
      <c r="EX48" s="183"/>
      <c r="EY48" s="183"/>
      <c r="EZ48" s="183"/>
      <c r="FA48" s="183"/>
      <c r="FB48" s="183"/>
      <c r="FC48" s="183"/>
      <c r="FD48" s="183"/>
      <c r="FE48" s="183"/>
      <c r="FF48" s="183"/>
      <c r="FG48" s="183"/>
      <c r="FH48" s="183"/>
      <c r="FI48" s="183"/>
      <c r="FJ48" s="183"/>
      <c r="FK48" s="183"/>
      <c r="FL48" s="183"/>
      <c r="FM48" s="183"/>
      <c r="FN48" s="183"/>
      <c r="FO48" s="183"/>
      <c r="FP48" s="183"/>
      <c r="FQ48" s="183"/>
      <c r="FR48" s="183"/>
      <c r="FS48" s="183"/>
      <c r="FT48" s="183"/>
      <c r="FU48" s="183"/>
      <c r="FV48" s="183"/>
      <c r="FW48" s="183"/>
      <c r="FX48" s="183"/>
      <c r="FY48" s="183"/>
      <c r="FZ48" s="183"/>
      <c r="GA48" s="183"/>
      <c r="GB48" s="183"/>
      <c r="GC48" s="183"/>
      <c r="GD48" s="183"/>
      <c r="GE48" s="183"/>
      <c r="GF48" s="183"/>
      <c r="GG48" s="183"/>
      <c r="GH48" s="183"/>
      <c r="GI48" s="183"/>
      <c r="GJ48" s="183"/>
      <c r="GK48" s="183"/>
      <c r="GL48" s="183"/>
      <c r="GM48" s="183"/>
      <c r="GN48" s="183"/>
      <c r="GO48" s="183"/>
      <c r="GP48" s="183"/>
      <c r="GQ48" s="183"/>
      <c r="GR48" s="183"/>
      <c r="GS48" s="183"/>
      <c r="GT48" s="183"/>
      <c r="GU48" s="183"/>
      <c r="GV48" s="183"/>
      <c r="GW48" s="183"/>
      <c r="GX48" s="183"/>
      <c r="GY48" s="183"/>
      <c r="GZ48" s="183"/>
      <c r="HA48" s="183"/>
      <c r="HB48" s="183"/>
      <c r="HC48" s="183"/>
      <c r="HD48" s="183"/>
      <c r="HE48" s="183"/>
      <c r="HF48" s="183"/>
      <c r="HG48" s="183"/>
      <c r="HH48" s="183"/>
      <c r="HI48" s="183"/>
      <c r="HJ48" s="183"/>
      <c r="HK48" s="183"/>
      <c r="HL48" s="183"/>
      <c r="HM48" s="183"/>
      <c r="HN48" s="183"/>
      <c r="HO48" s="183"/>
      <c r="HP48" s="183"/>
      <c r="HQ48" s="183"/>
      <c r="HR48" s="183"/>
      <c r="HS48" s="183"/>
      <c r="HT48" s="183"/>
      <c r="HU48" s="183"/>
      <c r="HV48" s="183"/>
      <c r="HW48" s="183"/>
      <c r="HX48" s="183"/>
      <c r="HY48" s="183"/>
      <c r="HZ48" s="183"/>
      <c r="IA48" s="183"/>
      <c r="IB48" s="183"/>
      <c r="IC48" s="183"/>
      <c r="ID48" s="183"/>
      <c r="IE48" s="183"/>
      <c r="IF48" s="183"/>
      <c r="IG48" s="183"/>
      <c r="IH48" s="183"/>
      <c r="II48" s="183"/>
      <c r="IJ48" s="183"/>
      <c r="IK48" s="183"/>
      <c r="IL48" s="183"/>
      <c r="IM48" s="183"/>
      <c r="IN48" s="183"/>
      <c r="IO48" s="183"/>
      <c r="IP48" s="183"/>
      <c r="IQ48" s="183"/>
      <c r="IR48" s="183"/>
      <c r="IS48" s="183"/>
      <c r="IT48" s="183"/>
      <c r="IU48" s="183"/>
      <c r="IV48" s="183"/>
      <c r="IW48" s="183"/>
      <c r="IX48" s="183"/>
      <c r="IY48" s="183"/>
      <c r="IZ48" s="183"/>
      <c r="JA48" s="183"/>
      <c r="JB48" s="183"/>
      <c r="JC48" s="183"/>
      <c r="JD48" s="183"/>
      <c r="JE48" s="183"/>
      <c r="JF48" s="183"/>
      <c r="JG48" s="183"/>
      <c r="JH48" s="183"/>
      <c r="JI48" s="183"/>
      <c r="JJ48" s="183"/>
      <c r="JK48" s="183"/>
      <c r="JL48" s="183"/>
      <c r="JM48" s="183"/>
      <c r="JN48" s="183"/>
      <c r="JO48" s="183"/>
      <c r="JP48" s="183"/>
      <c r="JQ48" s="183"/>
      <c r="JR48" s="183"/>
      <c r="JS48" s="183"/>
      <c r="JT48" s="183"/>
      <c r="JU48" s="183"/>
      <c r="JV48" s="183"/>
      <c r="JW48" s="183"/>
      <c r="JX48" s="183"/>
      <c r="JY48" s="183"/>
      <c r="JZ48" s="183"/>
      <c r="KA48" s="183"/>
      <c r="KB48" s="183"/>
      <c r="KC48" s="183"/>
      <c r="KD48" s="183"/>
      <c r="KE48" s="183"/>
      <c r="KF48" s="183"/>
      <c r="KG48" s="183"/>
      <c r="KH48" s="183"/>
      <c r="KI48" s="183"/>
      <c r="KJ48" s="183"/>
      <c r="KK48" s="183"/>
      <c r="KL48" s="183"/>
      <c r="KM48" s="183"/>
      <c r="KN48" s="183"/>
      <c r="KO48" s="183"/>
      <c r="KP48" s="183"/>
      <c r="KQ48" s="183"/>
      <c r="KR48" s="183"/>
      <c r="KS48" s="183"/>
      <c r="KT48" s="183"/>
      <c r="KU48" s="183"/>
      <c r="KV48" s="183"/>
      <c r="KW48" s="183"/>
      <c r="KX48" s="183"/>
      <c r="KY48" s="183"/>
      <c r="KZ48" s="183"/>
      <c r="LA48" s="183"/>
      <c r="LB48" s="183"/>
      <c r="LC48" s="183"/>
      <c r="LD48" s="183"/>
      <c r="LE48" s="183"/>
      <c r="LF48" s="183"/>
      <c r="LG48" s="183"/>
      <c r="LH48" s="183"/>
      <c r="LI48" s="183"/>
      <c r="LJ48" s="183"/>
      <c r="LK48" s="183"/>
      <c r="LL48" s="183"/>
      <c r="LM48" s="183"/>
      <c r="LN48" s="183"/>
      <c r="LO48" s="183"/>
      <c r="LP48" s="183"/>
      <c r="LQ48" s="183"/>
      <c r="LR48" s="183"/>
      <c r="LS48" s="183"/>
      <c r="LT48" s="183"/>
      <c r="LU48" s="183"/>
      <c r="LV48" s="183"/>
      <c r="LW48" s="183"/>
      <c r="LX48" s="183"/>
      <c r="LY48" s="183"/>
      <c r="LZ48" s="183"/>
      <c r="MA48" s="183"/>
      <c r="MB48" s="183"/>
      <c r="MC48" s="183"/>
      <c r="MD48" s="183"/>
      <c r="ME48" s="183"/>
      <c r="MF48" s="183"/>
      <c r="MG48" s="183"/>
      <c r="MH48" s="183"/>
      <c r="MI48" s="183"/>
      <c r="MJ48" s="183"/>
      <c r="MK48" s="183"/>
    </row>
    <row r="49" spans="1:349" s="220" customFormat="1" ht="15.75" customHeight="1" outlineLevel="1">
      <c r="A49" s="139"/>
      <c r="B49" s="139"/>
      <c r="C49" s="99"/>
      <c r="D49" s="99"/>
      <c r="E49" s="121" t="s">
        <v>5</v>
      </c>
      <c r="F49" s="99"/>
      <c r="G49" s="99"/>
      <c r="H49" s="99"/>
      <c r="I49" s="99"/>
      <c r="J49" s="233" t="s">
        <v>73</v>
      </c>
      <c r="K49" s="223" t="s">
        <v>77</v>
      </c>
      <c r="L49" s="239"/>
      <c r="M49" s="134"/>
      <c r="N49" s="479">
        <f>(N19*N38)*$M$25</f>
        <v>38637040.006817698</v>
      </c>
      <c r="O49" s="480">
        <f t="shared" ref="O49:T49" si="23">(O19*O38)*$M$25</f>
        <v>42268979.723018557</v>
      </c>
      <c r="P49" s="480">
        <f t="shared" si="23"/>
        <v>46242327.220451877</v>
      </c>
      <c r="Q49" s="480">
        <f t="shared" si="23"/>
        <v>50589175.342665173</v>
      </c>
      <c r="R49" s="480">
        <f t="shared" si="23"/>
        <v>55344633.708638698</v>
      </c>
      <c r="S49" s="480">
        <f t="shared" si="23"/>
        <v>60547112.2942013</v>
      </c>
      <c r="T49" s="481">
        <f t="shared" si="23"/>
        <v>66238631.670524649</v>
      </c>
      <c r="U49" s="183"/>
      <c r="V49" s="183"/>
      <c r="W49" s="183"/>
      <c r="X49" s="183"/>
      <c r="Y49" s="183"/>
      <c r="Z49" s="183"/>
      <c r="AA49" s="183"/>
      <c r="AB49" s="183"/>
      <c r="AC49" s="183"/>
      <c r="AD49" s="183"/>
      <c r="AE49" s="183"/>
      <c r="AF49" s="183"/>
      <c r="AG49" s="183"/>
      <c r="AH49" s="183"/>
      <c r="AI49" s="183"/>
      <c r="AJ49" s="183"/>
      <c r="AK49" s="183"/>
      <c r="AL49" s="183"/>
      <c r="AM49" s="183"/>
      <c r="AN49" s="183"/>
      <c r="AO49" s="183"/>
      <c r="AP49" s="183"/>
      <c r="AQ49" s="183"/>
      <c r="AR49" s="183"/>
      <c r="AS49" s="183"/>
      <c r="AT49" s="183"/>
      <c r="AU49" s="183"/>
      <c r="AV49" s="183"/>
      <c r="AW49" s="183"/>
      <c r="AX49" s="183"/>
      <c r="AY49" s="183"/>
      <c r="AZ49" s="183"/>
      <c r="BA49" s="183"/>
      <c r="BB49" s="183"/>
      <c r="BC49" s="183"/>
      <c r="BD49" s="183"/>
      <c r="BE49" s="183"/>
      <c r="BF49" s="183"/>
      <c r="BG49" s="183"/>
      <c r="BH49" s="183"/>
      <c r="BI49" s="183"/>
      <c r="BJ49" s="183"/>
      <c r="BK49" s="183"/>
      <c r="BL49" s="183"/>
      <c r="BM49" s="183"/>
      <c r="BN49" s="183"/>
      <c r="BO49" s="183"/>
      <c r="BP49" s="183"/>
      <c r="BQ49" s="183"/>
      <c r="BR49" s="183"/>
      <c r="BS49" s="183"/>
      <c r="BT49" s="183"/>
      <c r="BU49" s="183"/>
      <c r="BV49" s="183"/>
      <c r="BW49" s="183"/>
      <c r="BX49" s="183"/>
      <c r="BY49" s="183"/>
      <c r="BZ49" s="183"/>
      <c r="CA49" s="183"/>
      <c r="CB49" s="183"/>
      <c r="CC49" s="183"/>
      <c r="CD49" s="183"/>
      <c r="CE49" s="183"/>
      <c r="CF49" s="183"/>
      <c r="CG49" s="183"/>
      <c r="CH49" s="183"/>
      <c r="CI49" s="183"/>
      <c r="CJ49" s="183"/>
      <c r="CK49" s="183"/>
      <c r="CL49" s="183"/>
      <c r="CM49" s="183"/>
      <c r="CN49" s="183"/>
      <c r="CO49" s="183"/>
      <c r="CP49" s="183"/>
      <c r="CQ49" s="183"/>
      <c r="CR49" s="183"/>
      <c r="CS49" s="183"/>
      <c r="CT49" s="183"/>
      <c r="CU49" s="183"/>
      <c r="CV49" s="183"/>
      <c r="CW49" s="183"/>
      <c r="CX49" s="183"/>
      <c r="CY49" s="183"/>
      <c r="CZ49" s="183"/>
      <c r="DA49" s="183"/>
      <c r="DB49" s="183"/>
      <c r="DC49" s="183"/>
      <c r="DD49" s="183"/>
      <c r="DE49" s="183"/>
      <c r="DF49" s="183"/>
      <c r="DG49" s="183"/>
      <c r="DH49" s="183"/>
      <c r="DI49" s="183"/>
      <c r="DJ49" s="183"/>
      <c r="DK49" s="183"/>
      <c r="DL49" s="183"/>
      <c r="DM49" s="183"/>
      <c r="DN49" s="183"/>
      <c r="DO49" s="183"/>
      <c r="DP49" s="183"/>
      <c r="DQ49" s="183"/>
      <c r="DR49" s="183"/>
      <c r="DS49" s="183"/>
      <c r="DT49" s="183"/>
      <c r="DU49" s="183"/>
      <c r="DV49" s="183"/>
      <c r="DW49" s="183"/>
      <c r="DX49" s="183"/>
      <c r="DY49" s="183"/>
      <c r="DZ49" s="183"/>
      <c r="EA49" s="183"/>
      <c r="EB49" s="183"/>
      <c r="EC49" s="183"/>
      <c r="ED49" s="183"/>
      <c r="EE49" s="183"/>
      <c r="EF49" s="183"/>
      <c r="EG49" s="183"/>
      <c r="EH49" s="183"/>
      <c r="EI49" s="183"/>
      <c r="EJ49" s="183"/>
      <c r="EK49" s="183"/>
      <c r="EL49" s="183"/>
      <c r="EM49" s="183"/>
      <c r="EN49" s="183"/>
      <c r="EO49" s="183"/>
      <c r="EP49" s="183"/>
      <c r="EQ49" s="183"/>
      <c r="ER49" s="183"/>
      <c r="ES49" s="183"/>
      <c r="ET49" s="183"/>
      <c r="EU49" s="183"/>
      <c r="EV49" s="183"/>
      <c r="EW49" s="183"/>
      <c r="EX49" s="183"/>
      <c r="EY49" s="183"/>
      <c r="EZ49" s="183"/>
      <c r="FA49" s="183"/>
      <c r="FB49" s="183"/>
      <c r="FC49" s="183"/>
      <c r="FD49" s="183"/>
      <c r="FE49" s="183"/>
      <c r="FF49" s="183"/>
      <c r="FG49" s="183"/>
      <c r="FH49" s="183"/>
      <c r="FI49" s="183"/>
      <c r="FJ49" s="183"/>
      <c r="FK49" s="183"/>
      <c r="FL49" s="183"/>
      <c r="FM49" s="183"/>
      <c r="FN49" s="183"/>
      <c r="FO49" s="183"/>
      <c r="FP49" s="183"/>
      <c r="FQ49" s="183"/>
      <c r="FR49" s="183"/>
      <c r="FS49" s="183"/>
      <c r="FT49" s="183"/>
      <c r="FU49" s="183"/>
      <c r="FV49" s="183"/>
      <c r="FW49" s="183"/>
      <c r="FX49" s="183"/>
      <c r="FY49" s="183"/>
      <c r="FZ49" s="183"/>
      <c r="GA49" s="183"/>
      <c r="GB49" s="183"/>
      <c r="GC49" s="183"/>
      <c r="GD49" s="183"/>
      <c r="GE49" s="183"/>
      <c r="GF49" s="183"/>
      <c r="GG49" s="183"/>
      <c r="GH49" s="183"/>
      <c r="GI49" s="183"/>
      <c r="GJ49" s="183"/>
      <c r="GK49" s="183"/>
      <c r="GL49" s="183"/>
      <c r="GM49" s="183"/>
      <c r="GN49" s="183"/>
      <c r="GO49" s="183"/>
      <c r="GP49" s="183"/>
      <c r="GQ49" s="183"/>
      <c r="GR49" s="183"/>
      <c r="GS49" s="183"/>
      <c r="GT49" s="183"/>
      <c r="GU49" s="183"/>
      <c r="GV49" s="183"/>
      <c r="GW49" s="183"/>
      <c r="GX49" s="183"/>
      <c r="GY49" s="183"/>
      <c r="GZ49" s="183"/>
      <c r="HA49" s="183"/>
      <c r="HB49" s="183"/>
      <c r="HC49" s="183"/>
      <c r="HD49" s="183"/>
      <c r="HE49" s="183"/>
      <c r="HF49" s="183"/>
      <c r="HG49" s="183"/>
      <c r="HH49" s="183"/>
      <c r="HI49" s="183"/>
      <c r="HJ49" s="183"/>
      <c r="HK49" s="183"/>
      <c r="HL49" s="183"/>
      <c r="HM49" s="183"/>
      <c r="HN49" s="183"/>
      <c r="HO49" s="183"/>
      <c r="HP49" s="183"/>
      <c r="HQ49" s="183"/>
      <c r="HR49" s="183"/>
      <c r="HS49" s="183"/>
      <c r="HT49" s="183"/>
      <c r="HU49" s="183"/>
      <c r="HV49" s="183"/>
      <c r="HW49" s="183"/>
      <c r="HX49" s="183"/>
      <c r="HY49" s="183"/>
      <c r="HZ49" s="183"/>
      <c r="IA49" s="183"/>
      <c r="IB49" s="183"/>
      <c r="IC49" s="183"/>
      <c r="ID49" s="183"/>
      <c r="IE49" s="183"/>
      <c r="IF49" s="183"/>
      <c r="IG49" s="183"/>
      <c r="IH49" s="183"/>
      <c r="II49" s="183"/>
      <c r="IJ49" s="183"/>
      <c r="IK49" s="183"/>
      <c r="IL49" s="183"/>
      <c r="IM49" s="183"/>
      <c r="IN49" s="183"/>
      <c r="IO49" s="183"/>
      <c r="IP49" s="183"/>
      <c r="IQ49" s="183"/>
      <c r="IR49" s="183"/>
      <c r="IS49" s="183"/>
      <c r="IT49" s="183"/>
      <c r="IU49" s="183"/>
      <c r="IV49" s="183"/>
      <c r="IW49" s="183"/>
      <c r="IX49" s="183"/>
      <c r="IY49" s="183"/>
      <c r="IZ49" s="183"/>
      <c r="JA49" s="183"/>
      <c r="JB49" s="183"/>
      <c r="JC49" s="183"/>
      <c r="JD49" s="183"/>
      <c r="JE49" s="183"/>
      <c r="JF49" s="183"/>
      <c r="JG49" s="183"/>
      <c r="JH49" s="183"/>
      <c r="JI49" s="183"/>
      <c r="JJ49" s="183"/>
      <c r="JK49" s="183"/>
      <c r="JL49" s="183"/>
      <c r="JM49" s="183"/>
      <c r="JN49" s="183"/>
      <c r="JO49" s="183"/>
      <c r="JP49" s="183"/>
      <c r="JQ49" s="183"/>
      <c r="JR49" s="183"/>
      <c r="JS49" s="183"/>
      <c r="JT49" s="183"/>
      <c r="JU49" s="183"/>
      <c r="JV49" s="183"/>
      <c r="JW49" s="183"/>
      <c r="JX49" s="183"/>
      <c r="JY49" s="183"/>
      <c r="JZ49" s="183"/>
      <c r="KA49" s="183"/>
      <c r="KB49" s="183"/>
      <c r="KC49" s="183"/>
      <c r="KD49" s="183"/>
      <c r="KE49" s="183"/>
      <c r="KF49" s="183"/>
      <c r="KG49" s="183"/>
      <c r="KH49" s="183"/>
      <c r="KI49" s="183"/>
      <c r="KJ49" s="183"/>
      <c r="KK49" s="183"/>
      <c r="KL49" s="183"/>
      <c r="KM49" s="183"/>
      <c r="KN49" s="183"/>
      <c r="KO49" s="183"/>
      <c r="KP49" s="183"/>
      <c r="KQ49" s="183"/>
      <c r="KR49" s="183"/>
      <c r="KS49" s="183"/>
      <c r="KT49" s="183"/>
      <c r="KU49" s="183"/>
      <c r="KV49" s="183"/>
      <c r="KW49" s="183"/>
      <c r="KX49" s="183"/>
      <c r="KY49" s="183"/>
      <c r="KZ49" s="183"/>
      <c r="LA49" s="183"/>
      <c r="LB49" s="183"/>
      <c r="LC49" s="183"/>
      <c r="LD49" s="183"/>
      <c r="LE49" s="183"/>
      <c r="LF49" s="183"/>
      <c r="LG49" s="183"/>
      <c r="LH49" s="183"/>
      <c r="LI49" s="183"/>
      <c r="LJ49" s="183"/>
      <c r="LK49" s="183"/>
      <c r="LL49" s="183"/>
      <c r="LM49" s="183"/>
      <c r="LN49" s="183"/>
      <c r="LO49" s="183"/>
      <c r="LP49" s="183"/>
      <c r="LQ49" s="183"/>
      <c r="LR49" s="183"/>
      <c r="LS49" s="183"/>
      <c r="LT49" s="183"/>
      <c r="LU49" s="183"/>
      <c r="LV49" s="183"/>
      <c r="LW49" s="183"/>
      <c r="LX49" s="183"/>
      <c r="LY49" s="183"/>
      <c r="LZ49" s="183"/>
      <c r="MA49" s="183"/>
      <c r="MB49" s="183"/>
      <c r="MC49" s="183"/>
      <c r="MD49" s="183"/>
      <c r="ME49" s="183"/>
      <c r="MF49" s="183"/>
      <c r="MG49" s="183"/>
      <c r="MH49" s="183"/>
      <c r="MI49" s="183"/>
      <c r="MJ49" s="183"/>
      <c r="MK49" s="183"/>
    </row>
    <row r="50" spans="1:349" s="220" customFormat="1" ht="15.75" customHeight="1" outlineLevel="1">
      <c r="A50" s="139"/>
      <c r="B50" s="139"/>
      <c r="C50" s="228"/>
      <c r="D50" s="99"/>
      <c r="E50" s="121" t="s">
        <v>6</v>
      </c>
      <c r="F50" s="99"/>
      <c r="G50" s="99"/>
      <c r="H50" s="99"/>
      <c r="I50" s="99"/>
      <c r="J50" s="223" t="s">
        <v>73</v>
      </c>
      <c r="K50" s="223" t="s">
        <v>77</v>
      </c>
      <c r="L50" s="239"/>
      <c r="M50" s="134"/>
      <c r="N50" s="482">
        <f t="shared" ref="N50:T51" si="24">(N20*N39)*$M$25</f>
        <v>173076851.5827969</v>
      </c>
      <c r="O50" s="475">
        <f t="shared" si="24"/>
        <v>189346335.2468572</v>
      </c>
      <c r="P50" s="475">
        <f t="shared" si="24"/>
        <v>207145174.77956459</v>
      </c>
      <c r="Q50" s="475">
        <f t="shared" si="24"/>
        <v>226617131.92660579</v>
      </c>
      <c r="R50" s="475">
        <f t="shared" si="24"/>
        <v>247919482.25340456</v>
      </c>
      <c r="S50" s="475">
        <f t="shared" si="24"/>
        <v>271224285.46444798</v>
      </c>
      <c r="T50" s="476">
        <f t="shared" si="24"/>
        <v>296719775.13453418</v>
      </c>
      <c r="U50" s="183"/>
      <c r="V50" s="183"/>
      <c r="W50" s="183"/>
      <c r="X50" s="183"/>
      <c r="Y50" s="183"/>
      <c r="Z50" s="183"/>
      <c r="AA50" s="183"/>
      <c r="AB50" s="183"/>
      <c r="AC50" s="183"/>
      <c r="AD50" s="183"/>
      <c r="AE50" s="183"/>
      <c r="AF50" s="183"/>
      <c r="AG50" s="183"/>
      <c r="AH50" s="183"/>
      <c r="AI50" s="183"/>
      <c r="AJ50" s="183"/>
      <c r="AK50" s="183"/>
      <c r="AL50" s="183"/>
      <c r="AM50" s="183"/>
      <c r="AN50" s="183"/>
      <c r="AO50" s="183"/>
      <c r="AP50" s="183"/>
      <c r="AQ50" s="183"/>
      <c r="AR50" s="183"/>
      <c r="AS50" s="183"/>
      <c r="AT50" s="183"/>
      <c r="AU50" s="183"/>
      <c r="AV50" s="183"/>
      <c r="AW50" s="183"/>
      <c r="AX50" s="183"/>
      <c r="AY50" s="183"/>
      <c r="AZ50" s="183"/>
      <c r="BA50" s="183"/>
      <c r="BB50" s="183"/>
      <c r="BC50" s="183"/>
      <c r="BD50" s="183"/>
      <c r="BE50" s="183"/>
      <c r="BF50" s="183"/>
      <c r="BG50" s="183"/>
      <c r="BH50" s="183"/>
      <c r="BI50" s="183"/>
      <c r="BJ50" s="183"/>
      <c r="BK50" s="183"/>
      <c r="BL50" s="183"/>
      <c r="BM50" s="183"/>
      <c r="BN50" s="183"/>
      <c r="BO50" s="183"/>
      <c r="BP50" s="183"/>
      <c r="BQ50" s="183"/>
      <c r="BR50" s="183"/>
      <c r="BS50" s="183"/>
      <c r="BT50" s="183"/>
      <c r="BU50" s="183"/>
      <c r="BV50" s="183"/>
      <c r="BW50" s="183"/>
      <c r="BX50" s="183"/>
      <c r="BY50" s="183"/>
      <c r="BZ50" s="183"/>
      <c r="CA50" s="183"/>
      <c r="CB50" s="183"/>
      <c r="CC50" s="183"/>
      <c r="CD50" s="183"/>
      <c r="CE50" s="183"/>
      <c r="CF50" s="183"/>
      <c r="CG50" s="183"/>
      <c r="CH50" s="183"/>
      <c r="CI50" s="183"/>
      <c r="CJ50" s="183"/>
      <c r="CK50" s="183"/>
      <c r="CL50" s="183"/>
      <c r="CM50" s="183"/>
      <c r="CN50" s="183"/>
      <c r="CO50" s="183"/>
      <c r="CP50" s="183"/>
      <c r="CQ50" s="183"/>
      <c r="CR50" s="183"/>
      <c r="CS50" s="183"/>
      <c r="CT50" s="183"/>
      <c r="CU50" s="183"/>
      <c r="CV50" s="183"/>
      <c r="CW50" s="183"/>
      <c r="CX50" s="183"/>
      <c r="CY50" s="183"/>
      <c r="CZ50" s="183"/>
      <c r="DA50" s="183"/>
      <c r="DB50" s="183"/>
      <c r="DC50" s="183"/>
      <c r="DD50" s="183"/>
      <c r="DE50" s="183"/>
      <c r="DF50" s="183"/>
      <c r="DG50" s="183"/>
      <c r="DH50" s="183"/>
      <c r="DI50" s="183"/>
      <c r="DJ50" s="183"/>
      <c r="DK50" s="183"/>
      <c r="DL50" s="183"/>
      <c r="DM50" s="183"/>
      <c r="DN50" s="183"/>
      <c r="DO50" s="183"/>
      <c r="DP50" s="183"/>
      <c r="DQ50" s="183"/>
      <c r="DR50" s="183"/>
      <c r="DS50" s="183"/>
      <c r="DT50" s="183"/>
      <c r="DU50" s="183"/>
      <c r="DV50" s="183"/>
      <c r="DW50" s="183"/>
      <c r="DX50" s="183"/>
      <c r="DY50" s="183"/>
      <c r="DZ50" s="183"/>
      <c r="EA50" s="183"/>
      <c r="EB50" s="183"/>
      <c r="EC50" s="183"/>
      <c r="ED50" s="183"/>
      <c r="EE50" s="183"/>
      <c r="EF50" s="183"/>
      <c r="EG50" s="183"/>
      <c r="EH50" s="183"/>
      <c r="EI50" s="183"/>
      <c r="EJ50" s="183"/>
      <c r="EK50" s="183"/>
      <c r="EL50" s="183"/>
      <c r="EM50" s="183"/>
      <c r="EN50" s="183"/>
      <c r="EO50" s="183"/>
      <c r="EP50" s="183"/>
      <c r="EQ50" s="183"/>
      <c r="ER50" s="183"/>
      <c r="ES50" s="183"/>
      <c r="ET50" s="183"/>
      <c r="EU50" s="183"/>
      <c r="EV50" s="183"/>
      <c r="EW50" s="183"/>
      <c r="EX50" s="183"/>
      <c r="EY50" s="183"/>
      <c r="EZ50" s="183"/>
      <c r="FA50" s="183"/>
      <c r="FB50" s="183"/>
      <c r="FC50" s="183"/>
      <c r="FD50" s="183"/>
      <c r="FE50" s="183"/>
      <c r="FF50" s="183"/>
      <c r="FG50" s="183"/>
      <c r="FH50" s="183"/>
      <c r="FI50" s="183"/>
      <c r="FJ50" s="183"/>
      <c r="FK50" s="183"/>
      <c r="FL50" s="183"/>
      <c r="FM50" s="183"/>
      <c r="FN50" s="183"/>
      <c r="FO50" s="183"/>
      <c r="FP50" s="183"/>
      <c r="FQ50" s="183"/>
      <c r="FR50" s="183"/>
      <c r="FS50" s="183"/>
      <c r="FT50" s="183"/>
      <c r="FU50" s="183"/>
      <c r="FV50" s="183"/>
      <c r="FW50" s="183"/>
      <c r="FX50" s="183"/>
      <c r="FY50" s="183"/>
      <c r="FZ50" s="183"/>
      <c r="GA50" s="183"/>
      <c r="GB50" s="183"/>
      <c r="GC50" s="183"/>
      <c r="GD50" s="183"/>
      <c r="GE50" s="183"/>
      <c r="GF50" s="183"/>
      <c r="GG50" s="183"/>
      <c r="GH50" s="183"/>
      <c r="GI50" s="183"/>
      <c r="GJ50" s="183"/>
      <c r="GK50" s="183"/>
      <c r="GL50" s="183"/>
      <c r="GM50" s="183"/>
      <c r="GN50" s="183"/>
      <c r="GO50" s="183"/>
      <c r="GP50" s="183"/>
      <c r="GQ50" s="183"/>
      <c r="GR50" s="183"/>
      <c r="GS50" s="183"/>
      <c r="GT50" s="183"/>
      <c r="GU50" s="183"/>
      <c r="GV50" s="183"/>
      <c r="GW50" s="183"/>
      <c r="GX50" s="183"/>
      <c r="GY50" s="183"/>
      <c r="GZ50" s="183"/>
      <c r="HA50" s="183"/>
      <c r="HB50" s="183"/>
      <c r="HC50" s="183"/>
      <c r="HD50" s="183"/>
      <c r="HE50" s="183"/>
      <c r="HF50" s="183"/>
      <c r="HG50" s="183"/>
      <c r="HH50" s="183"/>
      <c r="HI50" s="183"/>
      <c r="HJ50" s="183"/>
      <c r="HK50" s="183"/>
      <c r="HL50" s="183"/>
      <c r="HM50" s="183"/>
      <c r="HN50" s="183"/>
      <c r="HO50" s="183"/>
      <c r="HP50" s="183"/>
      <c r="HQ50" s="183"/>
      <c r="HR50" s="183"/>
      <c r="HS50" s="183"/>
      <c r="HT50" s="183"/>
      <c r="HU50" s="183"/>
      <c r="HV50" s="183"/>
      <c r="HW50" s="183"/>
      <c r="HX50" s="183"/>
      <c r="HY50" s="183"/>
      <c r="HZ50" s="183"/>
      <c r="IA50" s="183"/>
      <c r="IB50" s="183"/>
      <c r="IC50" s="183"/>
      <c r="ID50" s="183"/>
      <c r="IE50" s="183"/>
      <c r="IF50" s="183"/>
      <c r="IG50" s="183"/>
      <c r="IH50" s="183"/>
      <c r="II50" s="183"/>
      <c r="IJ50" s="183"/>
      <c r="IK50" s="183"/>
      <c r="IL50" s="183"/>
      <c r="IM50" s="183"/>
      <c r="IN50" s="183"/>
      <c r="IO50" s="183"/>
      <c r="IP50" s="183"/>
      <c r="IQ50" s="183"/>
      <c r="IR50" s="183"/>
      <c r="IS50" s="183"/>
      <c r="IT50" s="183"/>
      <c r="IU50" s="183"/>
      <c r="IV50" s="183"/>
      <c r="IW50" s="183"/>
      <c r="IX50" s="183"/>
      <c r="IY50" s="183"/>
      <c r="IZ50" s="183"/>
      <c r="JA50" s="183"/>
      <c r="JB50" s="183"/>
      <c r="JC50" s="183"/>
      <c r="JD50" s="183"/>
      <c r="JE50" s="183"/>
      <c r="JF50" s="183"/>
      <c r="JG50" s="183"/>
      <c r="JH50" s="183"/>
      <c r="JI50" s="183"/>
      <c r="JJ50" s="183"/>
      <c r="JK50" s="183"/>
      <c r="JL50" s="183"/>
      <c r="JM50" s="183"/>
      <c r="JN50" s="183"/>
      <c r="JO50" s="183"/>
      <c r="JP50" s="183"/>
      <c r="JQ50" s="183"/>
      <c r="JR50" s="183"/>
      <c r="JS50" s="183"/>
      <c r="JT50" s="183"/>
      <c r="JU50" s="183"/>
      <c r="JV50" s="183"/>
      <c r="JW50" s="183"/>
      <c r="JX50" s="183"/>
      <c r="JY50" s="183"/>
      <c r="JZ50" s="183"/>
      <c r="KA50" s="183"/>
      <c r="KB50" s="183"/>
      <c r="KC50" s="183"/>
      <c r="KD50" s="183"/>
      <c r="KE50" s="183"/>
      <c r="KF50" s="183"/>
      <c r="KG50" s="183"/>
      <c r="KH50" s="183"/>
      <c r="KI50" s="183"/>
      <c r="KJ50" s="183"/>
      <c r="KK50" s="183"/>
      <c r="KL50" s="183"/>
      <c r="KM50" s="183"/>
      <c r="KN50" s="183"/>
      <c r="KO50" s="183"/>
      <c r="KP50" s="183"/>
      <c r="KQ50" s="183"/>
      <c r="KR50" s="183"/>
      <c r="KS50" s="183"/>
      <c r="KT50" s="183"/>
      <c r="KU50" s="183"/>
      <c r="KV50" s="183"/>
      <c r="KW50" s="183"/>
      <c r="KX50" s="183"/>
      <c r="KY50" s="183"/>
      <c r="KZ50" s="183"/>
      <c r="LA50" s="183"/>
      <c r="LB50" s="183"/>
      <c r="LC50" s="183"/>
      <c r="LD50" s="183"/>
      <c r="LE50" s="183"/>
      <c r="LF50" s="183"/>
      <c r="LG50" s="183"/>
      <c r="LH50" s="183"/>
      <c r="LI50" s="183"/>
      <c r="LJ50" s="183"/>
      <c r="LK50" s="183"/>
      <c r="LL50" s="183"/>
      <c r="LM50" s="183"/>
      <c r="LN50" s="183"/>
      <c r="LO50" s="183"/>
      <c r="LP50" s="183"/>
      <c r="LQ50" s="183"/>
      <c r="LR50" s="183"/>
      <c r="LS50" s="183"/>
      <c r="LT50" s="183"/>
      <c r="LU50" s="183"/>
      <c r="LV50" s="183"/>
      <c r="LW50" s="183"/>
      <c r="LX50" s="183"/>
      <c r="LY50" s="183"/>
      <c r="LZ50" s="183"/>
      <c r="MA50" s="183"/>
      <c r="MB50" s="183"/>
      <c r="MC50" s="183"/>
      <c r="MD50" s="183"/>
      <c r="ME50" s="183"/>
      <c r="MF50" s="183"/>
      <c r="MG50" s="183"/>
      <c r="MH50" s="183"/>
      <c r="MI50" s="183"/>
      <c r="MJ50" s="183"/>
      <c r="MK50" s="183"/>
    </row>
    <row r="51" spans="1:349" s="220" customFormat="1" ht="15.75" customHeight="1" outlineLevel="1">
      <c r="A51" s="139"/>
      <c r="B51" s="139"/>
      <c r="C51" s="228"/>
      <c r="D51" s="99"/>
      <c r="E51" s="121" t="s">
        <v>7</v>
      </c>
      <c r="F51" s="99"/>
      <c r="G51" s="99"/>
      <c r="H51" s="99"/>
      <c r="I51" s="99"/>
      <c r="J51" s="223" t="s">
        <v>73</v>
      </c>
      <c r="K51" s="223" t="s">
        <v>77</v>
      </c>
      <c r="L51" s="239"/>
      <c r="M51" s="134"/>
      <c r="N51" s="482">
        <f t="shared" si="24"/>
        <v>243101501.2678856</v>
      </c>
      <c r="O51" s="475">
        <f t="shared" si="24"/>
        <v>265953407.03931871</v>
      </c>
      <c r="P51" s="475">
        <f t="shared" si="24"/>
        <v>290953426.23112518</v>
      </c>
      <c r="Q51" s="475">
        <f t="shared" si="24"/>
        <v>318303484.72699022</v>
      </c>
      <c r="R51" s="475">
        <f t="shared" si="24"/>
        <v>348224489.74655432</v>
      </c>
      <c r="S51" s="475">
        <f t="shared" si="24"/>
        <v>380958114.11946499</v>
      </c>
      <c r="T51" s="476">
        <f t="shared" si="24"/>
        <v>416768748.28386581</v>
      </c>
      <c r="U51" s="183"/>
      <c r="V51" s="183"/>
      <c r="W51" s="183"/>
      <c r="X51" s="183"/>
      <c r="Y51" s="183"/>
      <c r="Z51" s="183"/>
      <c r="AA51" s="183"/>
      <c r="AB51" s="183"/>
      <c r="AC51" s="183"/>
      <c r="AD51" s="183"/>
      <c r="AE51" s="183"/>
      <c r="AF51" s="183"/>
      <c r="AG51" s="183"/>
      <c r="AH51" s="183"/>
      <c r="AI51" s="183"/>
      <c r="AJ51" s="183"/>
      <c r="AK51" s="183"/>
      <c r="AL51" s="183"/>
      <c r="AM51" s="183"/>
      <c r="AN51" s="183"/>
      <c r="AO51" s="183"/>
      <c r="AP51" s="183"/>
      <c r="AQ51" s="183"/>
      <c r="AR51" s="183"/>
      <c r="AS51" s="183"/>
      <c r="AT51" s="183"/>
      <c r="AU51" s="183"/>
      <c r="AV51" s="183"/>
      <c r="AW51" s="183"/>
      <c r="AX51" s="183"/>
      <c r="AY51" s="183"/>
      <c r="AZ51" s="183"/>
      <c r="BA51" s="183"/>
      <c r="BB51" s="183"/>
      <c r="BC51" s="183"/>
      <c r="BD51" s="183"/>
      <c r="BE51" s="183"/>
      <c r="BF51" s="183"/>
      <c r="BG51" s="183"/>
      <c r="BH51" s="183"/>
      <c r="BI51" s="183"/>
      <c r="BJ51" s="183"/>
      <c r="BK51" s="183"/>
      <c r="BL51" s="183"/>
      <c r="BM51" s="183"/>
      <c r="BN51" s="183"/>
      <c r="BO51" s="183"/>
      <c r="BP51" s="183"/>
      <c r="BQ51" s="183"/>
      <c r="BR51" s="183"/>
      <c r="BS51" s="183"/>
      <c r="BT51" s="183"/>
      <c r="BU51" s="183"/>
      <c r="BV51" s="183"/>
      <c r="BW51" s="183"/>
      <c r="BX51" s="183"/>
      <c r="BY51" s="183"/>
      <c r="BZ51" s="183"/>
      <c r="CA51" s="183"/>
      <c r="CB51" s="183"/>
      <c r="CC51" s="183"/>
      <c r="CD51" s="183"/>
      <c r="CE51" s="183"/>
      <c r="CF51" s="183"/>
      <c r="CG51" s="183"/>
      <c r="CH51" s="183"/>
      <c r="CI51" s="183"/>
      <c r="CJ51" s="183"/>
      <c r="CK51" s="183"/>
      <c r="CL51" s="183"/>
      <c r="CM51" s="183"/>
      <c r="CN51" s="183"/>
      <c r="CO51" s="183"/>
      <c r="CP51" s="183"/>
      <c r="CQ51" s="183"/>
      <c r="CR51" s="183"/>
      <c r="CS51" s="183"/>
      <c r="CT51" s="183"/>
      <c r="CU51" s="183"/>
      <c r="CV51" s="183"/>
      <c r="CW51" s="183"/>
      <c r="CX51" s="183"/>
      <c r="CY51" s="183"/>
      <c r="CZ51" s="183"/>
      <c r="DA51" s="183"/>
      <c r="DB51" s="183"/>
      <c r="DC51" s="183"/>
      <c r="DD51" s="183"/>
      <c r="DE51" s="183"/>
      <c r="DF51" s="183"/>
      <c r="DG51" s="183"/>
      <c r="DH51" s="183"/>
      <c r="DI51" s="183"/>
      <c r="DJ51" s="183"/>
      <c r="DK51" s="183"/>
      <c r="DL51" s="183"/>
      <c r="DM51" s="183"/>
      <c r="DN51" s="183"/>
      <c r="DO51" s="183"/>
      <c r="DP51" s="183"/>
      <c r="DQ51" s="183"/>
      <c r="DR51" s="183"/>
      <c r="DS51" s="183"/>
      <c r="DT51" s="183"/>
      <c r="DU51" s="183"/>
      <c r="DV51" s="183"/>
      <c r="DW51" s="183"/>
      <c r="DX51" s="183"/>
      <c r="DY51" s="183"/>
      <c r="DZ51" s="183"/>
      <c r="EA51" s="183"/>
      <c r="EB51" s="183"/>
      <c r="EC51" s="183"/>
      <c r="ED51" s="183"/>
      <c r="EE51" s="183"/>
      <c r="EF51" s="183"/>
      <c r="EG51" s="183"/>
      <c r="EH51" s="183"/>
      <c r="EI51" s="183"/>
      <c r="EJ51" s="183"/>
      <c r="EK51" s="183"/>
      <c r="EL51" s="183"/>
      <c r="EM51" s="183"/>
      <c r="EN51" s="183"/>
      <c r="EO51" s="183"/>
      <c r="EP51" s="183"/>
      <c r="EQ51" s="183"/>
      <c r="ER51" s="183"/>
      <c r="ES51" s="183"/>
      <c r="ET51" s="183"/>
      <c r="EU51" s="183"/>
      <c r="EV51" s="183"/>
      <c r="EW51" s="183"/>
      <c r="EX51" s="183"/>
      <c r="EY51" s="183"/>
      <c r="EZ51" s="183"/>
      <c r="FA51" s="183"/>
      <c r="FB51" s="183"/>
      <c r="FC51" s="183"/>
      <c r="FD51" s="183"/>
      <c r="FE51" s="183"/>
      <c r="FF51" s="183"/>
      <c r="FG51" s="183"/>
      <c r="FH51" s="183"/>
      <c r="FI51" s="183"/>
      <c r="FJ51" s="183"/>
      <c r="FK51" s="183"/>
      <c r="FL51" s="183"/>
      <c r="FM51" s="183"/>
      <c r="FN51" s="183"/>
      <c r="FO51" s="183"/>
      <c r="FP51" s="183"/>
      <c r="FQ51" s="183"/>
      <c r="FR51" s="183"/>
      <c r="FS51" s="183"/>
      <c r="FT51" s="183"/>
      <c r="FU51" s="183"/>
      <c r="FV51" s="183"/>
      <c r="FW51" s="183"/>
      <c r="FX51" s="183"/>
      <c r="FY51" s="183"/>
      <c r="FZ51" s="183"/>
      <c r="GA51" s="183"/>
      <c r="GB51" s="183"/>
      <c r="GC51" s="183"/>
      <c r="GD51" s="183"/>
      <c r="GE51" s="183"/>
      <c r="GF51" s="183"/>
      <c r="GG51" s="183"/>
      <c r="GH51" s="183"/>
      <c r="GI51" s="183"/>
      <c r="GJ51" s="183"/>
      <c r="GK51" s="183"/>
      <c r="GL51" s="183"/>
      <c r="GM51" s="183"/>
      <c r="GN51" s="183"/>
      <c r="GO51" s="183"/>
      <c r="GP51" s="183"/>
      <c r="GQ51" s="183"/>
      <c r="GR51" s="183"/>
      <c r="GS51" s="183"/>
      <c r="GT51" s="183"/>
      <c r="GU51" s="183"/>
      <c r="GV51" s="183"/>
      <c r="GW51" s="183"/>
      <c r="GX51" s="183"/>
      <c r="GY51" s="183"/>
      <c r="GZ51" s="183"/>
      <c r="HA51" s="183"/>
      <c r="HB51" s="183"/>
      <c r="HC51" s="183"/>
      <c r="HD51" s="183"/>
      <c r="HE51" s="183"/>
      <c r="HF51" s="183"/>
      <c r="HG51" s="183"/>
      <c r="HH51" s="183"/>
      <c r="HI51" s="183"/>
      <c r="HJ51" s="183"/>
      <c r="HK51" s="183"/>
      <c r="HL51" s="183"/>
      <c r="HM51" s="183"/>
      <c r="HN51" s="183"/>
      <c r="HO51" s="183"/>
      <c r="HP51" s="183"/>
      <c r="HQ51" s="183"/>
      <c r="HR51" s="183"/>
      <c r="HS51" s="183"/>
      <c r="HT51" s="183"/>
      <c r="HU51" s="183"/>
      <c r="HV51" s="183"/>
      <c r="HW51" s="183"/>
      <c r="HX51" s="183"/>
      <c r="HY51" s="183"/>
      <c r="HZ51" s="183"/>
      <c r="IA51" s="183"/>
      <c r="IB51" s="183"/>
      <c r="IC51" s="183"/>
      <c r="ID51" s="183"/>
      <c r="IE51" s="183"/>
      <c r="IF51" s="183"/>
      <c r="IG51" s="183"/>
      <c r="IH51" s="183"/>
      <c r="II51" s="183"/>
      <c r="IJ51" s="183"/>
      <c r="IK51" s="183"/>
      <c r="IL51" s="183"/>
      <c r="IM51" s="183"/>
      <c r="IN51" s="183"/>
      <c r="IO51" s="183"/>
      <c r="IP51" s="183"/>
      <c r="IQ51" s="183"/>
      <c r="IR51" s="183"/>
      <c r="IS51" s="183"/>
      <c r="IT51" s="183"/>
      <c r="IU51" s="183"/>
      <c r="IV51" s="183"/>
      <c r="IW51" s="183"/>
      <c r="IX51" s="183"/>
      <c r="IY51" s="183"/>
      <c r="IZ51" s="183"/>
      <c r="JA51" s="183"/>
      <c r="JB51" s="183"/>
      <c r="JC51" s="183"/>
      <c r="JD51" s="183"/>
      <c r="JE51" s="183"/>
      <c r="JF51" s="183"/>
      <c r="JG51" s="183"/>
      <c r="JH51" s="183"/>
      <c r="JI51" s="183"/>
      <c r="JJ51" s="183"/>
      <c r="JK51" s="183"/>
      <c r="JL51" s="183"/>
      <c r="JM51" s="183"/>
      <c r="JN51" s="183"/>
      <c r="JO51" s="183"/>
      <c r="JP51" s="183"/>
      <c r="JQ51" s="183"/>
      <c r="JR51" s="183"/>
      <c r="JS51" s="183"/>
      <c r="JT51" s="183"/>
      <c r="JU51" s="183"/>
      <c r="JV51" s="183"/>
      <c r="JW51" s="183"/>
      <c r="JX51" s="183"/>
      <c r="JY51" s="183"/>
      <c r="JZ51" s="183"/>
      <c r="KA51" s="183"/>
      <c r="KB51" s="183"/>
      <c r="KC51" s="183"/>
      <c r="KD51" s="183"/>
      <c r="KE51" s="183"/>
      <c r="KF51" s="183"/>
      <c r="KG51" s="183"/>
      <c r="KH51" s="183"/>
      <c r="KI51" s="183"/>
      <c r="KJ51" s="183"/>
      <c r="KK51" s="183"/>
      <c r="KL51" s="183"/>
      <c r="KM51" s="183"/>
      <c r="KN51" s="183"/>
      <c r="KO51" s="183"/>
      <c r="KP51" s="183"/>
      <c r="KQ51" s="183"/>
      <c r="KR51" s="183"/>
      <c r="KS51" s="183"/>
      <c r="KT51" s="183"/>
      <c r="KU51" s="183"/>
      <c r="KV51" s="183"/>
      <c r="KW51" s="183"/>
      <c r="KX51" s="183"/>
      <c r="KY51" s="183"/>
      <c r="KZ51" s="183"/>
      <c r="LA51" s="183"/>
      <c r="LB51" s="183"/>
      <c r="LC51" s="183"/>
      <c r="LD51" s="183"/>
      <c r="LE51" s="183"/>
      <c r="LF51" s="183"/>
      <c r="LG51" s="183"/>
      <c r="LH51" s="183"/>
      <c r="LI51" s="183"/>
      <c r="LJ51" s="183"/>
      <c r="LK51" s="183"/>
      <c r="LL51" s="183"/>
      <c r="LM51" s="183"/>
      <c r="LN51" s="183"/>
      <c r="LO51" s="183"/>
      <c r="LP51" s="183"/>
      <c r="LQ51" s="183"/>
      <c r="LR51" s="183"/>
      <c r="LS51" s="183"/>
      <c r="LT51" s="183"/>
      <c r="LU51" s="183"/>
      <c r="LV51" s="183"/>
      <c r="LW51" s="183"/>
      <c r="LX51" s="183"/>
      <c r="LY51" s="183"/>
      <c r="LZ51" s="183"/>
      <c r="MA51" s="183"/>
      <c r="MB51" s="183"/>
      <c r="MC51" s="183"/>
      <c r="MD51" s="183"/>
      <c r="ME51" s="183"/>
      <c r="MF51" s="183"/>
      <c r="MG51" s="183"/>
      <c r="MH51" s="183"/>
      <c r="MI51" s="183"/>
      <c r="MJ51" s="183"/>
      <c r="MK51" s="183"/>
    </row>
    <row r="52" spans="1:349" s="220" customFormat="1" ht="15.75" customHeight="1" outlineLevel="1" thickBot="1">
      <c r="A52" s="139"/>
      <c r="B52" s="139"/>
      <c r="C52" s="228"/>
      <c r="D52" s="228"/>
      <c r="E52" s="99"/>
      <c r="F52" s="99"/>
      <c r="G52" s="99"/>
      <c r="H52" s="99"/>
      <c r="I52" s="99"/>
      <c r="J52" s="223" t="s">
        <v>73</v>
      </c>
      <c r="K52" s="223" t="s">
        <v>77</v>
      </c>
      <c r="L52" s="239"/>
      <c r="M52" s="134" t="s">
        <v>61</v>
      </c>
      <c r="N52" s="484">
        <f>SUM(N49:N51)</f>
        <v>454815392.8575002</v>
      </c>
      <c r="O52" s="485">
        <f t="shared" ref="O52:T52" si="25">SUM(O49:O51)</f>
        <v>497568722.00919449</v>
      </c>
      <c r="P52" s="485">
        <f t="shared" si="25"/>
        <v>544340928.23114157</v>
      </c>
      <c r="Q52" s="485">
        <f t="shared" si="25"/>
        <v>595509791.99626112</v>
      </c>
      <c r="R52" s="485">
        <f t="shared" si="25"/>
        <v>651488605.70859766</v>
      </c>
      <c r="S52" s="485">
        <f t="shared" si="25"/>
        <v>712729511.87811422</v>
      </c>
      <c r="T52" s="486">
        <f t="shared" si="25"/>
        <v>779727155.08892465</v>
      </c>
      <c r="U52" s="183"/>
      <c r="V52" s="183"/>
      <c r="W52" s="183"/>
      <c r="X52" s="183"/>
      <c r="Y52" s="183"/>
      <c r="Z52" s="183"/>
      <c r="AA52" s="183"/>
      <c r="AB52" s="183"/>
      <c r="AC52" s="183"/>
      <c r="AD52" s="183"/>
      <c r="AE52" s="183"/>
      <c r="AF52" s="183"/>
      <c r="AG52" s="183"/>
      <c r="AH52" s="183"/>
      <c r="AI52" s="183"/>
      <c r="AJ52" s="183"/>
      <c r="AK52" s="183"/>
      <c r="AL52" s="183"/>
      <c r="AM52" s="183"/>
      <c r="AN52" s="183"/>
      <c r="AO52" s="183"/>
      <c r="AP52" s="183"/>
      <c r="AQ52" s="183"/>
      <c r="AR52" s="183"/>
      <c r="AS52" s="183"/>
      <c r="AT52" s="183"/>
      <c r="AU52" s="183"/>
      <c r="AV52" s="183"/>
      <c r="AW52" s="183"/>
      <c r="AX52" s="183"/>
      <c r="AY52" s="183"/>
      <c r="AZ52" s="183"/>
      <c r="BA52" s="183"/>
      <c r="BB52" s="183"/>
      <c r="BC52" s="183"/>
      <c r="BD52" s="183"/>
      <c r="BE52" s="183"/>
      <c r="BF52" s="183"/>
      <c r="BG52" s="183"/>
      <c r="BH52" s="183"/>
      <c r="BI52" s="183"/>
      <c r="BJ52" s="183"/>
      <c r="BK52" s="183"/>
      <c r="BL52" s="183"/>
      <c r="BM52" s="183"/>
      <c r="BN52" s="183"/>
      <c r="BO52" s="183"/>
      <c r="BP52" s="183"/>
      <c r="BQ52" s="183"/>
      <c r="BR52" s="183"/>
      <c r="BS52" s="183"/>
      <c r="BT52" s="183"/>
      <c r="BU52" s="183"/>
      <c r="BV52" s="183"/>
      <c r="BW52" s="183"/>
      <c r="BX52" s="183"/>
      <c r="BY52" s="183"/>
      <c r="BZ52" s="183"/>
      <c r="CA52" s="183"/>
      <c r="CB52" s="183"/>
      <c r="CC52" s="183"/>
      <c r="CD52" s="183"/>
      <c r="CE52" s="183"/>
      <c r="CF52" s="183"/>
      <c r="CG52" s="183"/>
      <c r="CH52" s="183"/>
      <c r="CI52" s="183"/>
      <c r="CJ52" s="183"/>
      <c r="CK52" s="183"/>
      <c r="CL52" s="183"/>
      <c r="CM52" s="183"/>
      <c r="CN52" s="183"/>
      <c r="CO52" s="183"/>
      <c r="CP52" s="183"/>
      <c r="CQ52" s="183"/>
      <c r="CR52" s="183"/>
      <c r="CS52" s="183"/>
      <c r="CT52" s="183"/>
      <c r="CU52" s="183"/>
      <c r="CV52" s="183"/>
      <c r="CW52" s="183"/>
      <c r="CX52" s="183"/>
      <c r="CY52" s="183"/>
      <c r="CZ52" s="183"/>
      <c r="DA52" s="183"/>
      <c r="DB52" s="183"/>
      <c r="DC52" s="183"/>
      <c r="DD52" s="183"/>
      <c r="DE52" s="183"/>
      <c r="DF52" s="183"/>
      <c r="DG52" s="183"/>
      <c r="DH52" s="183"/>
      <c r="DI52" s="183"/>
      <c r="DJ52" s="183"/>
      <c r="DK52" s="183"/>
      <c r="DL52" s="183"/>
      <c r="DM52" s="183"/>
      <c r="DN52" s="183"/>
      <c r="DO52" s="183"/>
      <c r="DP52" s="183"/>
      <c r="DQ52" s="183"/>
      <c r="DR52" s="183"/>
      <c r="DS52" s="183"/>
      <c r="DT52" s="183"/>
      <c r="DU52" s="183"/>
      <c r="DV52" s="183"/>
      <c r="DW52" s="183"/>
      <c r="DX52" s="183"/>
      <c r="DY52" s="183"/>
      <c r="DZ52" s="183"/>
      <c r="EA52" s="183"/>
      <c r="EB52" s="183"/>
      <c r="EC52" s="183"/>
      <c r="ED52" s="183"/>
      <c r="EE52" s="183"/>
      <c r="EF52" s="183"/>
      <c r="EG52" s="183"/>
      <c r="EH52" s="183"/>
      <c r="EI52" s="183"/>
      <c r="EJ52" s="183"/>
      <c r="EK52" s="183"/>
      <c r="EL52" s="183"/>
      <c r="EM52" s="183"/>
      <c r="EN52" s="183"/>
      <c r="EO52" s="183"/>
      <c r="EP52" s="183"/>
      <c r="EQ52" s="183"/>
      <c r="ER52" s="183"/>
      <c r="ES52" s="183"/>
      <c r="ET52" s="183"/>
      <c r="EU52" s="183"/>
      <c r="EV52" s="183"/>
      <c r="EW52" s="183"/>
      <c r="EX52" s="183"/>
      <c r="EY52" s="183"/>
      <c r="EZ52" s="183"/>
      <c r="FA52" s="183"/>
      <c r="FB52" s="183"/>
      <c r="FC52" s="183"/>
      <c r="FD52" s="183"/>
      <c r="FE52" s="183"/>
      <c r="FF52" s="183"/>
      <c r="FG52" s="183"/>
      <c r="FH52" s="183"/>
      <c r="FI52" s="183"/>
      <c r="FJ52" s="183"/>
      <c r="FK52" s="183"/>
      <c r="FL52" s="183"/>
      <c r="FM52" s="183"/>
      <c r="FN52" s="183"/>
      <c r="FO52" s="183"/>
      <c r="FP52" s="183"/>
      <c r="FQ52" s="183"/>
      <c r="FR52" s="183"/>
      <c r="FS52" s="183"/>
      <c r="FT52" s="183"/>
      <c r="FU52" s="183"/>
      <c r="FV52" s="183"/>
      <c r="FW52" s="183"/>
      <c r="FX52" s="183"/>
      <c r="FY52" s="183"/>
      <c r="FZ52" s="183"/>
      <c r="GA52" s="183"/>
      <c r="GB52" s="183"/>
      <c r="GC52" s="183"/>
      <c r="GD52" s="183"/>
      <c r="GE52" s="183"/>
      <c r="GF52" s="183"/>
      <c r="GG52" s="183"/>
      <c r="GH52" s="183"/>
      <c r="GI52" s="183"/>
      <c r="GJ52" s="183"/>
      <c r="GK52" s="183"/>
      <c r="GL52" s="183"/>
      <c r="GM52" s="183"/>
      <c r="GN52" s="183"/>
      <c r="GO52" s="183"/>
      <c r="GP52" s="183"/>
      <c r="GQ52" s="183"/>
      <c r="GR52" s="183"/>
      <c r="GS52" s="183"/>
      <c r="GT52" s="183"/>
      <c r="GU52" s="183"/>
      <c r="GV52" s="183"/>
      <c r="GW52" s="183"/>
      <c r="GX52" s="183"/>
      <c r="GY52" s="183"/>
      <c r="GZ52" s="183"/>
      <c r="HA52" s="183"/>
      <c r="HB52" s="183"/>
      <c r="HC52" s="183"/>
      <c r="HD52" s="183"/>
      <c r="HE52" s="183"/>
      <c r="HF52" s="183"/>
      <c r="HG52" s="183"/>
      <c r="HH52" s="183"/>
      <c r="HI52" s="183"/>
      <c r="HJ52" s="183"/>
      <c r="HK52" s="183"/>
      <c r="HL52" s="183"/>
      <c r="HM52" s="183"/>
      <c r="HN52" s="183"/>
      <c r="HO52" s="183"/>
      <c r="HP52" s="183"/>
      <c r="HQ52" s="183"/>
      <c r="HR52" s="183"/>
      <c r="HS52" s="183"/>
      <c r="HT52" s="183"/>
      <c r="HU52" s="183"/>
      <c r="HV52" s="183"/>
      <c r="HW52" s="183"/>
      <c r="HX52" s="183"/>
      <c r="HY52" s="183"/>
      <c r="HZ52" s="183"/>
      <c r="IA52" s="183"/>
      <c r="IB52" s="183"/>
      <c r="IC52" s="183"/>
      <c r="ID52" s="183"/>
      <c r="IE52" s="183"/>
      <c r="IF52" s="183"/>
      <c r="IG52" s="183"/>
      <c r="IH52" s="183"/>
      <c r="II52" s="183"/>
      <c r="IJ52" s="183"/>
      <c r="IK52" s="183"/>
      <c r="IL52" s="183"/>
      <c r="IM52" s="183"/>
      <c r="IN52" s="183"/>
      <c r="IO52" s="183"/>
      <c r="IP52" s="183"/>
      <c r="IQ52" s="183"/>
      <c r="IR52" s="183"/>
      <c r="IS52" s="183"/>
      <c r="IT52" s="183"/>
      <c r="IU52" s="183"/>
      <c r="IV52" s="183"/>
      <c r="IW52" s="183"/>
      <c r="IX52" s="183"/>
      <c r="IY52" s="183"/>
      <c r="IZ52" s="183"/>
      <c r="JA52" s="183"/>
      <c r="JB52" s="183"/>
      <c r="JC52" s="183"/>
      <c r="JD52" s="183"/>
      <c r="JE52" s="183"/>
      <c r="JF52" s="183"/>
      <c r="JG52" s="183"/>
      <c r="JH52" s="183"/>
      <c r="JI52" s="183"/>
      <c r="JJ52" s="183"/>
      <c r="JK52" s="183"/>
      <c r="JL52" s="183"/>
      <c r="JM52" s="183"/>
      <c r="JN52" s="183"/>
      <c r="JO52" s="183"/>
      <c r="JP52" s="183"/>
      <c r="JQ52" s="183"/>
      <c r="JR52" s="183"/>
      <c r="JS52" s="183"/>
      <c r="JT52" s="183"/>
      <c r="JU52" s="183"/>
      <c r="JV52" s="183"/>
      <c r="JW52" s="183"/>
      <c r="JX52" s="183"/>
      <c r="JY52" s="183"/>
      <c r="JZ52" s="183"/>
      <c r="KA52" s="183"/>
      <c r="KB52" s="183"/>
      <c r="KC52" s="183"/>
      <c r="KD52" s="183"/>
      <c r="KE52" s="183"/>
      <c r="KF52" s="183"/>
      <c r="KG52" s="183"/>
      <c r="KH52" s="183"/>
      <c r="KI52" s="183"/>
      <c r="KJ52" s="183"/>
      <c r="KK52" s="183"/>
      <c r="KL52" s="183"/>
      <c r="KM52" s="183"/>
      <c r="KN52" s="183"/>
      <c r="KO52" s="183"/>
      <c r="KP52" s="183"/>
      <c r="KQ52" s="183"/>
      <c r="KR52" s="183"/>
      <c r="KS52" s="183"/>
      <c r="KT52" s="183"/>
      <c r="KU52" s="183"/>
      <c r="KV52" s="183"/>
      <c r="KW52" s="183"/>
      <c r="KX52" s="183"/>
      <c r="KY52" s="183"/>
      <c r="KZ52" s="183"/>
      <c r="LA52" s="183"/>
      <c r="LB52" s="183"/>
      <c r="LC52" s="183"/>
      <c r="LD52" s="183"/>
      <c r="LE52" s="183"/>
      <c r="LF52" s="183"/>
      <c r="LG52" s="183"/>
      <c r="LH52" s="183"/>
      <c r="LI52" s="183"/>
      <c r="LJ52" s="183"/>
      <c r="LK52" s="183"/>
      <c r="LL52" s="183"/>
      <c r="LM52" s="183"/>
      <c r="LN52" s="183"/>
      <c r="LO52" s="183"/>
      <c r="LP52" s="183"/>
      <c r="LQ52" s="183"/>
      <c r="LR52" s="183"/>
      <c r="LS52" s="183"/>
      <c r="LT52" s="183"/>
      <c r="LU52" s="183"/>
      <c r="LV52" s="183"/>
      <c r="LW52" s="183"/>
      <c r="LX52" s="183"/>
      <c r="LY52" s="183"/>
      <c r="LZ52" s="183"/>
      <c r="MA52" s="183"/>
      <c r="MB52" s="183"/>
      <c r="MC52" s="183"/>
      <c r="MD52" s="183"/>
      <c r="ME52" s="183"/>
      <c r="MF52" s="183"/>
      <c r="MG52" s="183"/>
      <c r="MH52" s="183"/>
      <c r="MI52" s="183"/>
      <c r="MJ52" s="183"/>
      <c r="MK52" s="183"/>
    </row>
    <row r="53" spans="1:349" s="220" customFormat="1" ht="15.75" customHeight="1" outlineLevel="1" thickBot="1">
      <c r="A53" s="139"/>
      <c r="B53" s="139"/>
      <c r="C53" s="227" t="s">
        <v>10</v>
      </c>
      <c r="D53" s="227"/>
      <c r="E53" s="99"/>
      <c r="F53" s="99"/>
      <c r="G53" s="99"/>
      <c r="H53" s="99"/>
      <c r="I53" s="99"/>
      <c r="J53" s="223"/>
      <c r="K53" s="223"/>
      <c r="L53" s="239"/>
      <c r="M53" s="134"/>
      <c r="N53" s="9"/>
      <c r="O53" s="9"/>
      <c r="P53" s="9"/>
      <c r="Q53" s="7"/>
      <c r="R53" s="141"/>
      <c r="S53" s="141"/>
      <c r="T53" s="110"/>
      <c r="U53" s="183"/>
      <c r="V53" s="183"/>
      <c r="W53" s="183"/>
      <c r="X53" s="183"/>
      <c r="Y53" s="183"/>
      <c r="Z53" s="183"/>
      <c r="AA53" s="183"/>
      <c r="AB53" s="183"/>
      <c r="AC53" s="183"/>
      <c r="AD53" s="183"/>
      <c r="AE53" s="183"/>
      <c r="AF53" s="183"/>
      <c r="AG53" s="183"/>
      <c r="AH53" s="183"/>
      <c r="AI53" s="183"/>
      <c r="AJ53" s="183"/>
      <c r="AK53" s="183"/>
      <c r="AL53" s="183"/>
      <c r="AM53" s="183"/>
      <c r="AN53" s="183"/>
      <c r="AO53" s="183"/>
      <c r="AP53" s="183"/>
      <c r="AQ53" s="183"/>
      <c r="AR53" s="183"/>
      <c r="AS53" s="183"/>
      <c r="AT53" s="183"/>
      <c r="AU53" s="183"/>
      <c r="AV53" s="183"/>
      <c r="AW53" s="183"/>
      <c r="AX53" s="183"/>
      <c r="AY53" s="183"/>
      <c r="AZ53" s="183"/>
      <c r="BA53" s="183"/>
      <c r="BB53" s="183"/>
      <c r="BC53" s="183"/>
      <c r="BD53" s="183"/>
      <c r="BE53" s="183"/>
      <c r="BF53" s="183"/>
      <c r="BG53" s="183"/>
      <c r="BH53" s="183"/>
      <c r="BI53" s="183"/>
      <c r="BJ53" s="183"/>
      <c r="BK53" s="183"/>
      <c r="BL53" s="183"/>
      <c r="BM53" s="183"/>
      <c r="BN53" s="183"/>
      <c r="BO53" s="183"/>
      <c r="BP53" s="183"/>
      <c r="BQ53" s="183"/>
      <c r="BR53" s="183"/>
      <c r="BS53" s="183"/>
      <c r="BT53" s="183"/>
      <c r="BU53" s="183"/>
      <c r="BV53" s="183"/>
      <c r="BW53" s="183"/>
      <c r="BX53" s="183"/>
      <c r="BY53" s="183"/>
      <c r="BZ53" s="183"/>
      <c r="CA53" s="183"/>
      <c r="CB53" s="183"/>
      <c r="CC53" s="183"/>
      <c r="CD53" s="183"/>
      <c r="CE53" s="183"/>
      <c r="CF53" s="183"/>
      <c r="CG53" s="183"/>
      <c r="CH53" s="183"/>
      <c r="CI53" s="183"/>
      <c r="CJ53" s="183"/>
      <c r="CK53" s="183"/>
      <c r="CL53" s="183"/>
      <c r="CM53" s="183"/>
      <c r="CN53" s="183"/>
      <c r="CO53" s="183"/>
      <c r="CP53" s="183"/>
      <c r="CQ53" s="183"/>
      <c r="CR53" s="183"/>
      <c r="CS53" s="183"/>
      <c r="CT53" s="183"/>
      <c r="CU53" s="183"/>
      <c r="CV53" s="183"/>
      <c r="CW53" s="183"/>
      <c r="CX53" s="183"/>
      <c r="CY53" s="183"/>
      <c r="CZ53" s="183"/>
      <c r="DA53" s="183"/>
      <c r="DB53" s="183"/>
      <c r="DC53" s="183"/>
      <c r="DD53" s="183"/>
      <c r="DE53" s="183"/>
      <c r="DF53" s="183"/>
      <c r="DG53" s="183"/>
      <c r="DH53" s="183"/>
      <c r="DI53" s="183"/>
      <c r="DJ53" s="183"/>
      <c r="DK53" s="183"/>
      <c r="DL53" s="183"/>
      <c r="DM53" s="183"/>
      <c r="DN53" s="183"/>
      <c r="DO53" s="183"/>
      <c r="DP53" s="183"/>
      <c r="DQ53" s="183"/>
      <c r="DR53" s="183"/>
      <c r="DS53" s="183"/>
      <c r="DT53" s="183"/>
      <c r="DU53" s="183"/>
      <c r="DV53" s="183"/>
      <c r="DW53" s="183"/>
      <c r="DX53" s="183"/>
      <c r="DY53" s="183"/>
      <c r="DZ53" s="183"/>
      <c r="EA53" s="183"/>
      <c r="EB53" s="183"/>
      <c r="EC53" s="183"/>
      <c r="ED53" s="183"/>
      <c r="EE53" s="183"/>
      <c r="EF53" s="183"/>
      <c r="EG53" s="183"/>
      <c r="EH53" s="183"/>
      <c r="EI53" s="183"/>
      <c r="EJ53" s="183"/>
      <c r="EK53" s="183"/>
      <c r="EL53" s="183"/>
      <c r="EM53" s="183"/>
      <c r="EN53" s="183"/>
      <c r="EO53" s="183"/>
      <c r="EP53" s="183"/>
      <c r="EQ53" s="183"/>
      <c r="ER53" s="183"/>
      <c r="ES53" s="183"/>
      <c r="ET53" s="183"/>
      <c r="EU53" s="183"/>
      <c r="EV53" s="183"/>
      <c r="EW53" s="183"/>
      <c r="EX53" s="183"/>
      <c r="EY53" s="183"/>
      <c r="EZ53" s="183"/>
      <c r="FA53" s="183"/>
      <c r="FB53" s="183"/>
      <c r="FC53" s="183"/>
      <c r="FD53" s="183"/>
      <c r="FE53" s="183"/>
      <c r="FF53" s="183"/>
      <c r="FG53" s="183"/>
      <c r="FH53" s="183"/>
      <c r="FI53" s="183"/>
      <c r="FJ53" s="183"/>
      <c r="FK53" s="183"/>
      <c r="FL53" s="183"/>
      <c r="FM53" s="183"/>
      <c r="FN53" s="183"/>
      <c r="FO53" s="183"/>
      <c r="FP53" s="183"/>
      <c r="FQ53" s="183"/>
      <c r="FR53" s="183"/>
      <c r="FS53" s="183"/>
      <c r="FT53" s="183"/>
      <c r="FU53" s="183"/>
      <c r="FV53" s="183"/>
      <c r="FW53" s="183"/>
      <c r="FX53" s="183"/>
      <c r="FY53" s="183"/>
      <c r="FZ53" s="183"/>
      <c r="GA53" s="183"/>
      <c r="GB53" s="183"/>
      <c r="GC53" s="183"/>
      <c r="GD53" s="183"/>
      <c r="GE53" s="183"/>
      <c r="GF53" s="183"/>
      <c r="GG53" s="183"/>
      <c r="GH53" s="183"/>
      <c r="GI53" s="183"/>
      <c r="GJ53" s="183"/>
      <c r="GK53" s="183"/>
      <c r="GL53" s="183"/>
      <c r="GM53" s="183"/>
      <c r="GN53" s="183"/>
      <c r="GO53" s="183"/>
      <c r="GP53" s="183"/>
      <c r="GQ53" s="183"/>
      <c r="GR53" s="183"/>
      <c r="GS53" s="183"/>
      <c r="GT53" s="183"/>
      <c r="GU53" s="183"/>
      <c r="GV53" s="183"/>
      <c r="GW53" s="183"/>
      <c r="GX53" s="183"/>
      <c r="GY53" s="183"/>
      <c r="GZ53" s="183"/>
      <c r="HA53" s="183"/>
      <c r="HB53" s="183"/>
      <c r="HC53" s="183"/>
      <c r="HD53" s="183"/>
      <c r="HE53" s="183"/>
      <c r="HF53" s="183"/>
      <c r="HG53" s="183"/>
      <c r="HH53" s="183"/>
      <c r="HI53" s="183"/>
      <c r="HJ53" s="183"/>
      <c r="HK53" s="183"/>
      <c r="HL53" s="183"/>
      <c r="HM53" s="183"/>
      <c r="HN53" s="183"/>
      <c r="HO53" s="183"/>
      <c r="HP53" s="183"/>
      <c r="HQ53" s="183"/>
      <c r="HR53" s="183"/>
      <c r="HS53" s="183"/>
      <c r="HT53" s="183"/>
      <c r="HU53" s="183"/>
      <c r="HV53" s="183"/>
      <c r="HW53" s="183"/>
      <c r="HX53" s="183"/>
      <c r="HY53" s="183"/>
      <c r="HZ53" s="183"/>
      <c r="IA53" s="183"/>
      <c r="IB53" s="183"/>
      <c r="IC53" s="183"/>
      <c r="ID53" s="183"/>
      <c r="IE53" s="183"/>
      <c r="IF53" s="183"/>
      <c r="IG53" s="183"/>
      <c r="IH53" s="183"/>
      <c r="II53" s="183"/>
      <c r="IJ53" s="183"/>
      <c r="IK53" s="183"/>
      <c r="IL53" s="183"/>
      <c r="IM53" s="183"/>
      <c r="IN53" s="183"/>
      <c r="IO53" s="183"/>
      <c r="IP53" s="183"/>
      <c r="IQ53" s="183"/>
      <c r="IR53" s="183"/>
      <c r="IS53" s="183"/>
      <c r="IT53" s="183"/>
      <c r="IU53" s="183"/>
      <c r="IV53" s="183"/>
      <c r="IW53" s="183"/>
      <c r="IX53" s="183"/>
      <c r="IY53" s="183"/>
      <c r="IZ53" s="183"/>
      <c r="JA53" s="183"/>
      <c r="JB53" s="183"/>
      <c r="JC53" s="183"/>
      <c r="JD53" s="183"/>
      <c r="JE53" s="183"/>
      <c r="JF53" s="183"/>
      <c r="JG53" s="183"/>
      <c r="JH53" s="183"/>
      <c r="JI53" s="183"/>
      <c r="JJ53" s="183"/>
      <c r="JK53" s="183"/>
      <c r="JL53" s="183"/>
      <c r="JM53" s="183"/>
      <c r="JN53" s="183"/>
      <c r="JO53" s="183"/>
      <c r="JP53" s="183"/>
      <c r="JQ53" s="183"/>
      <c r="JR53" s="183"/>
      <c r="JS53" s="183"/>
      <c r="JT53" s="183"/>
      <c r="JU53" s="183"/>
      <c r="JV53" s="183"/>
      <c r="JW53" s="183"/>
      <c r="JX53" s="183"/>
      <c r="JY53" s="183"/>
      <c r="JZ53" s="183"/>
      <c r="KA53" s="183"/>
      <c r="KB53" s="183"/>
      <c r="KC53" s="183"/>
      <c r="KD53" s="183"/>
      <c r="KE53" s="183"/>
      <c r="KF53" s="183"/>
      <c r="KG53" s="183"/>
      <c r="KH53" s="183"/>
      <c r="KI53" s="183"/>
      <c r="KJ53" s="183"/>
      <c r="KK53" s="183"/>
      <c r="KL53" s="183"/>
      <c r="KM53" s="183"/>
      <c r="KN53" s="183"/>
      <c r="KO53" s="183"/>
      <c r="KP53" s="183"/>
      <c r="KQ53" s="183"/>
      <c r="KR53" s="183"/>
      <c r="KS53" s="183"/>
      <c r="KT53" s="183"/>
      <c r="KU53" s="183"/>
      <c r="KV53" s="183"/>
      <c r="KW53" s="183"/>
      <c r="KX53" s="183"/>
      <c r="KY53" s="183"/>
      <c r="KZ53" s="183"/>
      <c r="LA53" s="183"/>
      <c r="LB53" s="183"/>
      <c r="LC53" s="183"/>
      <c r="LD53" s="183"/>
      <c r="LE53" s="183"/>
      <c r="LF53" s="183"/>
      <c r="LG53" s="183"/>
      <c r="LH53" s="183"/>
      <c r="LI53" s="183"/>
      <c r="LJ53" s="183"/>
      <c r="LK53" s="183"/>
      <c r="LL53" s="183"/>
      <c r="LM53" s="183"/>
      <c r="LN53" s="183"/>
      <c r="LO53" s="183"/>
      <c r="LP53" s="183"/>
      <c r="LQ53" s="183"/>
      <c r="LR53" s="183"/>
      <c r="LS53" s="183"/>
      <c r="LT53" s="183"/>
      <c r="LU53" s="183"/>
      <c r="LV53" s="183"/>
      <c r="LW53" s="183"/>
      <c r="LX53" s="183"/>
      <c r="LY53" s="183"/>
      <c r="LZ53" s="183"/>
      <c r="MA53" s="183"/>
      <c r="MB53" s="183"/>
      <c r="MC53" s="183"/>
      <c r="MD53" s="183"/>
      <c r="ME53" s="183"/>
      <c r="MF53" s="183"/>
      <c r="MG53" s="183"/>
      <c r="MH53" s="183"/>
      <c r="MI53" s="183"/>
      <c r="MJ53" s="183"/>
      <c r="MK53" s="183"/>
    </row>
    <row r="54" spans="1:349" s="220" customFormat="1" ht="15.75" customHeight="1" outlineLevel="1">
      <c r="A54" s="139"/>
      <c r="B54" s="139"/>
      <c r="C54" s="99"/>
      <c r="D54" s="99"/>
      <c r="E54" s="121" t="s">
        <v>5</v>
      </c>
      <c r="F54" s="99"/>
      <c r="G54" s="99"/>
      <c r="H54" s="99"/>
      <c r="I54" s="99"/>
      <c r="J54" s="223" t="s">
        <v>73</v>
      </c>
      <c r="K54" s="223" t="s">
        <v>77</v>
      </c>
      <c r="L54" s="239"/>
      <c r="M54" s="134"/>
      <c r="N54" s="479">
        <f>(N19*N43)*$M$27</f>
        <v>4316207.3927950468</v>
      </c>
      <c r="O54" s="480">
        <f>(O19*O43)*$M$27</f>
        <v>4721937.3620288698</v>
      </c>
      <c r="P54" s="480">
        <f t="shared" ref="P54:T54" si="26">(P19*P43)*$M$27</f>
        <v>5165806.5569656249</v>
      </c>
      <c r="Q54" s="480">
        <f t="shared" si="26"/>
        <v>5651400.1220302302</v>
      </c>
      <c r="R54" s="480">
        <f t="shared" si="26"/>
        <v>6182640.2106012534</v>
      </c>
      <c r="S54" s="480">
        <f t="shared" si="26"/>
        <v>6763817.664358086</v>
      </c>
      <c r="T54" s="481">
        <f t="shared" si="26"/>
        <v>7399626.670534241</v>
      </c>
      <c r="U54" s="183"/>
      <c r="V54" s="183"/>
      <c r="W54" s="183"/>
      <c r="X54" s="183"/>
      <c r="Y54" s="183"/>
      <c r="Z54" s="183"/>
      <c r="AA54" s="183"/>
      <c r="AB54" s="183"/>
      <c r="AC54" s="183"/>
      <c r="AD54" s="183"/>
      <c r="AE54" s="183"/>
      <c r="AF54" s="183"/>
      <c r="AG54" s="183"/>
      <c r="AH54" s="183"/>
      <c r="AI54" s="183"/>
      <c r="AJ54" s="183"/>
      <c r="AK54" s="183"/>
      <c r="AL54" s="183"/>
      <c r="AM54" s="183"/>
      <c r="AN54" s="183"/>
      <c r="AO54" s="183"/>
      <c r="AP54" s="183"/>
      <c r="AQ54" s="183"/>
      <c r="AR54" s="183"/>
      <c r="AS54" s="183"/>
      <c r="AT54" s="183"/>
      <c r="AU54" s="183"/>
      <c r="AV54" s="183"/>
      <c r="AW54" s="183"/>
      <c r="AX54" s="183"/>
      <c r="AY54" s="183"/>
      <c r="AZ54" s="183"/>
      <c r="BA54" s="183"/>
      <c r="BB54" s="183"/>
      <c r="BC54" s="183"/>
      <c r="BD54" s="183"/>
      <c r="BE54" s="183"/>
      <c r="BF54" s="183"/>
      <c r="BG54" s="183"/>
      <c r="BH54" s="183"/>
      <c r="BI54" s="183"/>
      <c r="BJ54" s="183"/>
      <c r="BK54" s="183"/>
      <c r="BL54" s="183"/>
      <c r="BM54" s="183"/>
      <c r="BN54" s="183"/>
      <c r="BO54" s="183"/>
      <c r="BP54" s="183"/>
      <c r="BQ54" s="183"/>
      <c r="BR54" s="183"/>
      <c r="BS54" s="183"/>
      <c r="BT54" s="183"/>
      <c r="BU54" s="183"/>
      <c r="BV54" s="183"/>
      <c r="BW54" s="183"/>
      <c r="BX54" s="183"/>
      <c r="BY54" s="183"/>
      <c r="BZ54" s="183"/>
      <c r="CA54" s="183"/>
      <c r="CB54" s="183"/>
      <c r="CC54" s="183"/>
      <c r="CD54" s="183"/>
      <c r="CE54" s="183"/>
      <c r="CF54" s="183"/>
      <c r="CG54" s="183"/>
      <c r="CH54" s="183"/>
      <c r="CI54" s="183"/>
      <c r="CJ54" s="183"/>
      <c r="CK54" s="183"/>
      <c r="CL54" s="183"/>
      <c r="CM54" s="183"/>
      <c r="CN54" s="183"/>
      <c r="CO54" s="183"/>
      <c r="CP54" s="183"/>
      <c r="CQ54" s="183"/>
      <c r="CR54" s="183"/>
      <c r="CS54" s="183"/>
      <c r="CT54" s="183"/>
      <c r="CU54" s="183"/>
      <c r="CV54" s="183"/>
      <c r="CW54" s="183"/>
      <c r="CX54" s="183"/>
      <c r="CY54" s="183"/>
      <c r="CZ54" s="183"/>
      <c r="DA54" s="183"/>
      <c r="DB54" s="183"/>
      <c r="DC54" s="183"/>
      <c r="DD54" s="183"/>
      <c r="DE54" s="183"/>
      <c r="DF54" s="183"/>
      <c r="DG54" s="183"/>
      <c r="DH54" s="183"/>
      <c r="DI54" s="183"/>
      <c r="DJ54" s="183"/>
      <c r="DK54" s="183"/>
      <c r="DL54" s="183"/>
      <c r="DM54" s="183"/>
      <c r="DN54" s="183"/>
      <c r="DO54" s="183"/>
      <c r="DP54" s="183"/>
      <c r="DQ54" s="183"/>
      <c r="DR54" s="183"/>
      <c r="DS54" s="183"/>
      <c r="DT54" s="183"/>
      <c r="DU54" s="183"/>
      <c r="DV54" s="183"/>
      <c r="DW54" s="183"/>
      <c r="DX54" s="183"/>
      <c r="DY54" s="183"/>
      <c r="DZ54" s="183"/>
      <c r="EA54" s="183"/>
      <c r="EB54" s="183"/>
      <c r="EC54" s="183"/>
      <c r="ED54" s="183"/>
      <c r="EE54" s="183"/>
      <c r="EF54" s="183"/>
      <c r="EG54" s="183"/>
      <c r="EH54" s="183"/>
      <c r="EI54" s="183"/>
      <c r="EJ54" s="183"/>
      <c r="EK54" s="183"/>
      <c r="EL54" s="183"/>
      <c r="EM54" s="183"/>
      <c r="EN54" s="183"/>
      <c r="EO54" s="183"/>
      <c r="EP54" s="183"/>
      <c r="EQ54" s="183"/>
      <c r="ER54" s="183"/>
      <c r="ES54" s="183"/>
      <c r="ET54" s="183"/>
      <c r="EU54" s="183"/>
      <c r="EV54" s="183"/>
      <c r="EW54" s="183"/>
      <c r="EX54" s="183"/>
      <c r="EY54" s="183"/>
      <c r="EZ54" s="183"/>
      <c r="FA54" s="183"/>
      <c r="FB54" s="183"/>
      <c r="FC54" s="183"/>
      <c r="FD54" s="183"/>
      <c r="FE54" s="183"/>
      <c r="FF54" s="183"/>
      <c r="FG54" s="183"/>
      <c r="FH54" s="183"/>
      <c r="FI54" s="183"/>
      <c r="FJ54" s="183"/>
      <c r="FK54" s="183"/>
      <c r="FL54" s="183"/>
      <c r="FM54" s="183"/>
      <c r="FN54" s="183"/>
      <c r="FO54" s="183"/>
      <c r="FP54" s="183"/>
      <c r="FQ54" s="183"/>
      <c r="FR54" s="183"/>
      <c r="FS54" s="183"/>
      <c r="FT54" s="183"/>
      <c r="FU54" s="183"/>
      <c r="FV54" s="183"/>
      <c r="FW54" s="183"/>
      <c r="FX54" s="183"/>
      <c r="FY54" s="183"/>
      <c r="FZ54" s="183"/>
      <c r="GA54" s="183"/>
      <c r="GB54" s="183"/>
      <c r="GC54" s="183"/>
      <c r="GD54" s="183"/>
      <c r="GE54" s="183"/>
      <c r="GF54" s="183"/>
      <c r="GG54" s="183"/>
      <c r="GH54" s="183"/>
      <c r="GI54" s="183"/>
      <c r="GJ54" s="183"/>
      <c r="GK54" s="183"/>
      <c r="GL54" s="183"/>
      <c r="GM54" s="183"/>
      <c r="GN54" s="183"/>
      <c r="GO54" s="183"/>
      <c r="GP54" s="183"/>
      <c r="GQ54" s="183"/>
      <c r="GR54" s="183"/>
      <c r="GS54" s="183"/>
      <c r="GT54" s="183"/>
      <c r="GU54" s="183"/>
      <c r="GV54" s="183"/>
      <c r="GW54" s="183"/>
      <c r="GX54" s="183"/>
      <c r="GY54" s="183"/>
      <c r="GZ54" s="183"/>
      <c r="HA54" s="183"/>
      <c r="HB54" s="183"/>
      <c r="HC54" s="183"/>
      <c r="HD54" s="183"/>
      <c r="HE54" s="183"/>
      <c r="HF54" s="183"/>
      <c r="HG54" s="183"/>
      <c r="HH54" s="183"/>
      <c r="HI54" s="183"/>
      <c r="HJ54" s="183"/>
      <c r="HK54" s="183"/>
      <c r="HL54" s="183"/>
      <c r="HM54" s="183"/>
      <c r="HN54" s="183"/>
      <c r="HO54" s="183"/>
      <c r="HP54" s="183"/>
      <c r="HQ54" s="183"/>
      <c r="HR54" s="183"/>
      <c r="HS54" s="183"/>
      <c r="HT54" s="183"/>
      <c r="HU54" s="183"/>
      <c r="HV54" s="183"/>
      <c r="HW54" s="183"/>
      <c r="HX54" s="183"/>
      <c r="HY54" s="183"/>
      <c r="HZ54" s="183"/>
      <c r="IA54" s="183"/>
      <c r="IB54" s="183"/>
      <c r="IC54" s="183"/>
      <c r="ID54" s="183"/>
      <c r="IE54" s="183"/>
      <c r="IF54" s="183"/>
      <c r="IG54" s="183"/>
      <c r="IH54" s="183"/>
      <c r="II54" s="183"/>
      <c r="IJ54" s="183"/>
      <c r="IK54" s="183"/>
      <c r="IL54" s="183"/>
      <c r="IM54" s="183"/>
      <c r="IN54" s="183"/>
      <c r="IO54" s="183"/>
      <c r="IP54" s="183"/>
      <c r="IQ54" s="183"/>
      <c r="IR54" s="183"/>
      <c r="IS54" s="183"/>
      <c r="IT54" s="183"/>
      <c r="IU54" s="183"/>
      <c r="IV54" s="183"/>
      <c r="IW54" s="183"/>
      <c r="IX54" s="183"/>
      <c r="IY54" s="183"/>
      <c r="IZ54" s="183"/>
      <c r="JA54" s="183"/>
      <c r="JB54" s="183"/>
      <c r="JC54" s="183"/>
      <c r="JD54" s="183"/>
      <c r="JE54" s="183"/>
      <c r="JF54" s="183"/>
      <c r="JG54" s="183"/>
      <c r="JH54" s="183"/>
      <c r="JI54" s="183"/>
      <c r="JJ54" s="183"/>
      <c r="JK54" s="183"/>
      <c r="JL54" s="183"/>
      <c r="JM54" s="183"/>
      <c r="JN54" s="183"/>
      <c r="JO54" s="183"/>
      <c r="JP54" s="183"/>
      <c r="JQ54" s="183"/>
      <c r="JR54" s="183"/>
      <c r="JS54" s="183"/>
      <c r="JT54" s="183"/>
      <c r="JU54" s="183"/>
      <c r="JV54" s="183"/>
      <c r="JW54" s="183"/>
      <c r="JX54" s="183"/>
      <c r="JY54" s="183"/>
      <c r="JZ54" s="183"/>
      <c r="KA54" s="183"/>
      <c r="KB54" s="183"/>
      <c r="KC54" s="183"/>
      <c r="KD54" s="183"/>
      <c r="KE54" s="183"/>
      <c r="KF54" s="183"/>
      <c r="KG54" s="183"/>
      <c r="KH54" s="183"/>
      <c r="KI54" s="183"/>
      <c r="KJ54" s="183"/>
      <c r="KK54" s="183"/>
      <c r="KL54" s="183"/>
      <c r="KM54" s="183"/>
      <c r="KN54" s="183"/>
      <c r="KO54" s="183"/>
      <c r="KP54" s="183"/>
      <c r="KQ54" s="183"/>
      <c r="KR54" s="183"/>
      <c r="KS54" s="183"/>
      <c r="KT54" s="183"/>
      <c r="KU54" s="183"/>
      <c r="KV54" s="183"/>
      <c r="KW54" s="183"/>
      <c r="KX54" s="183"/>
      <c r="KY54" s="183"/>
      <c r="KZ54" s="183"/>
      <c r="LA54" s="183"/>
      <c r="LB54" s="183"/>
      <c r="LC54" s="183"/>
      <c r="LD54" s="183"/>
      <c r="LE54" s="183"/>
      <c r="LF54" s="183"/>
      <c r="LG54" s="183"/>
      <c r="LH54" s="183"/>
      <c r="LI54" s="183"/>
      <c r="LJ54" s="183"/>
      <c r="LK54" s="183"/>
      <c r="LL54" s="183"/>
      <c r="LM54" s="183"/>
      <c r="LN54" s="183"/>
      <c r="LO54" s="183"/>
      <c r="LP54" s="183"/>
      <c r="LQ54" s="183"/>
      <c r="LR54" s="183"/>
      <c r="LS54" s="183"/>
      <c r="LT54" s="183"/>
      <c r="LU54" s="183"/>
      <c r="LV54" s="183"/>
      <c r="LW54" s="183"/>
      <c r="LX54" s="183"/>
      <c r="LY54" s="183"/>
      <c r="LZ54" s="183"/>
      <c r="MA54" s="183"/>
      <c r="MB54" s="183"/>
      <c r="MC54" s="183"/>
      <c r="MD54" s="183"/>
      <c r="ME54" s="183"/>
      <c r="MF54" s="183"/>
      <c r="MG54" s="183"/>
      <c r="MH54" s="183"/>
      <c r="MI54" s="183"/>
      <c r="MJ54" s="183"/>
      <c r="MK54" s="183"/>
    </row>
    <row r="55" spans="1:349" s="220" customFormat="1" ht="15.75" customHeight="1" outlineLevel="1">
      <c r="A55" s="139"/>
      <c r="B55" s="139"/>
      <c r="C55" s="228"/>
      <c r="D55" s="99"/>
      <c r="E55" s="121" t="s">
        <v>6</v>
      </c>
      <c r="F55" s="99"/>
      <c r="G55" s="99"/>
      <c r="H55" s="99"/>
      <c r="I55" s="99"/>
      <c r="J55" s="223" t="s">
        <v>73</v>
      </c>
      <c r="K55" s="223" t="s">
        <v>77</v>
      </c>
      <c r="L55" s="239"/>
      <c r="M55" s="134"/>
      <c r="N55" s="482">
        <f t="shared" ref="N55:T56" si="27">(N20*N44)*$M$27</f>
        <v>133525821.51305825</v>
      </c>
      <c r="O55" s="475">
        <f>(O20*O44)*$M$27</f>
        <v>146077449.02401796</v>
      </c>
      <c r="P55" s="475">
        <f t="shared" si="27"/>
        <v>159808948.34844917</v>
      </c>
      <c r="Q55" s="475">
        <f t="shared" si="27"/>
        <v>174831229.20662588</v>
      </c>
      <c r="R55" s="475">
        <f t="shared" si="27"/>
        <v>191265626.99889249</v>
      </c>
      <c r="S55" s="475">
        <f t="shared" si="27"/>
        <v>209244882.83522886</v>
      </c>
      <c r="T55" s="476">
        <f t="shared" si="27"/>
        <v>228914215.68906459</v>
      </c>
      <c r="U55" s="183"/>
      <c r="V55" s="183"/>
      <c r="W55" s="183"/>
      <c r="X55" s="183"/>
      <c r="Y55" s="183"/>
      <c r="Z55" s="183"/>
      <c r="AA55" s="183"/>
      <c r="AB55" s="183"/>
      <c r="AC55" s="183"/>
      <c r="AD55" s="183"/>
      <c r="AE55" s="183"/>
      <c r="AF55" s="183"/>
      <c r="AG55" s="183"/>
      <c r="AH55" s="183"/>
      <c r="AI55" s="183"/>
      <c r="AJ55" s="183"/>
      <c r="AK55" s="183"/>
      <c r="AL55" s="183"/>
      <c r="AM55" s="183"/>
      <c r="AN55" s="183"/>
      <c r="AO55" s="183"/>
      <c r="AP55" s="183"/>
      <c r="AQ55" s="183"/>
      <c r="AR55" s="183"/>
      <c r="AS55" s="183"/>
      <c r="AT55" s="183"/>
      <c r="AU55" s="183"/>
      <c r="AV55" s="183"/>
      <c r="AW55" s="183"/>
      <c r="AX55" s="183"/>
      <c r="AY55" s="183"/>
      <c r="AZ55" s="183"/>
      <c r="BA55" s="183"/>
      <c r="BB55" s="183"/>
      <c r="BC55" s="183"/>
      <c r="BD55" s="183"/>
      <c r="BE55" s="183"/>
      <c r="BF55" s="183"/>
      <c r="BG55" s="183"/>
      <c r="BH55" s="183"/>
      <c r="BI55" s="183"/>
      <c r="BJ55" s="183"/>
      <c r="BK55" s="183"/>
      <c r="BL55" s="183"/>
      <c r="BM55" s="183"/>
      <c r="BN55" s="183"/>
      <c r="BO55" s="183"/>
      <c r="BP55" s="183"/>
      <c r="BQ55" s="183"/>
      <c r="BR55" s="183"/>
      <c r="BS55" s="183"/>
      <c r="BT55" s="183"/>
      <c r="BU55" s="183"/>
      <c r="BV55" s="183"/>
      <c r="BW55" s="183"/>
      <c r="BX55" s="183"/>
      <c r="BY55" s="183"/>
      <c r="BZ55" s="183"/>
      <c r="CA55" s="183"/>
      <c r="CB55" s="183"/>
      <c r="CC55" s="183"/>
      <c r="CD55" s="183"/>
      <c r="CE55" s="183"/>
      <c r="CF55" s="183"/>
      <c r="CG55" s="183"/>
      <c r="CH55" s="183"/>
      <c r="CI55" s="183"/>
      <c r="CJ55" s="183"/>
      <c r="CK55" s="183"/>
      <c r="CL55" s="183"/>
      <c r="CM55" s="183"/>
      <c r="CN55" s="183"/>
      <c r="CO55" s="183"/>
      <c r="CP55" s="183"/>
      <c r="CQ55" s="183"/>
      <c r="CR55" s="183"/>
      <c r="CS55" s="183"/>
      <c r="CT55" s="183"/>
      <c r="CU55" s="183"/>
      <c r="CV55" s="183"/>
      <c r="CW55" s="183"/>
      <c r="CX55" s="183"/>
      <c r="CY55" s="183"/>
      <c r="CZ55" s="183"/>
      <c r="DA55" s="183"/>
      <c r="DB55" s="183"/>
      <c r="DC55" s="183"/>
      <c r="DD55" s="183"/>
      <c r="DE55" s="183"/>
      <c r="DF55" s="183"/>
      <c r="DG55" s="183"/>
      <c r="DH55" s="183"/>
      <c r="DI55" s="183"/>
      <c r="DJ55" s="183"/>
      <c r="DK55" s="183"/>
      <c r="DL55" s="183"/>
      <c r="DM55" s="183"/>
      <c r="DN55" s="183"/>
      <c r="DO55" s="183"/>
      <c r="DP55" s="183"/>
      <c r="DQ55" s="183"/>
      <c r="DR55" s="183"/>
      <c r="DS55" s="183"/>
      <c r="DT55" s="183"/>
      <c r="DU55" s="183"/>
      <c r="DV55" s="183"/>
      <c r="DW55" s="183"/>
      <c r="DX55" s="183"/>
      <c r="DY55" s="183"/>
      <c r="DZ55" s="183"/>
      <c r="EA55" s="183"/>
      <c r="EB55" s="183"/>
      <c r="EC55" s="183"/>
      <c r="ED55" s="183"/>
      <c r="EE55" s="183"/>
      <c r="EF55" s="183"/>
      <c r="EG55" s="183"/>
      <c r="EH55" s="183"/>
      <c r="EI55" s="183"/>
      <c r="EJ55" s="183"/>
      <c r="EK55" s="183"/>
      <c r="EL55" s="183"/>
      <c r="EM55" s="183"/>
      <c r="EN55" s="183"/>
      <c r="EO55" s="183"/>
      <c r="EP55" s="183"/>
      <c r="EQ55" s="183"/>
      <c r="ER55" s="183"/>
      <c r="ES55" s="183"/>
      <c r="ET55" s="183"/>
      <c r="EU55" s="183"/>
      <c r="EV55" s="183"/>
      <c r="EW55" s="183"/>
      <c r="EX55" s="183"/>
      <c r="EY55" s="183"/>
      <c r="EZ55" s="183"/>
      <c r="FA55" s="183"/>
      <c r="FB55" s="183"/>
      <c r="FC55" s="183"/>
      <c r="FD55" s="183"/>
      <c r="FE55" s="183"/>
      <c r="FF55" s="183"/>
      <c r="FG55" s="183"/>
      <c r="FH55" s="183"/>
      <c r="FI55" s="183"/>
      <c r="FJ55" s="183"/>
      <c r="FK55" s="183"/>
      <c r="FL55" s="183"/>
      <c r="FM55" s="183"/>
      <c r="FN55" s="183"/>
      <c r="FO55" s="183"/>
      <c r="FP55" s="183"/>
      <c r="FQ55" s="183"/>
      <c r="FR55" s="183"/>
      <c r="FS55" s="183"/>
      <c r="FT55" s="183"/>
      <c r="FU55" s="183"/>
      <c r="FV55" s="183"/>
      <c r="FW55" s="183"/>
      <c r="FX55" s="183"/>
      <c r="FY55" s="183"/>
      <c r="FZ55" s="183"/>
      <c r="GA55" s="183"/>
      <c r="GB55" s="183"/>
      <c r="GC55" s="183"/>
      <c r="GD55" s="183"/>
      <c r="GE55" s="183"/>
      <c r="GF55" s="183"/>
      <c r="GG55" s="183"/>
      <c r="GH55" s="183"/>
      <c r="GI55" s="183"/>
      <c r="GJ55" s="183"/>
      <c r="GK55" s="183"/>
      <c r="GL55" s="183"/>
      <c r="GM55" s="183"/>
      <c r="GN55" s="183"/>
      <c r="GO55" s="183"/>
      <c r="GP55" s="183"/>
      <c r="GQ55" s="183"/>
      <c r="GR55" s="183"/>
      <c r="GS55" s="183"/>
      <c r="GT55" s="183"/>
      <c r="GU55" s="183"/>
      <c r="GV55" s="183"/>
      <c r="GW55" s="183"/>
      <c r="GX55" s="183"/>
      <c r="GY55" s="183"/>
      <c r="GZ55" s="183"/>
      <c r="HA55" s="183"/>
      <c r="HB55" s="183"/>
      <c r="HC55" s="183"/>
      <c r="HD55" s="183"/>
      <c r="HE55" s="183"/>
      <c r="HF55" s="183"/>
      <c r="HG55" s="183"/>
      <c r="HH55" s="183"/>
      <c r="HI55" s="183"/>
      <c r="HJ55" s="183"/>
      <c r="HK55" s="183"/>
      <c r="HL55" s="183"/>
      <c r="HM55" s="183"/>
      <c r="HN55" s="183"/>
      <c r="HO55" s="183"/>
      <c r="HP55" s="183"/>
      <c r="HQ55" s="183"/>
      <c r="HR55" s="183"/>
      <c r="HS55" s="183"/>
      <c r="HT55" s="183"/>
      <c r="HU55" s="183"/>
      <c r="HV55" s="183"/>
      <c r="HW55" s="183"/>
      <c r="HX55" s="183"/>
      <c r="HY55" s="183"/>
      <c r="HZ55" s="183"/>
      <c r="IA55" s="183"/>
      <c r="IB55" s="183"/>
      <c r="IC55" s="183"/>
      <c r="ID55" s="183"/>
      <c r="IE55" s="183"/>
      <c r="IF55" s="183"/>
      <c r="IG55" s="183"/>
      <c r="IH55" s="183"/>
      <c r="II55" s="183"/>
      <c r="IJ55" s="183"/>
      <c r="IK55" s="183"/>
      <c r="IL55" s="183"/>
      <c r="IM55" s="183"/>
      <c r="IN55" s="183"/>
      <c r="IO55" s="183"/>
      <c r="IP55" s="183"/>
      <c r="IQ55" s="183"/>
      <c r="IR55" s="183"/>
      <c r="IS55" s="183"/>
      <c r="IT55" s="183"/>
      <c r="IU55" s="183"/>
      <c r="IV55" s="183"/>
      <c r="IW55" s="183"/>
      <c r="IX55" s="183"/>
      <c r="IY55" s="183"/>
      <c r="IZ55" s="183"/>
      <c r="JA55" s="183"/>
      <c r="JB55" s="183"/>
      <c r="JC55" s="183"/>
      <c r="JD55" s="183"/>
      <c r="JE55" s="183"/>
      <c r="JF55" s="183"/>
      <c r="JG55" s="183"/>
      <c r="JH55" s="183"/>
      <c r="JI55" s="183"/>
      <c r="JJ55" s="183"/>
      <c r="JK55" s="183"/>
      <c r="JL55" s="183"/>
      <c r="JM55" s="183"/>
      <c r="JN55" s="183"/>
      <c r="JO55" s="183"/>
      <c r="JP55" s="183"/>
      <c r="JQ55" s="183"/>
      <c r="JR55" s="183"/>
      <c r="JS55" s="183"/>
      <c r="JT55" s="183"/>
      <c r="JU55" s="183"/>
      <c r="JV55" s="183"/>
      <c r="JW55" s="183"/>
      <c r="JX55" s="183"/>
      <c r="JY55" s="183"/>
      <c r="JZ55" s="183"/>
      <c r="KA55" s="183"/>
      <c r="KB55" s="183"/>
      <c r="KC55" s="183"/>
      <c r="KD55" s="183"/>
      <c r="KE55" s="183"/>
      <c r="KF55" s="183"/>
      <c r="KG55" s="183"/>
      <c r="KH55" s="183"/>
      <c r="KI55" s="183"/>
      <c r="KJ55" s="183"/>
      <c r="KK55" s="183"/>
      <c r="KL55" s="183"/>
      <c r="KM55" s="183"/>
      <c r="KN55" s="183"/>
      <c r="KO55" s="183"/>
      <c r="KP55" s="183"/>
      <c r="KQ55" s="183"/>
      <c r="KR55" s="183"/>
      <c r="KS55" s="183"/>
      <c r="KT55" s="183"/>
      <c r="KU55" s="183"/>
      <c r="KV55" s="183"/>
      <c r="KW55" s="183"/>
      <c r="KX55" s="183"/>
      <c r="KY55" s="183"/>
      <c r="KZ55" s="183"/>
      <c r="LA55" s="183"/>
      <c r="LB55" s="183"/>
      <c r="LC55" s="183"/>
      <c r="LD55" s="183"/>
      <c r="LE55" s="183"/>
      <c r="LF55" s="183"/>
      <c r="LG55" s="183"/>
      <c r="LH55" s="183"/>
      <c r="LI55" s="183"/>
      <c r="LJ55" s="183"/>
      <c r="LK55" s="183"/>
      <c r="LL55" s="183"/>
      <c r="LM55" s="183"/>
      <c r="LN55" s="183"/>
      <c r="LO55" s="183"/>
      <c r="LP55" s="183"/>
      <c r="LQ55" s="183"/>
      <c r="LR55" s="183"/>
      <c r="LS55" s="183"/>
      <c r="LT55" s="183"/>
      <c r="LU55" s="183"/>
      <c r="LV55" s="183"/>
      <c r="LW55" s="183"/>
      <c r="LX55" s="183"/>
      <c r="LY55" s="183"/>
      <c r="LZ55" s="183"/>
      <c r="MA55" s="183"/>
      <c r="MB55" s="183"/>
      <c r="MC55" s="183"/>
      <c r="MD55" s="183"/>
      <c r="ME55" s="183"/>
      <c r="MF55" s="183"/>
      <c r="MG55" s="183"/>
      <c r="MH55" s="183"/>
      <c r="MI55" s="183"/>
      <c r="MJ55" s="183"/>
      <c r="MK55" s="183"/>
    </row>
    <row r="56" spans="1:349" s="220" customFormat="1" ht="15.75" customHeight="1" outlineLevel="1">
      <c r="A56" s="139"/>
      <c r="B56" s="139"/>
      <c r="C56" s="228"/>
      <c r="D56" s="99"/>
      <c r="E56" s="121" t="s">
        <v>7</v>
      </c>
      <c r="F56" s="99"/>
      <c r="G56" s="99"/>
      <c r="H56" s="99"/>
      <c r="I56" s="99"/>
      <c r="J56" s="223" t="s">
        <v>73</v>
      </c>
      <c r="K56" s="223" t="s">
        <v>77</v>
      </c>
      <c r="L56" s="239"/>
      <c r="M56" s="134"/>
      <c r="N56" s="482">
        <f>(N21*N45)*$M$27</f>
        <v>130470549.23010764</v>
      </c>
      <c r="O56" s="475">
        <f>(O21*O45)*$M$27</f>
        <v>142734976.56356159</v>
      </c>
      <c r="P56" s="475">
        <f t="shared" si="27"/>
        <v>156152278.46300119</v>
      </c>
      <c r="Q56" s="475">
        <f t="shared" si="27"/>
        <v>170830826.866941</v>
      </c>
      <c r="R56" s="475">
        <f t="shared" si="27"/>
        <v>186889180.83867374</v>
      </c>
      <c r="S56" s="475">
        <f t="shared" si="27"/>
        <v>204457044.17128026</v>
      </c>
      <c r="T56" s="476">
        <f t="shared" si="27"/>
        <v>223676313.00894684</v>
      </c>
      <c r="U56" s="183"/>
      <c r="V56" s="183"/>
      <c r="W56" s="183"/>
      <c r="X56" s="183"/>
      <c r="Y56" s="183"/>
      <c r="Z56" s="183"/>
      <c r="AA56" s="183"/>
      <c r="AB56" s="183"/>
      <c r="AC56" s="183"/>
      <c r="AD56" s="183"/>
      <c r="AE56" s="183"/>
      <c r="AF56" s="183"/>
      <c r="AG56" s="183"/>
      <c r="AH56" s="183"/>
      <c r="AI56" s="183"/>
      <c r="AJ56" s="183"/>
      <c r="AK56" s="183"/>
      <c r="AL56" s="183"/>
      <c r="AM56" s="183"/>
      <c r="AN56" s="183"/>
      <c r="AO56" s="183"/>
      <c r="AP56" s="183"/>
      <c r="AQ56" s="183"/>
      <c r="AR56" s="183"/>
      <c r="AS56" s="183"/>
      <c r="AT56" s="183"/>
      <c r="AU56" s="183"/>
      <c r="AV56" s="183"/>
      <c r="AW56" s="183"/>
      <c r="AX56" s="183"/>
      <c r="AY56" s="183"/>
      <c r="AZ56" s="183"/>
      <c r="BA56" s="183"/>
      <c r="BB56" s="183"/>
      <c r="BC56" s="183"/>
      <c r="BD56" s="183"/>
      <c r="BE56" s="183"/>
      <c r="BF56" s="183"/>
      <c r="BG56" s="183"/>
      <c r="BH56" s="183"/>
      <c r="BI56" s="183"/>
      <c r="BJ56" s="183"/>
      <c r="BK56" s="183"/>
      <c r="BL56" s="183"/>
      <c r="BM56" s="183"/>
      <c r="BN56" s="183"/>
      <c r="BO56" s="183"/>
      <c r="BP56" s="183"/>
      <c r="BQ56" s="183"/>
      <c r="BR56" s="183"/>
      <c r="BS56" s="183"/>
      <c r="BT56" s="183"/>
      <c r="BU56" s="183"/>
      <c r="BV56" s="183"/>
      <c r="BW56" s="183"/>
      <c r="BX56" s="183"/>
      <c r="BY56" s="183"/>
      <c r="BZ56" s="183"/>
      <c r="CA56" s="183"/>
      <c r="CB56" s="183"/>
      <c r="CC56" s="183"/>
      <c r="CD56" s="183"/>
      <c r="CE56" s="183"/>
      <c r="CF56" s="183"/>
      <c r="CG56" s="183"/>
      <c r="CH56" s="183"/>
      <c r="CI56" s="183"/>
      <c r="CJ56" s="183"/>
      <c r="CK56" s="183"/>
      <c r="CL56" s="183"/>
      <c r="CM56" s="183"/>
      <c r="CN56" s="183"/>
      <c r="CO56" s="183"/>
      <c r="CP56" s="183"/>
      <c r="CQ56" s="183"/>
      <c r="CR56" s="183"/>
      <c r="CS56" s="183"/>
      <c r="CT56" s="183"/>
      <c r="CU56" s="183"/>
      <c r="CV56" s="183"/>
      <c r="CW56" s="183"/>
      <c r="CX56" s="183"/>
      <c r="CY56" s="183"/>
      <c r="CZ56" s="183"/>
      <c r="DA56" s="183"/>
      <c r="DB56" s="183"/>
      <c r="DC56" s="183"/>
      <c r="DD56" s="183"/>
      <c r="DE56" s="183"/>
      <c r="DF56" s="183"/>
      <c r="DG56" s="183"/>
      <c r="DH56" s="183"/>
      <c r="DI56" s="183"/>
      <c r="DJ56" s="183"/>
      <c r="DK56" s="183"/>
      <c r="DL56" s="183"/>
      <c r="DM56" s="183"/>
      <c r="DN56" s="183"/>
      <c r="DO56" s="183"/>
      <c r="DP56" s="183"/>
      <c r="DQ56" s="183"/>
      <c r="DR56" s="183"/>
      <c r="DS56" s="183"/>
      <c r="DT56" s="183"/>
      <c r="DU56" s="183"/>
      <c r="DV56" s="183"/>
      <c r="DW56" s="183"/>
      <c r="DX56" s="183"/>
      <c r="DY56" s="183"/>
      <c r="DZ56" s="183"/>
      <c r="EA56" s="183"/>
      <c r="EB56" s="183"/>
      <c r="EC56" s="183"/>
      <c r="ED56" s="183"/>
      <c r="EE56" s="183"/>
      <c r="EF56" s="183"/>
      <c r="EG56" s="183"/>
      <c r="EH56" s="183"/>
      <c r="EI56" s="183"/>
      <c r="EJ56" s="183"/>
      <c r="EK56" s="183"/>
      <c r="EL56" s="183"/>
      <c r="EM56" s="183"/>
      <c r="EN56" s="183"/>
      <c r="EO56" s="183"/>
      <c r="EP56" s="183"/>
      <c r="EQ56" s="183"/>
      <c r="ER56" s="183"/>
      <c r="ES56" s="183"/>
      <c r="ET56" s="183"/>
      <c r="EU56" s="183"/>
      <c r="EV56" s="183"/>
      <c r="EW56" s="183"/>
      <c r="EX56" s="183"/>
      <c r="EY56" s="183"/>
      <c r="EZ56" s="183"/>
      <c r="FA56" s="183"/>
      <c r="FB56" s="183"/>
      <c r="FC56" s="183"/>
      <c r="FD56" s="183"/>
      <c r="FE56" s="183"/>
      <c r="FF56" s="183"/>
      <c r="FG56" s="183"/>
      <c r="FH56" s="183"/>
      <c r="FI56" s="183"/>
      <c r="FJ56" s="183"/>
      <c r="FK56" s="183"/>
      <c r="FL56" s="183"/>
      <c r="FM56" s="183"/>
      <c r="FN56" s="183"/>
      <c r="FO56" s="183"/>
      <c r="FP56" s="183"/>
      <c r="FQ56" s="183"/>
      <c r="FR56" s="183"/>
      <c r="FS56" s="183"/>
      <c r="FT56" s="183"/>
      <c r="FU56" s="183"/>
      <c r="FV56" s="183"/>
      <c r="FW56" s="183"/>
      <c r="FX56" s="183"/>
      <c r="FY56" s="183"/>
      <c r="FZ56" s="183"/>
      <c r="GA56" s="183"/>
      <c r="GB56" s="183"/>
      <c r="GC56" s="183"/>
      <c r="GD56" s="183"/>
      <c r="GE56" s="183"/>
      <c r="GF56" s="183"/>
      <c r="GG56" s="183"/>
      <c r="GH56" s="183"/>
      <c r="GI56" s="183"/>
      <c r="GJ56" s="183"/>
      <c r="GK56" s="183"/>
      <c r="GL56" s="183"/>
      <c r="GM56" s="183"/>
      <c r="GN56" s="183"/>
      <c r="GO56" s="183"/>
      <c r="GP56" s="183"/>
      <c r="GQ56" s="183"/>
      <c r="GR56" s="183"/>
      <c r="GS56" s="183"/>
      <c r="GT56" s="183"/>
      <c r="GU56" s="183"/>
      <c r="GV56" s="183"/>
      <c r="GW56" s="183"/>
      <c r="GX56" s="183"/>
      <c r="GY56" s="183"/>
      <c r="GZ56" s="183"/>
      <c r="HA56" s="183"/>
      <c r="HB56" s="183"/>
      <c r="HC56" s="183"/>
      <c r="HD56" s="183"/>
      <c r="HE56" s="183"/>
      <c r="HF56" s="183"/>
      <c r="HG56" s="183"/>
      <c r="HH56" s="183"/>
      <c r="HI56" s="183"/>
      <c r="HJ56" s="183"/>
      <c r="HK56" s="183"/>
      <c r="HL56" s="183"/>
      <c r="HM56" s="183"/>
      <c r="HN56" s="183"/>
      <c r="HO56" s="183"/>
      <c r="HP56" s="183"/>
      <c r="HQ56" s="183"/>
      <c r="HR56" s="183"/>
      <c r="HS56" s="183"/>
      <c r="HT56" s="183"/>
      <c r="HU56" s="183"/>
      <c r="HV56" s="183"/>
      <c r="HW56" s="183"/>
      <c r="HX56" s="183"/>
      <c r="HY56" s="183"/>
      <c r="HZ56" s="183"/>
      <c r="IA56" s="183"/>
      <c r="IB56" s="183"/>
      <c r="IC56" s="183"/>
      <c r="ID56" s="183"/>
      <c r="IE56" s="183"/>
      <c r="IF56" s="183"/>
      <c r="IG56" s="183"/>
      <c r="IH56" s="183"/>
      <c r="II56" s="183"/>
      <c r="IJ56" s="183"/>
      <c r="IK56" s="183"/>
      <c r="IL56" s="183"/>
      <c r="IM56" s="183"/>
      <c r="IN56" s="183"/>
      <c r="IO56" s="183"/>
      <c r="IP56" s="183"/>
      <c r="IQ56" s="183"/>
      <c r="IR56" s="183"/>
      <c r="IS56" s="183"/>
      <c r="IT56" s="183"/>
      <c r="IU56" s="183"/>
      <c r="IV56" s="183"/>
      <c r="IW56" s="183"/>
      <c r="IX56" s="183"/>
      <c r="IY56" s="183"/>
      <c r="IZ56" s="183"/>
      <c r="JA56" s="183"/>
      <c r="JB56" s="183"/>
      <c r="JC56" s="183"/>
      <c r="JD56" s="183"/>
      <c r="JE56" s="183"/>
      <c r="JF56" s="183"/>
      <c r="JG56" s="183"/>
      <c r="JH56" s="183"/>
      <c r="JI56" s="183"/>
      <c r="JJ56" s="183"/>
      <c r="JK56" s="183"/>
      <c r="JL56" s="183"/>
      <c r="JM56" s="183"/>
      <c r="JN56" s="183"/>
      <c r="JO56" s="183"/>
      <c r="JP56" s="183"/>
      <c r="JQ56" s="183"/>
      <c r="JR56" s="183"/>
      <c r="JS56" s="183"/>
      <c r="JT56" s="183"/>
      <c r="JU56" s="183"/>
      <c r="JV56" s="183"/>
      <c r="JW56" s="183"/>
      <c r="JX56" s="183"/>
      <c r="JY56" s="183"/>
      <c r="JZ56" s="183"/>
      <c r="KA56" s="183"/>
      <c r="KB56" s="183"/>
      <c r="KC56" s="183"/>
      <c r="KD56" s="183"/>
      <c r="KE56" s="183"/>
      <c r="KF56" s="183"/>
      <c r="KG56" s="183"/>
      <c r="KH56" s="183"/>
      <c r="KI56" s="183"/>
      <c r="KJ56" s="183"/>
      <c r="KK56" s="183"/>
      <c r="KL56" s="183"/>
      <c r="KM56" s="183"/>
      <c r="KN56" s="183"/>
      <c r="KO56" s="183"/>
      <c r="KP56" s="183"/>
      <c r="KQ56" s="183"/>
      <c r="KR56" s="183"/>
      <c r="KS56" s="183"/>
      <c r="KT56" s="183"/>
      <c r="KU56" s="183"/>
      <c r="KV56" s="183"/>
      <c r="KW56" s="183"/>
      <c r="KX56" s="183"/>
      <c r="KY56" s="183"/>
      <c r="KZ56" s="183"/>
      <c r="LA56" s="183"/>
      <c r="LB56" s="183"/>
      <c r="LC56" s="183"/>
      <c r="LD56" s="183"/>
      <c r="LE56" s="183"/>
      <c r="LF56" s="183"/>
      <c r="LG56" s="183"/>
      <c r="LH56" s="183"/>
      <c r="LI56" s="183"/>
      <c r="LJ56" s="183"/>
      <c r="LK56" s="183"/>
      <c r="LL56" s="183"/>
      <c r="LM56" s="183"/>
      <c r="LN56" s="183"/>
      <c r="LO56" s="183"/>
      <c r="LP56" s="183"/>
      <c r="LQ56" s="183"/>
      <c r="LR56" s="183"/>
      <c r="LS56" s="183"/>
      <c r="LT56" s="183"/>
      <c r="LU56" s="183"/>
      <c r="LV56" s="183"/>
      <c r="LW56" s="183"/>
      <c r="LX56" s="183"/>
      <c r="LY56" s="183"/>
      <c r="LZ56" s="183"/>
      <c r="MA56" s="183"/>
      <c r="MB56" s="183"/>
      <c r="MC56" s="183"/>
      <c r="MD56" s="183"/>
      <c r="ME56" s="183"/>
      <c r="MF56" s="183"/>
      <c r="MG56" s="183"/>
      <c r="MH56" s="183"/>
      <c r="MI56" s="183"/>
      <c r="MJ56" s="183"/>
      <c r="MK56" s="183"/>
    </row>
    <row r="57" spans="1:349" s="220" customFormat="1" ht="15.75" customHeight="1">
      <c r="A57" s="139"/>
      <c r="B57" s="139"/>
      <c r="C57" s="139"/>
      <c r="D57" s="97"/>
      <c r="E57" s="222"/>
      <c r="F57" s="249"/>
      <c r="G57" s="249"/>
      <c r="H57" s="249"/>
      <c r="I57" s="249"/>
      <c r="J57" s="223" t="s">
        <v>73</v>
      </c>
      <c r="K57" s="223" t="s">
        <v>77</v>
      </c>
      <c r="L57" s="249"/>
      <c r="M57" s="194" t="s">
        <v>59</v>
      </c>
      <c r="N57" s="512">
        <f>SUM(N54:N56)</f>
        <v>268312578.13596094</v>
      </c>
      <c r="O57" s="508">
        <f t="shared" ref="O57:T57" si="28">SUM(O54:O56)</f>
        <v>293534362.94960845</v>
      </c>
      <c r="P57" s="508">
        <f t="shared" si="28"/>
        <v>321127033.36841595</v>
      </c>
      <c r="Q57" s="508">
        <f t="shared" si="28"/>
        <v>351313456.19559711</v>
      </c>
      <c r="R57" s="508">
        <f t="shared" si="28"/>
        <v>384337448.04816747</v>
      </c>
      <c r="S57" s="508">
        <f t="shared" si="28"/>
        <v>420465744.6708672</v>
      </c>
      <c r="T57" s="509">
        <f t="shared" si="28"/>
        <v>459990155.36854565</v>
      </c>
      <c r="U57" s="183"/>
      <c r="V57" s="183"/>
      <c r="W57" s="183"/>
      <c r="X57" s="183"/>
      <c r="Y57" s="183"/>
      <c r="Z57" s="183"/>
      <c r="AA57" s="183"/>
      <c r="AB57" s="183"/>
      <c r="AC57" s="183"/>
      <c r="AD57" s="183"/>
      <c r="AE57" s="183"/>
      <c r="AF57" s="183"/>
      <c r="AG57" s="183"/>
      <c r="AH57" s="183"/>
      <c r="AI57" s="183"/>
      <c r="AJ57" s="183"/>
      <c r="AK57" s="183"/>
      <c r="AL57" s="183"/>
      <c r="AM57" s="183"/>
      <c r="AN57" s="183"/>
      <c r="AO57" s="183"/>
      <c r="AP57" s="183"/>
      <c r="AQ57" s="183"/>
      <c r="AR57" s="183"/>
      <c r="AS57" s="183"/>
      <c r="AT57" s="183"/>
      <c r="AU57" s="183"/>
      <c r="AV57" s="183"/>
      <c r="AW57" s="183"/>
      <c r="AX57" s="183"/>
      <c r="AY57" s="183"/>
      <c r="AZ57" s="183"/>
      <c r="BA57" s="183"/>
      <c r="BB57" s="183"/>
      <c r="BC57" s="183"/>
      <c r="BD57" s="183"/>
      <c r="BE57" s="183"/>
      <c r="BF57" s="183"/>
      <c r="BG57" s="183"/>
      <c r="BH57" s="183"/>
      <c r="BI57" s="183"/>
      <c r="BJ57" s="183"/>
      <c r="BK57" s="183"/>
      <c r="BL57" s="183"/>
      <c r="BM57" s="183"/>
      <c r="BN57" s="183"/>
      <c r="BO57" s="183"/>
      <c r="BP57" s="183"/>
      <c r="BQ57" s="183"/>
      <c r="BR57" s="183"/>
      <c r="BS57" s="183"/>
      <c r="BT57" s="183"/>
      <c r="BU57" s="183"/>
      <c r="BV57" s="183"/>
      <c r="BW57" s="183"/>
      <c r="BX57" s="183"/>
      <c r="BY57" s="183"/>
      <c r="BZ57" s="183"/>
      <c r="CA57" s="183"/>
      <c r="CB57" s="183"/>
      <c r="CC57" s="183"/>
      <c r="CD57" s="183"/>
      <c r="CE57" s="183"/>
      <c r="CF57" s="183"/>
      <c r="CG57" s="183"/>
      <c r="CH57" s="183"/>
      <c r="CI57" s="183"/>
      <c r="CJ57" s="183"/>
      <c r="CK57" s="183"/>
      <c r="CL57" s="183"/>
      <c r="CM57" s="183"/>
      <c r="CN57" s="183"/>
      <c r="CO57" s="183"/>
      <c r="CP57" s="183"/>
      <c r="CQ57" s="183"/>
      <c r="CR57" s="183"/>
      <c r="CS57" s="183"/>
      <c r="CT57" s="183"/>
      <c r="CU57" s="183"/>
      <c r="CV57" s="183"/>
      <c r="CW57" s="183"/>
      <c r="CX57" s="183"/>
      <c r="CY57" s="183"/>
      <c r="CZ57" s="183"/>
      <c r="DA57" s="183"/>
      <c r="DB57" s="183"/>
      <c r="DC57" s="183"/>
      <c r="DD57" s="183"/>
      <c r="DE57" s="183"/>
      <c r="DF57" s="183"/>
      <c r="DG57" s="183"/>
      <c r="DH57" s="183"/>
      <c r="DI57" s="183"/>
      <c r="DJ57" s="183"/>
      <c r="DK57" s="183"/>
      <c r="DL57" s="183"/>
      <c r="DM57" s="183"/>
      <c r="DN57" s="183"/>
      <c r="DO57" s="183"/>
      <c r="DP57" s="183"/>
      <c r="DQ57" s="183"/>
      <c r="DR57" s="183"/>
      <c r="DS57" s="183"/>
      <c r="DT57" s="183"/>
      <c r="DU57" s="183"/>
      <c r="DV57" s="183"/>
      <c r="DW57" s="183"/>
      <c r="DX57" s="183"/>
      <c r="DY57" s="183"/>
      <c r="DZ57" s="183"/>
      <c r="EA57" s="183"/>
      <c r="EB57" s="183"/>
      <c r="EC57" s="183"/>
      <c r="ED57" s="183"/>
      <c r="EE57" s="183"/>
      <c r="EF57" s="183"/>
      <c r="EG57" s="183"/>
      <c r="EH57" s="183"/>
      <c r="EI57" s="183"/>
      <c r="EJ57" s="183"/>
      <c r="EK57" s="183"/>
      <c r="EL57" s="183"/>
      <c r="EM57" s="183"/>
      <c r="EN57" s="183"/>
      <c r="EO57" s="183"/>
      <c r="EP57" s="183"/>
      <c r="EQ57" s="183"/>
      <c r="ER57" s="183"/>
      <c r="ES57" s="183"/>
      <c r="ET57" s="183"/>
      <c r="EU57" s="183"/>
      <c r="EV57" s="183"/>
      <c r="EW57" s="183"/>
      <c r="EX57" s="183"/>
      <c r="EY57" s="183"/>
      <c r="EZ57" s="183"/>
      <c r="FA57" s="183"/>
      <c r="FB57" s="183"/>
      <c r="FC57" s="183"/>
      <c r="FD57" s="183"/>
      <c r="FE57" s="183"/>
      <c r="FF57" s="183"/>
      <c r="FG57" s="183"/>
      <c r="FH57" s="183"/>
      <c r="FI57" s="183"/>
      <c r="FJ57" s="183"/>
      <c r="FK57" s="183"/>
      <c r="FL57" s="183"/>
      <c r="FM57" s="183"/>
      <c r="FN57" s="183"/>
      <c r="FO57" s="183"/>
      <c r="FP57" s="183"/>
      <c r="FQ57" s="183"/>
      <c r="FR57" s="183"/>
      <c r="FS57" s="183"/>
      <c r="FT57" s="183"/>
      <c r="FU57" s="183"/>
      <c r="FV57" s="183"/>
      <c r="FW57" s="183"/>
      <c r="FX57" s="183"/>
      <c r="FY57" s="183"/>
      <c r="FZ57" s="183"/>
      <c r="GA57" s="183"/>
      <c r="GB57" s="183"/>
      <c r="GC57" s="183"/>
      <c r="GD57" s="183"/>
      <c r="GE57" s="183"/>
      <c r="GF57" s="183"/>
      <c r="GG57" s="183"/>
      <c r="GH57" s="183"/>
      <c r="GI57" s="183"/>
      <c r="GJ57" s="183"/>
      <c r="GK57" s="183"/>
      <c r="GL57" s="183"/>
      <c r="GM57" s="183"/>
      <c r="GN57" s="183"/>
      <c r="GO57" s="183"/>
      <c r="GP57" s="183"/>
      <c r="GQ57" s="183"/>
      <c r="GR57" s="183"/>
      <c r="GS57" s="183"/>
      <c r="GT57" s="183"/>
      <c r="GU57" s="183"/>
      <c r="GV57" s="183"/>
      <c r="GW57" s="183"/>
      <c r="GX57" s="183"/>
      <c r="GY57" s="183"/>
      <c r="GZ57" s="183"/>
      <c r="HA57" s="183"/>
      <c r="HB57" s="183"/>
      <c r="HC57" s="183"/>
      <c r="HD57" s="183"/>
      <c r="HE57" s="183"/>
      <c r="HF57" s="183"/>
      <c r="HG57" s="183"/>
      <c r="HH57" s="183"/>
      <c r="HI57" s="183"/>
      <c r="HJ57" s="183"/>
      <c r="HK57" s="183"/>
      <c r="HL57" s="183"/>
      <c r="HM57" s="183"/>
      <c r="HN57" s="183"/>
      <c r="HO57" s="183"/>
      <c r="HP57" s="183"/>
      <c r="HQ57" s="183"/>
      <c r="HR57" s="183"/>
      <c r="HS57" s="183"/>
      <c r="HT57" s="183"/>
      <c r="HU57" s="183"/>
      <c r="HV57" s="183"/>
      <c r="HW57" s="183"/>
      <c r="HX57" s="183"/>
      <c r="HY57" s="183"/>
      <c r="HZ57" s="183"/>
      <c r="IA57" s="183"/>
      <c r="IB57" s="183"/>
      <c r="IC57" s="183"/>
      <c r="ID57" s="183"/>
      <c r="IE57" s="183"/>
      <c r="IF57" s="183"/>
      <c r="IG57" s="183"/>
      <c r="IH57" s="183"/>
      <c r="II57" s="183"/>
      <c r="IJ57" s="183"/>
      <c r="IK57" s="183"/>
      <c r="IL57" s="183"/>
      <c r="IM57" s="183"/>
      <c r="IN57" s="183"/>
      <c r="IO57" s="183"/>
      <c r="IP57" s="183"/>
      <c r="IQ57" s="183"/>
      <c r="IR57" s="183"/>
      <c r="IS57" s="183"/>
      <c r="IT57" s="183"/>
      <c r="IU57" s="183"/>
      <c r="IV57" s="183"/>
      <c r="IW57" s="183"/>
      <c r="IX57" s="183"/>
      <c r="IY57" s="183"/>
      <c r="IZ57" s="183"/>
      <c r="JA57" s="183"/>
      <c r="JB57" s="183"/>
      <c r="JC57" s="183"/>
      <c r="JD57" s="183"/>
      <c r="JE57" s="183"/>
      <c r="JF57" s="183"/>
      <c r="JG57" s="183"/>
      <c r="JH57" s="183"/>
      <c r="JI57" s="183"/>
      <c r="JJ57" s="183"/>
      <c r="JK57" s="183"/>
      <c r="JL57" s="183"/>
      <c r="JM57" s="183"/>
      <c r="JN57" s="183"/>
      <c r="JO57" s="183"/>
      <c r="JP57" s="183"/>
      <c r="JQ57" s="183"/>
      <c r="JR57" s="183"/>
      <c r="JS57" s="183"/>
      <c r="JT57" s="183"/>
      <c r="JU57" s="183"/>
      <c r="JV57" s="183"/>
      <c r="JW57" s="183"/>
      <c r="JX57" s="183"/>
      <c r="JY57" s="183"/>
      <c r="JZ57" s="183"/>
      <c r="KA57" s="183"/>
      <c r="KB57" s="183"/>
      <c r="KC57" s="183"/>
      <c r="KD57" s="183"/>
      <c r="KE57" s="183"/>
      <c r="KF57" s="183"/>
      <c r="KG57" s="183"/>
      <c r="KH57" s="183"/>
      <c r="KI57" s="183"/>
      <c r="KJ57" s="183"/>
      <c r="KK57" s="183"/>
      <c r="KL57" s="183"/>
      <c r="KM57" s="183"/>
      <c r="KN57" s="183"/>
      <c r="KO57" s="183"/>
      <c r="KP57" s="183"/>
      <c r="KQ57" s="183"/>
      <c r="KR57" s="183"/>
      <c r="KS57" s="183"/>
      <c r="KT57" s="183"/>
      <c r="KU57" s="183"/>
      <c r="KV57" s="183"/>
      <c r="KW57" s="183"/>
      <c r="KX57" s="183"/>
      <c r="KY57" s="183"/>
      <c r="KZ57" s="183"/>
      <c r="LA57" s="183"/>
      <c r="LB57" s="183"/>
      <c r="LC57" s="183"/>
      <c r="LD57" s="183"/>
      <c r="LE57" s="183"/>
      <c r="LF57" s="183"/>
      <c r="LG57" s="183"/>
      <c r="LH57" s="183"/>
      <c r="LI57" s="183"/>
      <c r="LJ57" s="183"/>
      <c r="LK57" s="183"/>
      <c r="LL57" s="183"/>
      <c r="LM57" s="183"/>
      <c r="LN57" s="183"/>
      <c r="LO57" s="183"/>
      <c r="LP57" s="183"/>
      <c r="LQ57" s="183"/>
      <c r="LR57" s="183"/>
      <c r="LS57" s="183"/>
      <c r="LT57" s="183"/>
      <c r="LU57" s="183"/>
      <c r="LV57" s="183"/>
      <c r="LW57" s="183"/>
      <c r="LX57" s="183"/>
      <c r="LY57" s="183"/>
      <c r="LZ57" s="183"/>
      <c r="MA57" s="183"/>
      <c r="MB57" s="183"/>
      <c r="MC57" s="183"/>
      <c r="MD57" s="183"/>
      <c r="ME57" s="183"/>
      <c r="MF57" s="183"/>
      <c r="MG57" s="183"/>
      <c r="MH57" s="183"/>
    </row>
    <row r="58" spans="1:349" s="220" customFormat="1" ht="15.75" customHeight="1">
      <c r="A58" s="139"/>
      <c r="B58" s="139"/>
      <c r="C58" s="139"/>
      <c r="D58" s="97"/>
      <c r="E58" s="222"/>
      <c r="F58" s="249"/>
      <c r="G58" s="249"/>
      <c r="H58" s="249"/>
      <c r="I58" s="249"/>
      <c r="J58" s="223" t="s">
        <v>73</v>
      </c>
      <c r="K58" s="223" t="s">
        <v>77</v>
      </c>
      <c r="L58" s="249"/>
      <c r="M58" s="194" t="s">
        <v>81</v>
      </c>
      <c r="N58" s="512">
        <f>N52+N57</f>
        <v>723127970.99346113</v>
      </c>
      <c r="O58" s="508">
        <f t="shared" ref="O58:T58" si="29">O52+O57</f>
        <v>791103084.95880294</v>
      </c>
      <c r="P58" s="508">
        <f t="shared" si="29"/>
        <v>865467961.59955752</v>
      </c>
      <c r="Q58" s="508">
        <f t="shared" si="29"/>
        <v>946823248.19185829</v>
      </c>
      <c r="R58" s="508">
        <f t="shared" si="29"/>
        <v>1035826053.7567651</v>
      </c>
      <c r="S58" s="508">
        <f t="shared" si="29"/>
        <v>1133195256.5489814</v>
      </c>
      <c r="T58" s="509">
        <f t="shared" si="29"/>
        <v>1239717310.4574704</v>
      </c>
      <c r="U58" s="183"/>
      <c r="V58" s="183"/>
      <c r="W58" s="183"/>
      <c r="X58" s="183"/>
      <c r="Y58" s="183"/>
      <c r="Z58" s="183"/>
      <c r="AA58" s="183"/>
      <c r="AB58" s="183"/>
      <c r="AC58" s="183"/>
      <c r="AD58" s="183"/>
      <c r="AE58" s="183"/>
      <c r="AF58" s="183"/>
      <c r="AG58" s="183"/>
      <c r="AH58" s="183"/>
      <c r="AI58" s="183"/>
      <c r="AJ58" s="183"/>
      <c r="AK58" s="183"/>
      <c r="AL58" s="183"/>
      <c r="AM58" s="183"/>
      <c r="AN58" s="183"/>
      <c r="AO58" s="183"/>
      <c r="AP58" s="183"/>
      <c r="AQ58" s="183"/>
      <c r="AR58" s="183"/>
      <c r="AS58" s="183"/>
      <c r="AT58" s="183"/>
      <c r="AU58" s="183"/>
      <c r="AV58" s="183"/>
      <c r="AW58" s="183"/>
      <c r="AX58" s="183"/>
      <c r="AY58" s="183"/>
      <c r="AZ58" s="183"/>
      <c r="BA58" s="183"/>
      <c r="BB58" s="183"/>
      <c r="BC58" s="183"/>
      <c r="BD58" s="183"/>
      <c r="BE58" s="183"/>
      <c r="BF58" s="183"/>
      <c r="BG58" s="183"/>
      <c r="BH58" s="183"/>
      <c r="BI58" s="183"/>
      <c r="BJ58" s="183"/>
      <c r="BK58" s="183"/>
      <c r="BL58" s="183"/>
      <c r="BM58" s="183"/>
      <c r="BN58" s="183"/>
      <c r="BO58" s="183"/>
      <c r="BP58" s="183"/>
      <c r="BQ58" s="183"/>
      <c r="BR58" s="183"/>
      <c r="BS58" s="183"/>
      <c r="BT58" s="183"/>
      <c r="BU58" s="183"/>
      <c r="BV58" s="183"/>
      <c r="BW58" s="183"/>
      <c r="BX58" s="183"/>
      <c r="BY58" s="183"/>
      <c r="BZ58" s="183"/>
      <c r="CA58" s="183"/>
      <c r="CB58" s="183"/>
      <c r="CC58" s="183"/>
      <c r="CD58" s="183"/>
      <c r="CE58" s="183"/>
      <c r="CF58" s="183"/>
      <c r="CG58" s="183"/>
      <c r="CH58" s="183"/>
      <c r="CI58" s="183"/>
      <c r="CJ58" s="183"/>
      <c r="CK58" s="183"/>
      <c r="CL58" s="183"/>
      <c r="CM58" s="183"/>
      <c r="CN58" s="183"/>
      <c r="CO58" s="183"/>
      <c r="CP58" s="183"/>
      <c r="CQ58" s="183"/>
      <c r="CR58" s="183"/>
      <c r="CS58" s="183"/>
      <c r="CT58" s="183"/>
      <c r="CU58" s="183"/>
      <c r="CV58" s="183"/>
      <c r="CW58" s="183"/>
      <c r="CX58" s="183"/>
      <c r="CY58" s="183"/>
      <c r="CZ58" s="183"/>
      <c r="DA58" s="183"/>
      <c r="DB58" s="183"/>
      <c r="DC58" s="183"/>
      <c r="DD58" s="183"/>
      <c r="DE58" s="183"/>
      <c r="DF58" s="183"/>
      <c r="DG58" s="183"/>
      <c r="DH58" s="183"/>
      <c r="DI58" s="183"/>
      <c r="DJ58" s="183"/>
      <c r="DK58" s="183"/>
      <c r="DL58" s="183"/>
      <c r="DM58" s="183"/>
      <c r="DN58" s="183"/>
      <c r="DO58" s="183"/>
      <c r="DP58" s="183"/>
      <c r="DQ58" s="183"/>
      <c r="DR58" s="183"/>
      <c r="DS58" s="183"/>
      <c r="DT58" s="183"/>
      <c r="DU58" s="183"/>
      <c r="DV58" s="183"/>
      <c r="DW58" s="183"/>
      <c r="DX58" s="183"/>
      <c r="DY58" s="183"/>
      <c r="DZ58" s="183"/>
      <c r="EA58" s="183"/>
      <c r="EB58" s="183"/>
      <c r="EC58" s="183"/>
      <c r="ED58" s="183"/>
      <c r="EE58" s="183"/>
      <c r="EF58" s="183"/>
      <c r="EG58" s="183"/>
      <c r="EH58" s="183"/>
      <c r="EI58" s="183"/>
      <c r="EJ58" s="183"/>
      <c r="EK58" s="183"/>
      <c r="EL58" s="183"/>
      <c r="EM58" s="183"/>
      <c r="EN58" s="183"/>
      <c r="EO58" s="183"/>
      <c r="EP58" s="183"/>
      <c r="EQ58" s="183"/>
      <c r="ER58" s="183"/>
      <c r="ES58" s="183"/>
      <c r="ET58" s="183"/>
      <c r="EU58" s="183"/>
      <c r="EV58" s="183"/>
      <c r="EW58" s="183"/>
      <c r="EX58" s="183"/>
      <c r="EY58" s="183"/>
      <c r="EZ58" s="183"/>
      <c r="FA58" s="183"/>
      <c r="FB58" s="183"/>
      <c r="FC58" s="183"/>
      <c r="FD58" s="183"/>
      <c r="FE58" s="183"/>
      <c r="FF58" s="183"/>
      <c r="FG58" s="183"/>
      <c r="FH58" s="183"/>
      <c r="FI58" s="183"/>
      <c r="FJ58" s="183"/>
      <c r="FK58" s="183"/>
      <c r="FL58" s="183"/>
      <c r="FM58" s="183"/>
      <c r="FN58" s="183"/>
      <c r="FO58" s="183"/>
      <c r="FP58" s="183"/>
      <c r="FQ58" s="183"/>
      <c r="FR58" s="183"/>
      <c r="FS58" s="183"/>
      <c r="FT58" s="183"/>
      <c r="FU58" s="183"/>
      <c r="FV58" s="183"/>
      <c r="FW58" s="183"/>
      <c r="FX58" s="183"/>
      <c r="FY58" s="183"/>
      <c r="FZ58" s="183"/>
      <c r="GA58" s="183"/>
      <c r="GB58" s="183"/>
      <c r="GC58" s="183"/>
      <c r="GD58" s="183"/>
      <c r="GE58" s="183"/>
      <c r="GF58" s="183"/>
      <c r="GG58" s="183"/>
      <c r="GH58" s="183"/>
      <c r="GI58" s="183"/>
      <c r="GJ58" s="183"/>
      <c r="GK58" s="183"/>
      <c r="GL58" s="183"/>
      <c r="GM58" s="183"/>
      <c r="GN58" s="183"/>
      <c r="GO58" s="183"/>
      <c r="GP58" s="183"/>
      <c r="GQ58" s="183"/>
      <c r="GR58" s="183"/>
      <c r="GS58" s="183"/>
      <c r="GT58" s="183"/>
      <c r="GU58" s="183"/>
      <c r="GV58" s="183"/>
      <c r="GW58" s="183"/>
      <c r="GX58" s="183"/>
      <c r="GY58" s="183"/>
      <c r="GZ58" s="183"/>
      <c r="HA58" s="183"/>
      <c r="HB58" s="183"/>
      <c r="HC58" s="183"/>
      <c r="HD58" s="183"/>
      <c r="HE58" s="183"/>
      <c r="HF58" s="183"/>
      <c r="HG58" s="183"/>
      <c r="HH58" s="183"/>
      <c r="HI58" s="183"/>
      <c r="HJ58" s="183"/>
      <c r="HK58" s="183"/>
      <c r="HL58" s="183"/>
      <c r="HM58" s="183"/>
      <c r="HN58" s="183"/>
      <c r="HO58" s="183"/>
      <c r="HP58" s="183"/>
      <c r="HQ58" s="183"/>
      <c r="HR58" s="183"/>
      <c r="HS58" s="183"/>
      <c r="HT58" s="183"/>
      <c r="HU58" s="183"/>
      <c r="HV58" s="183"/>
      <c r="HW58" s="183"/>
      <c r="HX58" s="183"/>
      <c r="HY58" s="183"/>
      <c r="HZ58" s="183"/>
      <c r="IA58" s="183"/>
      <c r="IB58" s="183"/>
      <c r="IC58" s="183"/>
      <c r="ID58" s="183"/>
      <c r="IE58" s="183"/>
      <c r="IF58" s="183"/>
      <c r="IG58" s="183"/>
      <c r="IH58" s="183"/>
      <c r="II58" s="183"/>
      <c r="IJ58" s="183"/>
      <c r="IK58" s="183"/>
      <c r="IL58" s="183"/>
      <c r="IM58" s="183"/>
      <c r="IN58" s="183"/>
      <c r="IO58" s="183"/>
      <c r="IP58" s="183"/>
      <c r="IQ58" s="183"/>
      <c r="IR58" s="183"/>
      <c r="IS58" s="183"/>
      <c r="IT58" s="183"/>
      <c r="IU58" s="183"/>
      <c r="IV58" s="183"/>
      <c r="IW58" s="183"/>
      <c r="IX58" s="183"/>
      <c r="IY58" s="183"/>
      <c r="IZ58" s="183"/>
      <c r="JA58" s="183"/>
      <c r="JB58" s="183"/>
      <c r="JC58" s="183"/>
      <c r="JD58" s="183"/>
      <c r="JE58" s="183"/>
      <c r="JF58" s="183"/>
      <c r="JG58" s="183"/>
      <c r="JH58" s="183"/>
      <c r="JI58" s="183"/>
      <c r="JJ58" s="183"/>
      <c r="JK58" s="183"/>
      <c r="JL58" s="183"/>
      <c r="JM58" s="183"/>
      <c r="JN58" s="183"/>
      <c r="JO58" s="183"/>
      <c r="JP58" s="183"/>
      <c r="JQ58" s="183"/>
      <c r="JR58" s="183"/>
      <c r="JS58" s="183"/>
      <c r="JT58" s="183"/>
      <c r="JU58" s="183"/>
      <c r="JV58" s="183"/>
      <c r="JW58" s="183"/>
      <c r="JX58" s="183"/>
      <c r="JY58" s="183"/>
      <c r="JZ58" s="183"/>
      <c r="KA58" s="183"/>
      <c r="KB58" s="183"/>
      <c r="KC58" s="183"/>
      <c r="KD58" s="183"/>
      <c r="KE58" s="183"/>
      <c r="KF58" s="183"/>
      <c r="KG58" s="183"/>
      <c r="KH58" s="183"/>
      <c r="KI58" s="183"/>
      <c r="KJ58" s="183"/>
      <c r="KK58" s="183"/>
      <c r="KL58" s="183"/>
      <c r="KM58" s="183"/>
      <c r="KN58" s="183"/>
      <c r="KO58" s="183"/>
      <c r="KP58" s="183"/>
      <c r="KQ58" s="183"/>
      <c r="KR58" s="183"/>
      <c r="KS58" s="183"/>
      <c r="KT58" s="183"/>
      <c r="KU58" s="183"/>
      <c r="KV58" s="183"/>
      <c r="KW58" s="183"/>
      <c r="KX58" s="183"/>
      <c r="KY58" s="183"/>
      <c r="KZ58" s="183"/>
      <c r="LA58" s="183"/>
      <c r="LB58" s="183"/>
      <c r="LC58" s="183"/>
      <c r="LD58" s="183"/>
      <c r="LE58" s="183"/>
      <c r="LF58" s="183"/>
      <c r="LG58" s="183"/>
      <c r="LH58" s="183"/>
      <c r="LI58" s="183"/>
      <c r="LJ58" s="183"/>
      <c r="LK58" s="183"/>
      <c r="LL58" s="183"/>
      <c r="LM58" s="183"/>
      <c r="LN58" s="183"/>
      <c r="LO58" s="183"/>
      <c r="LP58" s="183"/>
      <c r="LQ58" s="183"/>
      <c r="LR58" s="183"/>
      <c r="LS58" s="183"/>
      <c r="LT58" s="183"/>
      <c r="LU58" s="183"/>
      <c r="LV58" s="183"/>
      <c r="LW58" s="183"/>
      <c r="LX58" s="183"/>
      <c r="LY58" s="183"/>
      <c r="LZ58" s="183"/>
      <c r="MA58" s="183"/>
      <c r="MB58" s="183"/>
      <c r="MC58" s="183"/>
      <c r="MD58" s="183"/>
      <c r="ME58" s="183"/>
      <c r="MF58" s="183"/>
      <c r="MG58" s="183"/>
      <c r="MH58" s="183"/>
    </row>
    <row r="59" spans="1:349" s="220" customFormat="1" ht="15.75" customHeight="1" thickBot="1">
      <c r="A59" s="139"/>
      <c r="B59" s="139"/>
      <c r="C59" s="139"/>
      <c r="D59" s="97"/>
      <c r="E59" s="222"/>
      <c r="F59" s="249"/>
      <c r="G59" s="249"/>
      <c r="H59" s="249"/>
      <c r="I59" s="249"/>
      <c r="J59" s="223" t="s">
        <v>74</v>
      </c>
      <c r="K59" s="223" t="s">
        <v>77</v>
      </c>
      <c r="L59" s="249"/>
      <c r="M59" s="194" t="s">
        <v>81</v>
      </c>
      <c r="N59" s="577">
        <f>N58/N61</f>
        <v>207199991.68867078</v>
      </c>
      <c r="O59" s="510">
        <f>O58/O61</f>
        <v>245684187.87540463</v>
      </c>
      <c r="P59" s="510">
        <f>P58/P61</f>
        <v>256055609.94069749</v>
      </c>
      <c r="Q59" s="510">
        <f t="shared" ref="Q59:T59" si="30">Q58/Q61</f>
        <v>269750213.16007358</v>
      </c>
      <c r="R59" s="510">
        <f t="shared" si="30"/>
        <v>285351529.96054137</v>
      </c>
      <c r="S59" s="510">
        <f t="shared" si="30"/>
        <v>301381717.16728228</v>
      </c>
      <c r="T59" s="511">
        <f t="shared" si="30"/>
        <v>325385120.8549791</v>
      </c>
      <c r="U59" s="183"/>
      <c r="V59" s="183"/>
      <c r="W59" s="183"/>
      <c r="X59" s="183"/>
      <c r="Y59" s="183"/>
      <c r="Z59" s="183"/>
      <c r="AA59" s="183"/>
      <c r="AB59" s="183"/>
      <c r="AC59" s="183"/>
      <c r="AD59" s="183"/>
      <c r="AE59" s="183"/>
      <c r="AF59" s="183"/>
      <c r="AG59" s="183"/>
      <c r="AH59" s="183"/>
      <c r="AI59" s="183"/>
      <c r="AJ59" s="183"/>
      <c r="AK59" s="183"/>
      <c r="AL59" s="183"/>
      <c r="AM59" s="183"/>
      <c r="AN59" s="183"/>
      <c r="AO59" s="183"/>
      <c r="AP59" s="183"/>
      <c r="AQ59" s="183"/>
      <c r="AR59" s="183"/>
      <c r="AS59" s="183"/>
      <c r="AT59" s="183"/>
      <c r="AU59" s="183"/>
      <c r="AV59" s="183"/>
      <c r="AW59" s="183"/>
      <c r="AX59" s="183"/>
      <c r="AY59" s="183"/>
      <c r="AZ59" s="183"/>
      <c r="BA59" s="183"/>
      <c r="BB59" s="183"/>
      <c r="BC59" s="183"/>
      <c r="BD59" s="183"/>
      <c r="BE59" s="183"/>
      <c r="BF59" s="183"/>
      <c r="BG59" s="183"/>
      <c r="BH59" s="183"/>
      <c r="BI59" s="183"/>
      <c r="BJ59" s="183"/>
      <c r="BK59" s="183"/>
      <c r="BL59" s="183"/>
      <c r="BM59" s="183"/>
      <c r="BN59" s="183"/>
      <c r="BO59" s="183"/>
      <c r="BP59" s="183"/>
      <c r="BQ59" s="183"/>
      <c r="BR59" s="183"/>
      <c r="BS59" s="183"/>
      <c r="BT59" s="183"/>
      <c r="BU59" s="183"/>
      <c r="BV59" s="183"/>
      <c r="BW59" s="183"/>
      <c r="BX59" s="183"/>
      <c r="BY59" s="183"/>
      <c r="BZ59" s="183"/>
      <c r="CA59" s="183"/>
      <c r="CB59" s="183"/>
      <c r="CC59" s="183"/>
      <c r="CD59" s="183"/>
      <c r="CE59" s="183"/>
      <c r="CF59" s="183"/>
      <c r="CG59" s="183"/>
      <c r="CH59" s="183"/>
      <c r="CI59" s="183"/>
      <c r="CJ59" s="183"/>
      <c r="CK59" s="183"/>
      <c r="CL59" s="183"/>
      <c r="CM59" s="183"/>
      <c r="CN59" s="183"/>
      <c r="CO59" s="183"/>
      <c r="CP59" s="183"/>
      <c r="CQ59" s="183"/>
      <c r="CR59" s="183"/>
      <c r="CS59" s="183"/>
      <c r="CT59" s="183"/>
      <c r="CU59" s="183"/>
      <c r="CV59" s="183"/>
      <c r="CW59" s="183"/>
      <c r="CX59" s="183"/>
      <c r="CY59" s="183"/>
      <c r="CZ59" s="183"/>
      <c r="DA59" s="183"/>
      <c r="DB59" s="183"/>
      <c r="DC59" s="183"/>
      <c r="DD59" s="183"/>
      <c r="DE59" s="183"/>
      <c r="DF59" s="183"/>
      <c r="DG59" s="183"/>
      <c r="DH59" s="183"/>
      <c r="DI59" s="183"/>
      <c r="DJ59" s="183"/>
      <c r="DK59" s="183"/>
      <c r="DL59" s="183"/>
      <c r="DM59" s="183"/>
      <c r="DN59" s="183"/>
      <c r="DO59" s="183"/>
      <c r="DP59" s="183"/>
      <c r="DQ59" s="183"/>
      <c r="DR59" s="183"/>
      <c r="DS59" s="183"/>
      <c r="DT59" s="183"/>
      <c r="DU59" s="183"/>
      <c r="DV59" s="183"/>
      <c r="DW59" s="183"/>
      <c r="DX59" s="183"/>
      <c r="DY59" s="183"/>
      <c r="DZ59" s="183"/>
      <c r="EA59" s="183"/>
      <c r="EB59" s="183"/>
      <c r="EC59" s="183"/>
      <c r="ED59" s="183"/>
      <c r="EE59" s="183"/>
      <c r="EF59" s="183"/>
      <c r="EG59" s="183"/>
      <c r="EH59" s="183"/>
      <c r="EI59" s="183"/>
      <c r="EJ59" s="183"/>
      <c r="EK59" s="183"/>
      <c r="EL59" s="183"/>
      <c r="EM59" s="183"/>
      <c r="EN59" s="183"/>
      <c r="EO59" s="183"/>
      <c r="EP59" s="183"/>
      <c r="EQ59" s="183"/>
      <c r="ER59" s="183"/>
      <c r="ES59" s="183"/>
      <c r="ET59" s="183"/>
      <c r="EU59" s="183"/>
      <c r="EV59" s="183"/>
      <c r="EW59" s="183"/>
      <c r="EX59" s="183"/>
      <c r="EY59" s="183"/>
      <c r="EZ59" s="183"/>
      <c r="FA59" s="183"/>
      <c r="FB59" s="183"/>
      <c r="FC59" s="183"/>
      <c r="FD59" s="183"/>
      <c r="FE59" s="183"/>
      <c r="FF59" s="183"/>
      <c r="FG59" s="183"/>
      <c r="FH59" s="183"/>
      <c r="FI59" s="183"/>
      <c r="FJ59" s="183"/>
      <c r="FK59" s="183"/>
      <c r="FL59" s="183"/>
      <c r="FM59" s="183"/>
      <c r="FN59" s="183"/>
      <c r="FO59" s="183"/>
      <c r="FP59" s="183"/>
      <c r="FQ59" s="183"/>
      <c r="FR59" s="183"/>
      <c r="FS59" s="183"/>
      <c r="FT59" s="183"/>
      <c r="FU59" s="183"/>
      <c r="FV59" s="183"/>
      <c r="FW59" s="183"/>
      <c r="FX59" s="183"/>
      <c r="FY59" s="183"/>
      <c r="FZ59" s="183"/>
      <c r="GA59" s="183"/>
      <c r="GB59" s="183"/>
      <c r="GC59" s="183"/>
      <c r="GD59" s="183"/>
      <c r="GE59" s="183"/>
      <c r="GF59" s="183"/>
      <c r="GG59" s="183"/>
      <c r="GH59" s="183"/>
      <c r="GI59" s="183"/>
      <c r="GJ59" s="183"/>
      <c r="GK59" s="183"/>
      <c r="GL59" s="183"/>
      <c r="GM59" s="183"/>
      <c r="GN59" s="183"/>
      <c r="GO59" s="183"/>
      <c r="GP59" s="183"/>
      <c r="GQ59" s="183"/>
      <c r="GR59" s="183"/>
      <c r="GS59" s="183"/>
      <c r="GT59" s="183"/>
      <c r="GU59" s="183"/>
      <c r="GV59" s="183"/>
      <c r="GW59" s="183"/>
      <c r="GX59" s="183"/>
      <c r="GY59" s="183"/>
      <c r="GZ59" s="183"/>
      <c r="HA59" s="183"/>
      <c r="HB59" s="183"/>
      <c r="HC59" s="183"/>
      <c r="HD59" s="183"/>
      <c r="HE59" s="183"/>
      <c r="HF59" s="183"/>
      <c r="HG59" s="183"/>
      <c r="HH59" s="183"/>
      <c r="HI59" s="183"/>
      <c r="HJ59" s="183"/>
      <c r="HK59" s="183"/>
      <c r="HL59" s="183"/>
      <c r="HM59" s="183"/>
      <c r="HN59" s="183"/>
      <c r="HO59" s="183"/>
      <c r="HP59" s="183"/>
      <c r="HQ59" s="183"/>
      <c r="HR59" s="183"/>
      <c r="HS59" s="183"/>
      <c r="HT59" s="183"/>
      <c r="HU59" s="183"/>
      <c r="HV59" s="183"/>
      <c r="HW59" s="183"/>
      <c r="HX59" s="183"/>
      <c r="HY59" s="183"/>
      <c r="HZ59" s="183"/>
      <c r="IA59" s="183"/>
      <c r="IB59" s="183"/>
      <c r="IC59" s="183"/>
      <c r="ID59" s="183"/>
      <c r="IE59" s="183"/>
      <c r="IF59" s="183"/>
      <c r="IG59" s="183"/>
      <c r="IH59" s="183"/>
      <c r="II59" s="183"/>
      <c r="IJ59" s="183"/>
      <c r="IK59" s="183"/>
      <c r="IL59" s="183"/>
      <c r="IM59" s="183"/>
      <c r="IN59" s="183"/>
      <c r="IO59" s="183"/>
      <c r="IP59" s="183"/>
      <c r="IQ59" s="183"/>
      <c r="IR59" s="183"/>
      <c r="IS59" s="183"/>
      <c r="IT59" s="183"/>
      <c r="IU59" s="183"/>
      <c r="IV59" s="183"/>
      <c r="IW59" s="183"/>
      <c r="IX59" s="183"/>
      <c r="IY59" s="183"/>
      <c r="IZ59" s="183"/>
      <c r="JA59" s="183"/>
      <c r="JB59" s="183"/>
      <c r="JC59" s="183"/>
      <c r="JD59" s="183"/>
      <c r="JE59" s="183"/>
      <c r="JF59" s="183"/>
      <c r="JG59" s="183"/>
      <c r="JH59" s="183"/>
      <c r="JI59" s="183"/>
      <c r="JJ59" s="183"/>
      <c r="JK59" s="183"/>
      <c r="JL59" s="183"/>
      <c r="JM59" s="183"/>
      <c r="JN59" s="183"/>
      <c r="JO59" s="183"/>
      <c r="JP59" s="183"/>
      <c r="JQ59" s="183"/>
      <c r="JR59" s="183"/>
      <c r="JS59" s="183"/>
      <c r="JT59" s="183"/>
      <c r="JU59" s="183"/>
      <c r="JV59" s="183"/>
      <c r="JW59" s="183"/>
      <c r="JX59" s="183"/>
      <c r="JY59" s="183"/>
      <c r="JZ59" s="183"/>
      <c r="KA59" s="183"/>
      <c r="KB59" s="183"/>
      <c r="KC59" s="183"/>
      <c r="KD59" s="183"/>
      <c r="KE59" s="183"/>
      <c r="KF59" s="183"/>
      <c r="KG59" s="183"/>
      <c r="KH59" s="183"/>
      <c r="KI59" s="183"/>
      <c r="KJ59" s="183"/>
      <c r="KK59" s="183"/>
      <c r="KL59" s="183"/>
      <c r="KM59" s="183"/>
      <c r="KN59" s="183"/>
      <c r="KO59" s="183"/>
      <c r="KP59" s="183"/>
      <c r="KQ59" s="183"/>
      <c r="KR59" s="183"/>
      <c r="KS59" s="183"/>
      <c r="KT59" s="183"/>
      <c r="KU59" s="183"/>
      <c r="KV59" s="183"/>
      <c r="KW59" s="183"/>
      <c r="KX59" s="183"/>
      <c r="KY59" s="183"/>
      <c r="KZ59" s="183"/>
      <c r="LA59" s="183"/>
      <c r="LB59" s="183"/>
      <c r="LC59" s="183"/>
      <c r="LD59" s="183"/>
      <c r="LE59" s="183"/>
      <c r="LF59" s="183"/>
      <c r="LG59" s="183"/>
      <c r="LH59" s="183"/>
      <c r="LI59" s="183"/>
      <c r="LJ59" s="183"/>
      <c r="LK59" s="183"/>
      <c r="LL59" s="183"/>
      <c r="LM59" s="183"/>
      <c r="LN59" s="183"/>
      <c r="LO59" s="183"/>
      <c r="LP59" s="183"/>
      <c r="LQ59" s="183"/>
      <c r="LR59" s="183"/>
      <c r="LS59" s="183"/>
      <c r="LT59" s="183"/>
      <c r="LU59" s="183"/>
      <c r="LV59" s="183"/>
      <c r="LW59" s="183"/>
      <c r="LX59" s="183"/>
      <c r="LY59" s="183"/>
      <c r="LZ59" s="183"/>
      <c r="MA59" s="183"/>
      <c r="MB59" s="183"/>
      <c r="MC59" s="183"/>
      <c r="MD59" s="183"/>
      <c r="ME59" s="183"/>
      <c r="MF59" s="183"/>
      <c r="MG59" s="183"/>
      <c r="MH59" s="183"/>
    </row>
    <row r="60" spans="1:349" s="220" customFormat="1" ht="15.75" customHeight="1">
      <c r="A60" s="139"/>
      <c r="B60" s="139"/>
      <c r="C60" s="139"/>
      <c r="D60" s="97"/>
      <c r="E60" s="222"/>
      <c r="F60" s="249"/>
      <c r="G60" s="249"/>
      <c r="H60" s="249"/>
      <c r="I60" s="249"/>
      <c r="J60" s="249"/>
      <c r="K60" s="249"/>
      <c r="L60" s="249"/>
      <c r="M60" s="578"/>
      <c r="N60" s="249"/>
      <c r="O60" s="249"/>
      <c r="P60" s="249"/>
      <c r="Q60" s="139"/>
      <c r="R60" s="139"/>
      <c r="S60" s="139"/>
      <c r="T60" s="98"/>
      <c r="U60" s="183"/>
      <c r="V60" s="183"/>
      <c r="W60" s="183"/>
      <c r="X60" s="183"/>
      <c r="Y60" s="183"/>
      <c r="Z60" s="183"/>
      <c r="AA60" s="183"/>
      <c r="AB60" s="183"/>
      <c r="AC60" s="183"/>
      <c r="AD60" s="183"/>
      <c r="AE60" s="183"/>
      <c r="AF60" s="183"/>
      <c r="AG60" s="183"/>
      <c r="AH60" s="183"/>
      <c r="AI60" s="183"/>
      <c r="AJ60" s="183"/>
      <c r="AK60" s="183"/>
      <c r="AL60" s="183"/>
      <c r="AM60" s="183"/>
      <c r="AN60" s="183"/>
      <c r="AO60" s="183"/>
      <c r="AP60" s="183"/>
      <c r="AQ60" s="183"/>
      <c r="AR60" s="183"/>
      <c r="AS60" s="183"/>
      <c r="AT60" s="183"/>
      <c r="AU60" s="183"/>
      <c r="AV60" s="183"/>
      <c r="AW60" s="183"/>
      <c r="AX60" s="183"/>
      <c r="AY60" s="183"/>
      <c r="AZ60" s="183"/>
      <c r="BA60" s="183"/>
      <c r="BB60" s="183"/>
      <c r="BC60" s="183"/>
      <c r="BD60" s="183"/>
      <c r="BE60" s="183"/>
      <c r="BF60" s="183"/>
      <c r="BG60" s="183"/>
      <c r="BH60" s="183"/>
      <c r="BI60" s="183"/>
      <c r="BJ60" s="183"/>
      <c r="BK60" s="183"/>
      <c r="BL60" s="183"/>
      <c r="BM60" s="183"/>
      <c r="BN60" s="183"/>
      <c r="BO60" s="183"/>
      <c r="BP60" s="183"/>
      <c r="BQ60" s="183"/>
      <c r="BR60" s="183"/>
      <c r="BS60" s="183"/>
      <c r="BT60" s="183"/>
      <c r="BU60" s="183"/>
      <c r="BV60" s="183"/>
      <c r="BW60" s="183"/>
      <c r="BX60" s="183"/>
      <c r="BY60" s="183"/>
      <c r="BZ60" s="183"/>
      <c r="CA60" s="183"/>
      <c r="CB60" s="183"/>
      <c r="CC60" s="183"/>
      <c r="CD60" s="183"/>
      <c r="CE60" s="183"/>
      <c r="CF60" s="183"/>
      <c r="CG60" s="183"/>
      <c r="CH60" s="183"/>
      <c r="CI60" s="183"/>
      <c r="CJ60" s="183"/>
      <c r="CK60" s="183"/>
      <c r="CL60" s="183"/>
      <c r="CM60" s="183"/>
      <c r="CN60" s="183"/>
      <c r="CO60" s="183"/>
      <c r="CP60" s="183"/>
      <c r="CQ60" s="183"/>
      <c r="CR60" s="183"/>
      <c r="CS60" s="183"/>
      <c r="CT60" s="183"/>
      <c r="CU60" s="183"/>
      <c r="CV60" s="183"/>
      <c r="CW60" s="183"/>
      <c r="CX60" s="183"/>
      <c r="CY60" s="183"/>
      <c r="CZ60" s="183"/>
      <c r="DA60" s="183"/>
      <c r="DB60" s="183"/>
      <c r="DC60" s="183"/>
      <c r="DD60" s="183"/>
      <c r="DE60" s="183"/>
      <c r="DF60" s="183"/>
      <c r="DG60" s="183"/>
      <c r="DH60" s="183"/>
      <c r="DI60" s="183"/>
      <c r="DJ60" s="183"/>
      <c r="DK60" s="183"/>
      <c r="DL60" s="183"/>
      <c r="DM60" s="183"/>
      <c r="DN60" s="183"/>
      <c r="DO60" s="183"/>
      <c r="DP60" s="183"/>
      <c r="DQ60" s="183"/>
      <c r="DR60" s="183"/>
      <c r="DS60" s="183"/>
      <c r="DT60" s="183"/>
      <c r="DU60" s="183"/>
      <c r="DV60" s="183"/>
      <c r="DW60" s="183"/>
      <c r="DX60" s="183"/>
      <c r="DY60" s="183"/>
      <c r="DZ60" s="183"/>
      <c r="EA60" s="183"/>
      <c r="EB60" s="183"/>
      <c r="EC60" s="183"/>
      <c r="ED60" s="183"/>
      <c r="EE60" s="183"/>
      <c r="EF60" s="183"/>
      <c r="EG60" s="183"/>
      <c r="EH60" s="183"/>
      <c r="EI60" s="183"/>
      <c r="EJ60" s="183"/>
      <c r="EK60" s="183"/>
      <c r="EL60" s="183"/>
      <c r="EM60" s="183"/>
      <c r="EN60" s="183"/>
      <c r="EO60" s="183"/>
      <c r="EP60" s="183"/>
      <c r="EQ60" s="183"/>
      <c r="ER60" s="183"/>
      <c r="ES60" s="183"/>
      <c r="ET60" s="183"/>
      <c r="EU60" s="183"/>
      <c r="EV60" s="183"/>
      <c r="EW60" s="183"/>
      <c r="EX60" s="183"/>
      <c r="EY60" s="183"/>
      <c r="EZ60" s="183"/>
      <c r="FA60" s="183"/>
      <c r="FB60" s="183"/>
      <c r="FC60" s="183"/>
      <c r="FD60" s="183"/>
      <c r="FE60" s="183"/>
      <c r="FF60" s="183"/>
      <c r="FG60" s="183"/>
      <c r="FH60" s="183"/>
      <c r="FI60" s="183"/>
      <c r="FJ60" s="183"/>
      <c r="FK60" s="183"/>
      <c r="FL60" s="183"/>
      <c r="FM60" s="183"/>
      <c r="FN60" s="183"/>
      <c r="FO60" s="183"/>
      <c r="FP60" s="183"/>
      <c r="FQ60" s="183"/>
      <c r="FR60" s="183"/>
      <c r="FS60" s="183"/>
      <c r="FT60" s="183"/>
      <c r="FU60" s="183"/>
      <c r="FV60" s="183"/>
      <c r="FW60" s="183"/>
      <c r="FX60" s="183"/>
      <c r="FY60" s="183"/>
      <c r="FZ60" s="183"/>
      <c r="GA60" s="183"/>
      <c r="GB60" s="183"/>
      <c r="GC60" s="183"/>
      <c r="GD60" s="183"/>
      <c r="GE60" s="183"/>
      <c r="GF60" s="183"/>
      <c r="GG60" s="183"/>
      <c r="GH60" s="183"/>
      <c r="GI60" s="183"/>
      <c r="GJ60" s="183"/>
      <c r="GK60" s="183"/>
      <c r="GL60" s="183"/>
      <c r="GM60" s="183"/>
      <c r="GN60" s="183"/>
      <c r="GO60" s="183"/>
      <c r="GP60" s="183"/>
      <c r="GQ60" s="183"/>
      <c r="GR60" s="183"/>
      <c r="GS60" s="183"/>
      <c r="GT60" s="183"/>
      <c r="GU60" s="183"/>
      <c r="GV60" s="183"/>
      <c r="GW60" s="183"/>
      <c r="GX60" s="183"/>
      <c r="GY60" s="183"/>
      <c r="GZ60" s="183"/>
      <c r="HA60" s="183"/>
      <c r="HB60" s="183"/>
      <c r="HC60" s="183"/>
      <c r="HD60" s="183"/>
      <c r="HE60" s="183"/>
      <c r="HF60" s="183"/>
      <c r="HG60" s="183"/>
      <c r="HH60" s="183"/>
      <c r="HI60" s="183"/>
      <c r="HJ60" s="183"/>
      <c r="HK60" s="183"/>
      <c r="HL60" s="183"/>
      <c r="HM60" s="183"/>
      <c r="HN60" s="183"/>
      <c r="HO60" s="183"/>
      <c r="HP60" s="183"/>
      <c r="HQ60" s="183"/>
      <c r="HR60" s="183"/>
      <c r="HS60" s="183"/>
      <c r="HT60" s="183"/>
      <c r="HU60" s="183"/>
      <c r="HV60" s="183"/>
      <c r="HW60" s="183"/>
      <c r="HX60" s="183"/>
      <c r="HY60" s="183"/>
      <c r="HZ60" s="183"/>
      <c r="IA60" s="183"/>
      <c r="IB60" s="183"/>
      <c r="IC60" s="183"/>
      <c r="ID60" s="183"/>
      <c r="IE60" s="183"/>
      <c r="IF60" s="183"/>
      <c r="IG60" s="183"/>
      <c r="IH60" s="183"/>
      <c r="II60" s="183"/>
      <c r="IJ60" s="183"/>
      <c r="IK60" s="183"/>
      <c r="IL60" s="183"/>
      <c r="IM60" s="183"/>
      <c r="IN60" s="183"/>
      <c r="IO60" s="183"/>
      <c r="IP60" s="183"/>
      <c r="IQ60" s="183"/>
      <c r="IR60" s="183"/>
      <c r="IS60" s="183"/>
      <c r="IT60" s="183"/>
      <c r="IU60" s="183"/>
      <c r="IV60" s="183"/>
      <c r="IW60" s="183"/>
      <c r="IX60" s="183"/>
      <c r="IY60" s="183"/>
      <c r="IZ60" s="183"/>
      <c r="JA60" s="183"/>
      <c r="JB60" s="183"/>
      <c r="JC60" s="183"/>
      <c r="JD60" s="183"/>
      <c r="JE60" s="183"/>
      <c r="JF60" s="183"/>
      <c r="JG60" s="183"/>
      <c r="JH60" s="183"/>
      <c r="JI60" s="183"/>
      <c r="JJ60" s="183"/>
      <c r="JK60" s="183"/>
      <c r="JL60" s="183"/>
      <c r="JM60" s="183"/>
      <c r="JN60" s="183"/>
      <c r="JO60" s="183"/>
      <c r="JP60" s="183"/>
      <c r="JQ60" s="183"/>
      <c r="JR60" s="183"/>
      <c r="JS60" s="183"/>
      <c r="JT60" s="183"/>
      <c r="JU60" s="183"/>
      <c r="JV60" s="183"/>
      <c r="JW60" s="183"/>
      <c r="JX60" s="183"/>
      <c r="JY60" s="183"/>
      <c r="JZ60" s="183"/>
      <c r="KA60" s="183"/>
      <c r="KB60" s="183"/>
      <c r="KC60" s="183"/>
      <c r="KD60" s="183"/>
      <c r="KE60" s="183"/>
      <c r="KF60" s="183"/>
      <c r="KG60" s="183"/>
      <c r="KH60" s="183"/>
      <c r="KI60" s="183"/>
      <c r="KJ60" s="183"/>
      <c r="KK60" s="183"/>
      <c r="KL60" s="183"/>
      <c r="KM60" s="183"/>
      <c r="KN60" s="183"/>
      <c r="KO60" s="183"/>
      <c r="KP60" s="183"/>
      <c r="KQ60" s="183"/>
      <c r="KR60" s="183"/>
      <c r="KS60" s="183"/>
      <c r="KT60" s="183"/>
      <c r="KU60" s="183"/>
      <c r="KV60" s="183"/>
      <c r="KW60" s="183"/>
      <c r="KX60" s="183"/>
      <c r="KY60" s="183"/>
      <c r="KZ60" s="183"/>
      <c r="LA60" s="183"/>
      <c r="LB60" s="183"/>
      <c r="LC60" s="183"/>
      <c r="LD60" s="183"/>
      <c r="LE60" s="183"/>
      <c r="LF60" s="183"/>
      <c r="LG60" s="183"/>
      <c r="LH60" s="183"/>
      <c r="LI60" s="183"/>
      <c r="LJ60" s="183"/>
      <c r="LK60" s="183"/>
      <c r="LL60" s="183"/>
      <c r="LM60" s="183"/>
      <c r="LN60" s="183"/>
      <c r="LO60" s="183"/>
      <c r="LP60" s="183"/>
      <c r="LQ60" s="183"/>
      <c r="LR60" s="183"/>
      <c r="LS60" s="183"/>
      <c r="LT60" s="183"/>
      <c r="LU60" s="183"/>
      <c r="LV60" s="183"/>
      <c r="LW60" s="183"/>
      <c r="LX60" s="183"/>
      <c r="LY60" s="183"/>
      <c r="LZ60" s="183"/>
      <c r="MA60" s="183"/>
      <c r="MB60" s="183"/>
      <c r="MC60" s="183"/>
      <c r="MD60" s="183"/>
      <c r="ME60" s="183"/>
      <c r="MF60" s="183"/>
      <c r="MG60" s="183"/>
      <c r="MH60" s="183"/>
    </row>
    <row r="61" spans="1:349" s="220" customFormat="1" ht="15.75" customHeight="1">
      <c r="A61" s="139"/>
      <c r="B61" s="139"/>
      <c r="C61" s="139"/>
      <c r="D61" s="97"/>
      <c r="E61" s="222"/>
      <c r="F61" s="249"/>
      <c r="G61" s="249"/>
      <c r="H61" s="249"/>
      <c r="I61" s="249"/>
      <c r="J61" s="249"/>
      <c r="K61" s="249"/>
      <c r="L61" s="223" t="s">
        <v>20</v>
      </c>
      <c r="M61" s="163" t="s">
        <v>68</v>
      </c>
      <c r="N61" s="526">
        <v>3.49</v>
      </c>
      <c r="O61" s="527">
        <v>3.22</v>
      </c>
      <c r="P61" s="528">
        <v>3.38</v>
      </c>
      <c r="Q61" s="529">
        <v>3.51</v>
      </c>
      <c r="R61" s="529">
        <v>3.63</v>
      </c>
      <c r="S61" s="529">
        <v>3.76</v>
      </c>
      <c r="T61" s="530">
        <v>3.81</v>
      </c>
      <c r="U61" s="183"/>
      <c r="V61" s="183"/>
      <c r="W61" s="183"/>
      <c r="X61" s="183"/>
      <c r="Y61" s="183"/>
      <c r="Z61" s="183"/>
      <c r="AA61" s="183"/>
      <c r="AB61" s="183"/>
      <c r="AC61" s="183"/>
      <c r="AD61" s="183"/>
      <c r="AE61" s="183"/>
      <c r="AF61" s="183"/>
      <c r="AG61" s="183"/>
      <c r="AH61" s="183"/>
      <c r="AI61" s="183"/>
      <c r="AJ61" s="183"/>
      <c r="AK61" s="183"/>
      <c r="AL61" s="183"/>
      <c r="AM61" s="183"/>
      <c r="AN61" s="183"/>
      <c r="AO61" s="183"/>
      <c r="AP61" s="183"/>
      <c r="AQ61" s="183"/>
      <c r="AR61" s="183"/>
      <c r="AS61" s="183"/>
      <c r="AT61" s="183"/>
      <c r="AU61" s="183"/>
      <c r="AV61" s="183"/>
      <c r="AW61" s="183"/>
      <c r="AX61" s="183"/>
      <c r="AY61" s="183"/>
      <c r="AZ61" s="183"/>
      <c r="BA61" s="183"/>
      <c r="BB61" s="183"/>
      <c r="BC61" s="183"/>
      <c r="BD61" s="183"/>
      <c r="BE61" s="183"/>
      <c r="BF61" s="183"/>
      <c r="BG61" s="183"/>
      <c r="BH61" s="183"/>
      <c r="BI61" s="183"/>
      <c r="BJ61" s="183"/>
      <c r="BK61" s="183"/>
      <c r="BL61" s="183"/>
      <c r="BM61" s="183"/>
      <c r="BN61" s="183"/>
      <c r="BO61" s="183"/>
      <c r="BP61" s="183"/>
      <c r="BQ61" s="183"/>
      <c r="BR61" s="183"/>
      <c r="BS61" s="183"/>
      <c r="BT61" s="183"/>
      <c r="BU61" s="183"/>
      <c r="BV61" s="183"/>
      <c r="BW61" s="183"/>
      <c r="BX61" s="183"/>
      <c r="BY61" s="183"/>
      <c r="BZ61" s="183"/>
      <c r="CA61" s="183"/>
      <c r="CB61" s="183"/>
      <c r="CC61" s="183"/>
      <c r="CD61" s="183"/>
      <c r="CE61" s="183"/>
      <c r="CF61" s="183"/>
      <c r="CG61" s="183"/>
      <c r="CH61" s="183"/>
      <c r="CI61" s="183"/>
      <c r="CJ61" s="183"/>
      <c r="CK61" s="183"/>
      <c r="CL61" s="183"/>
      <c r="CM61" s="183"/>
      <c r="CN61" s="183"/>
      <c r="CO61" s="183"/>
      <c r="CP61" s="183"/>
      <c r="CQ61" s="183"/>
      <c r="CR61" s="183"/>
      <c r="CS61" s="183"/>
      <c r="CT61" s="183"/>
      <c r="CU61" s="183"/>
      <c r="CV61" s="183"/>
      <c r="CW61" s="183"/>
      <c r="CX61" s="183"/>
      <c r="CY61" s="183"/>
      <c r="CZ61" s="183"/>
      <c r="DA61" s="183"/>
      <c r="DB61" s="183"/>
      <c r="DC61" s="183"/>
      <c r="DD61" s="183"/>
      <c r="DE61" s="183"/>
      <c r="DF61" s="183"/>
      <c r="DG61" s="183"/>
      <c r="DH61" s="183"/>
      <c r="DI61" s="183"/>
      <c r="DJ61" s="183"/>
      <c r="DK61" s="183"/>
      <c r="DL61" s="183"/>
      <c r="DM61" s="183"/>
      <c r="DN61" s="183"/>
      <c r="DO61" s="183"/>
      <c r="DP61" s="183"/>
      <c r="DQ61" s="183"/>
      <c r="DR61" s="183"/>
      <c r="DS61" s="183"/>
      <c r="DT61" s="183"/>
      <c r="DU61" s="183"/>
      <c r="DV61" s="183"/>
      <c r="DW61" s="183"/>
      <c r="DX61" s="183"/>
      <c r="DY61" s="183"/>
      <c r="DZ61" s="183"/>
      <c r="EA61" s="183"/>
      <c r="EB61" s="183"/>
      <c r="EC61" s="183"/>
      <c r="ED61" s="183"/>
      <c r="EE61" s="183"/>
      <c r="EF61" s="183"/>
      <c r="EG61" s="183"/>
      <c r="EH61" s="183"/>
      <c r="EI61" s="183"/>
      <c r="EJ61" s="183"/>
      <c r="EK61" s="183"/>
      <c r="EL61" s="183"/>
      <c r="EM61" s="183"/>
      <c r="EN61" s="183"/>
      <c r="EO61" s="183"/>
      <c r="EP61" s="183"/>
      <c r="EQ61" s="183"/>
      <c r="ER61" s="183"/>
      <c r="ES61" s="183"/>
      <c r="ET61" s="183"/>
      <c r="EU61" s="183"/>
      <c r="EV61" s="183"/>
      <c r="EW61" s="183"/>
      <c r="EX61" s="183"/>
      <c r="EY61" s="183"/>
      <c r="EZ61" s="183"/>
      <c r="FA61" s="183"/>
      <c r="FB61" s="183"/>
      <c r="FC61" s="183"/>
      <c r="FD61" s="183"/>
      <c r="FE61" s="183"/>
      <c r="FF61" s="183"/>
      <c r="FG61" s="183"/>
      <c r="FH61" s="183"/>
      <c r="FI61" s="183"/>
      <c r="FJ61" s="183"/>
      <c r="FK61" s="183"/>
      <c r="FL61" s="183"/>
      <c r="FM61" s="183"/>
      <c r="FN61" s="183"/>
      <c r="FO61" s="183"/>
      <c r="FP61" s="183"/>
      <c r="FQ61" s="183"/>
      <c r="FR61" s="183"/>
      <c r="FS61" s="183"/>
      <c r="FT61" s="183"/>
      <c r="FU61" s="183"/>
      <c r="FV61" s="183"/>
      <c r="FW61" s="183"/>
      <c r="FX61" s="183"/>
      <c r="FY61" s="183"/>
      <c r="FZ61" s="183"/>
      <c r="GA61" s="183"/>
      <c r="GB61" s="183"/>
      <c r="GC61" s="183"/>
      <c r="GD61" s="183"/>
      <c r="GE61" s="183"/>
      <c r="GF61" s="183"/>
      <c r="GG61" s="183"/>
      <c r="GH61" s="183"/>
      <c r="GI61" s="183"/>
      <c r="GJ61" s="183"/>
      <c r="GK61" s="183"/>
      <c r="GL61" s="183"/>
      <c r="GM61" s="183"/>
      <c r="GN61" s="183"/>
      <c r="GO61" s="183"/>
      <c r="GP61" s="183"/>
      <c r="GQ61" s="183"/>
      <c r="GR61" s="183"/>
      <c r="GS61" s="183"/>
      <c r="GT61" s="183"/>
      <c r="GU61" s="183"/>
      <c r="GV61" s="183"/>
      <c r="GW61" s="183"/>
      <c r="GX61" s="183"/>
      <c r="GY61" s="183"/>
      <c r="GZ61" s="183"/>
      <c r="HA61" s="183"/>
      <c r="HB61" s="183"/>
      <c r="HC61" s="183"/>
      <c r="HD61" s="183"/>
      <c r="HE61" s="183"/>
      <c r="HF61" s="183"/>
      <c r="HG61" s="183"/>
      <c r="HH61" s="183"/>
      <c r="HI61" s="183"/>
      <c r="HJ61" s="183"/>
      <c r="HK61" s="183"/>
      <c r="HL61" s="183"/>
      <c r="HM61" s="183"/>
      <c r="HN61" s="183"/>
      <c r="HO61" s="183"/>
      <c r="HP61" s="183"/>
      <c r="HQ61" s="183"/>
      <c r="HR61" s="183"/>
      <c r="HS61" s="183"/>
      <c r="HT61" s="183"/>
      <c r="HU61" s="183"/>
      <c r="HV61" s="183"/>
      <c r="HW61" s="183"/>
      <c r="HX61" s="183"/>
      <c r="HY61" s="183"/>
      <c r="HZ61" s="183"/>
      <c r="IA61" s="183"/>
      <c r="IB61" s="183"/>
      <c r="IC61" s="183"/>
      <c r="ID61" s="183"/>
      <c r="IE61" s="183"/>
      <c r="IF61" s="183"/>
      <c r="IG61" s="183"/>
      <c r="IH61" s="183"/>
      <c r="II61" s="183"/>
      <c r="IJ61" s="183"/>
      <c r="IK61" s="183"/>
      <c r="IL61" s="183"/>
      <c r="IM61" s="183"/>
      <c r="IN61" s="183"/>
      <c r="IO61" s="183"/>
      <c r="IP61" s="183"/>
      <c r="IQ61" s="183"/>
      <c r="IR61" s="183"/>
      <c r="IS61" s="183"/>
      <c r="IT61" s="183"/>
      <c r="IU61" s="183"/>
      <c r="IV61" s="183"/>
      <c r="IW61" s="183"/>
      <c r="IX61" s="183"/>
      <c r="IY61" s="183"/>
      <c r="IZ61" s="183"/>
      <c r="JA61" s="183"/>
      <c r="JB61" s="183"/>
      <c r="JC61" s="183"/>
      <c r="JD61" s="183"/>
      <c r="JE61" s="183"/>
      <c r="JF61" s="183"/>
      <c r="JG61" s="183"/>
      <c r="JH61" s="183"/>
      <c r="JI61" s="183"/>
      <c r="JJ61" s="183"/>
      <c r="JK61" s="183"/>
      <c r="JL61" s="183"/>
      <c r="JM61" s="183"/>
      <c r="JN61" s="183"/>
      <c r="JO61" s="183"/>
      <c r="JP61" s="183"/>
      <c r="JQ61" s="183"/>
      <c r="JR61" s="183"/>
      <c r="JS61" s="183"/>
      <c r="JT61" s="183"/>
      <c r="JU61" s="183"/>
      <c r="JV61" s="183"/>
      <c r="JW61" s="183"/>
      <c r="JX61" s="183"/>
      <c r="JY61" s="183"/>
      <c r="JZ61" s="183"/>
      <c r="KA61" s="183"/>
      <c r="KB61" s="183"/>
      <c r="KC61" s="183"/>
      <c r="KD61" s="183"/>
      <c r="KE61" s="183"/>
      <c r="KF61" s="183"/>
      <c r="KG61" s="183"/>
      <c r="KH61" s="183"/>
      <c r="KI61" s="183"/>
      <c r="KJ61" s="183"/>
      <c r="KK61" s="183"/>
      <c r="KL61" s="183"/>
      <c r="KM61" s="183"/>
      <c r="KN61" s="183"/>
      <c r="KO61" s="183"/>
      <c r="KP61" s="183"/>
      <c r="KQ61" s="183"/>
      <c r="KR61" s="183"/>
      <c r="KS61" s="183"/>
      <c r="KT61" s="183"/>
      <c r="KU61" s="183"/>
      <c r="KV61" s="183"/>
      <c r="KW61" s="183"/>
      <c r="KX61" s="183"/>
      <c r="KY61" s="183"/>
      <c r="KZ61" s="183"/>
      <c r="LA61" s="183"/>
      <c r="LB61" s="183"/>
      <c r="LC61" s="183"/>
      <c r="LD61" s="183"/>
      <c r="LE61" s="183"/>
      <c r="LF61" s="183"/>
      <c r="LG61" s="183"/>
      <c r="LH61" s="183"/>
      <c r="LI61" s="183"/>
      <c r="LJ61" s="183"/>
      <c r="LK61" s="183"/>
      <c r="LL61" s="183"/>
      <c r="LM61" s="183"/>
      <c r="LN61" s="183"/>
      <c r="LO61" s="183"/>
      <c r="LP61" s="183"/>
      <c r="LQ61" s="183"/>
      <c r="LR61" s="183"/>
      <c r="LS61" s="183"/>
      <c r="LT61" s="183"/>
      <c r="LU61" s="183"/>
      <c r="LV61" s="183"/>
      <c r="LW61" s="183"/>
      <c r="LX61" s="183"/>
      <c r="LY61" s="183"/>
      <c r="LZ61" s="183"/>
      <c r="MA61" s="183"/>
      <c r="MB61" s="183"/>
      <c r="MC61" s="183"/>
      <c r="MD61" s="183"/>
      <c r="ME61" s="183"/>
      <c r="MF61" s="183"/>
      <c r="MG61" s="183"/>
      <c r="MH61" s="183"/>
    </row>
    <row r="62" spans="1:349" s="220" customFormat="1" ht="15.75" customHeight="1" thickBot="1">
      <c r="A62" s="180"/>
      <c r="B62" s="180"/>
      <c r="C62" s="180"/>
      <c r="D62" s="180"/>
      <c r="E62" s="251"/>
      <c r="F62" s="179"/>
      <c r="G62" s="179"/>
      <c r="H62" s="179"/>
      <c r="I62" s="179"/>
      <c r="J62" s="179"/>
      <c r="K62" s="179"/>
      <c r="L62" s="179"/>
      <c r="M62" s="179"/>
      <c r="N62" s="179"/>
      <c r="O62" s="179"/>
      <c r="P62" s="179"/>
      <c r="Q62" s="180"/>
      <c r="R62" s="180"/>
      <c r="S62" s="180"/>
      <c r="T62" s="181"/>
      <c r="U62" s="183"/>
      <c r="V62" s="183"/>
      <c r="W62" s="183"/>
      <c r="X62" s="183"/>
      <c r="Y62" s="183"/>
      <c r="Z62" s="183"/>
      <c r="AA62" s="183"/>
      <c r="AB62" s="183"/>
      <c r="AC62" s="183"/>
      <c r="AD62" s="183"/>
      <c r="AE62" s="183"/>
      <c r="AF62" s="183"/>
      <c r="AG62" s="183"/>
      <c r="AH62" s="183"/>
      <c r="AI62" s="183"/>
      <c r="AJ62" s="183"/>
      <c r="AK62" s="183"/>
      <c r="AL62" s="183"/>
      <c r="AM62" s="183"/>
      <c r="AN62" s="183"/>
      <c r="AO62" s="183"/>
      <c r="AP62" s="183"/>
      <c r="AQ62" s="183"/>
      <c r="AR62" s="183"/>
      <c r="AS62" s="183"/>
      <c r="AT62" s="183"/>
      <c r="AU62" s="183"/>
      <c r="AV62" s="183"/>
      <c r="AW62" s="183"/>
      <c r="AX62" s="183"/>
      <c r="AY62" s="183"/>
      <c r="AZ62" s="183"/>
      <c r="BA62" s="183"/>
      <c r="BB62" s="183"/>
      <c r="BC62" s="183"/>
      <c r="BD62" s="183"/>
      <c r="BE62" s="183"/>
      <c r="BF62" s="183"/>
      <c r="BG62" s="183"/>
      <c r="BH62" s="183"/>
      <c r="BI62" s="183"/>
      <c r="BJ62" s="183"/>
      <c r="BK62" s="183"/>
      <c r="BL62" s="183"/>
      <c r="BM62" s="183"/>
      <c r="BN62" s="183"/>
      <c r="BO62" s="183"/>
      <c r="BP62" s="183"/>
      <c r="BQ62" s="183"/>
      <c r="BR62" s="183"/>
      <c r="BS62" s="183"/>
      <c r="BT62" s="183"/>
      <c r="BU62" s="183"/>
      <c r="BV62" s="183"/>
      <c r="BW62" s="183"/>
      <c r="BX62" s="183"/>
      <c r="BY62" s="183"/>
      <c r="BZ62" s="183"/>
      <c r="CA62" s="183"/>
      <c r="CB62" s="183"/>
      <c r="CC62" s="183"/>
      <c r="CD62" s="183"/>
      <c r="CE62" s="183"/>
      <c r="CF62" s="183"/>
      <c r="CG62" s="183"/>
      <c r="CH62" s="183"/>
      <c r="CI62" s="183"/>
      <c r="CJ62" s="183"/>
      <c r="CK62" s="183"/>
      <c r="CL62" s="183"/>
      <c r="CM62" s="183"/>
      <c r="CN62" s="183"/>
      <c r="CO62" s="183"/>
      <c r="CP62" s="183"/>
      <c r="CQ62" s="183"/>
      <c r="CR62" s="183"/>
      <c r="CS62" s="183"/>
      <c r="CT62" s="183"/>
      <c r="CU62" s="183"/>
      <c r="CV62" s="183"/>
      <c r="CW62" s="183"/>
      <c r="CX62" s="183"/>
      <c r="CY62" s="183"/>
      <c r="CZ62" s="183"/>
      <c r="DA62" s="183"/>
      <c r="DB62" s="183"/>
      <c r="DC62" s="183"/>
      <c r="DD62" s="183"/>
      <c r="DE62" s="183"/>
      <c r="DF62" s="183"/>
      <c r="DG62" s="183"/>
      <c r="DH62" s="183"/>
      <c r="DI62" s="183"/>
      <c r="DJ62" s="183"/>
      <c r="DK62" s="183"/>
      <c r="DL62" s="183"/>
      <c r="DM62" s="183"/>
      <c r="DN62" s="183"/>
      <c r="DO62" s="183"/>
      <c r="DP62" s="183"/>
      <c r="DQ62" s="183"/>
      <c r="DR62" s="183"/>
      <c r="DS62" s="183"/>
      <c r="DT62" s="183"/>
      <c r="DU62" s="183"/>
      <c r="DV62" s="183"/>
      <c r="DW62" s="183"/>
      <c r="DX62" s="183"/>
      <c r="DY62" s="183"/>
      <c r="DZ62" s="183"/>
      <c r="EA62" s="183"/>
      <c r="EB62" s="183"/>
      <c r="EC62" s="183"/>
      <c r="ED62" s="183"/>
      <c r="EE62" s="183"/>
      <c r="EF62" s="183"/>
      <c r="EG62" s="183"/>
      <c r="EH62" s="183"/>
      <c r="EI62" s="183"/>
      <c r="EJ62" s="183"/>
      <c r="EK62" s="183"/>
      <c r="EL62" s="183"/>
      <c r="EM62" s="183"/>
      <c r="EN62" s="183"/>
      <c r="EO62" s="183"/>
      <c r="EP62" s="183"/>
      <c r="EQ62" s="183"/>
      <c r="ER62" s="183"/>
      <c r="ES62" s="183"/>
      <c r="ET62" s="183"/>
      <c r="EU62" s="183"/>
      <c r="EV62" s="183"/>
      <c r="EW62" s="183"/>
      <c r="EX62" s="183"/>
      <c r="EY62" s="183"/>
      <c r="EZ62" s="183"/>
      <c r="FA62" s="183"/>
      <c r="FB62" s="183"/>
      <c r="FC62" s="183"/>
      <c r="FD62" s="183"/>
      <c r="FE62" s="183"/>
      <c r="FF62" s="183"/>
      <c r="FG62" s="183"/>
      <c r="FH62" s="183"/>
      <c r="FI62" s="183"/>
      <c r="FJ62" s="183"/>
      <c r="FK62" s="183"/>
      <c r="FL62" s="183"/>
      <c r="FM62" s="183"/>
      <c r="FN62" s="183"/>
      <c r="FO62" s="183"/>
      <c r="FP62" s="183"/>
      <c r="FQ62" s="183"/>
      <c r="FR62" s="183"/>
      <c r="FS62" s="183"/>
      <c r="FT62" s="183"/>
      <c r="FU62" s="183"/>
      <c r="FV62" s="183"/>
      <c r="FW62" s="183"/>
      <c r="FX62" s="183"/>
      <c r="FY62" s="183"/>
      <c r="FZ62" s="183"/>
      <c r="GA62" s="183"/>
      <c r="GB62" s="183"/>
      <c r="GC62" s="183"/>
      <c r="GD62" s="183"/>
      <c r="GE62" s="183"/>
      <c r="GF62" s="183"/>
      <c r="GG62" s="183"/>
      <c r="GH62" s="183"/>
      <c r="GI62" s="183"/>
      <c r="GJ62" s="183"/>
      <c r="GK62" s="183"/>
      <c r="GL62" s="183"/>
      <c r="GM62" s="183"/>
      <c r="GN62" s="183"/>
      <c r="GO62" s="183"/>
      <c r="GP62" s="183"/>
      <c r="GQ62" s="183"/>
      <c r="GR62" s="183"/>
      <c r="GS62" s="183"/>
      <c r="GT62" s="183"/>
      <c r="GU62" s="183"/>
      <c r="GV62" s="183"/>
      <c r="GW62" s="183"/>
      <c r="GX62" s="183"/>
      <c r="GY62" s="183"/>
      <c r="GZ62" s="183"/>
      <c r="HA62" s="183"/>
      <c r="HB62" s="183"/>
      <c r="HC62" s="183"/>
      <c r="HD62" s="183"/>
      <c r="HE62" s="183"/>
      <c r="HF62" s="183"/>
      <c r="HG62" s="183"/>
      <c r="HH62" s="183"/>
      <c r="HI62" s="183"/>
      <c r="HJ62" s="183"/>
      <c r="HK62" s="183"/>
      <c r="HL62" s="183"/>
      <c r="HM62" s="183"/>
      <c r="HN62" s="183"/>
      <c r="HO62" s="183"/>
      <c r="HP62" s="183"/>
      <c r="HQ62" s="183"/>
      <c r="HR62" s="183"/>
      <c r="HS62" s="183"/>
      <c r="HT62" s="183"/>
      <c r="HU62" s="183"/>
      <c r="HV62" s="183"/>
      <c r="HW62" s="183"/>
      <c r="HX62" s="183"/>
      <c r="HY62" s="183"/>
      <c r="HZ62" s="183"/>
      <c r="IA62" s="183"/>
      <c r="IB62" s="183"/>
      <c r="IC62" s="183"/>
      <c r="ID62" s="183"/>
      <c r="IE62" s="183"/>
      <c r="IF62" s="183"/>
      <c r="IG62" s="183"/>
      <c r="IH62" s="183"/>
      <c r="II62" s="183"/>
      <c r="IJ62" s="183"/>
      <c r="IK62" s="183"/>
      <c r="IL62" s="183"/>
      <c r="IM62" s="183"/>
      <c r="IN62" s="183"/>
      <c r="IO62" s="183"/>
      <c r="IP62" s="183"/>
      <c r="IQ62" s="183"/>
      <c r="IR62" s="183"/>
      <c r="IS62" s="183"/>
      <c r="IT62" s="183"/>
      <c r="IU62" s="183"/>
      <c r="IV62" s="183"/>
      <c r="IW62" s="183"/>
      <c r="IX62" s="183"/>
      <c r="IY62" s="183"/>
      <c r="IZ62" s="183"/>
      <c r="JA62" s="183"/>
      <c r="JB62" s="183"/>
      <c r="JC62" s="183"/>
      <c r="JD62" s="183"/>
      <c r="JE62" s="183"/>
      <c r="JF62" s="183"/>
      <c r="JG62" s="183"/>
      <c r="JH62" s="183"/>
      <c r="JI62" s="183"/>
      <c r="JJ62" s="183"/>
      <c r="JK62" s="183"/>
      <c r="JL62" s="183"/>
      <c r="JM62" s="183"/>
      <c r="JN62" s="183"/>
      <c r="JO62" s="183"/>
      <c r="JP62" s="183"/>
      <c r="JQ62" s="183"/>
      <c r="JR62" s="183"/>
      <c r="JS62" s="183"/>
      <c r="JT62" s="183"/>
      <c r="JU62" s="183"/>
      <c r="JV62" s="183"/>
      <c r="JW62" s="183"/>
      <c r="JX62" s="183"/>
      <c r="JY62" s="183"/>
      <c r="JZ62" s="183"/>
      <c r="KA62" s="183"/>
      <c r="KB62" s="183"/>
      <c r="KC62" s="183"/>
      <c r="KD62" s="183"/>
      <c r="KE62" s="183"/>
      <c r="KF62" s="183"/>
      <c r="KG62" s="183"/>
      <c r="KH62" s="183"/>
      <c r="KI62" s="183"/>
      <c r="KJ62" s="183"/>
      <c r="KK62" s="183"/>
      <c r="KL62" s="183"/>
      <c r="KM62" s="183"/>
      <c r="KN62" s="183"/>
      <c r="KO62" s="183"/>
      <c r="KP62" s="183"/>
      <c r="KQ62" s="183"/>
      <c r="KR62" s="183"/>
      <c r="KS62" s="183"/>
      <c r="KT62" s="183"/>
      <c r="KU62" s="183"/>
      <c r="KV62" s="183"/>
      <c r="KW62" s="183"/>
      <c r="KX62" s="183"/>
      <c r="KY62" s="183"/>
      <c r="KZ62" s="183"/>
      <c r="LA62" s="183"/>
      <c r="LB62" s="183"/>
      <c r="LC62" s="183"/>
      <c r="LD62" s="183"/>
      <c r="LE62" s="183"/>
      <c r="LF62" s="183"/>
      <c r="LG62" s="183"/>
      <c r="LH62" s="183"/>
      <c r="LI62" s="183"/>
      <c r="LJ62" s="183"/>
      <c r="LK62" s="183"/>
      <c r="LL62" s="183"/>
      <c r="LM62" s="183"/>
      <c r="LN62" s="183"/>
      <c r="LO62" s="183"/>
      <c r="LP62" s="183"/>
      <c r="LQ62" s="183"/>
      <c r="LR62" s="183"/>
      <c r="LS62" s="183"/>
      <c r="LT62" s="183"/>
      <c r="LU62" s="183"/>
      <c r="LV62" s="183"/>
      <c r="LW62" s="183"/>
      <c r="LX62" s="183"/>
      <c r="LY62" s="183"/>
      <c r="LZ62" s="183"/>
      <c r="MA62" s="183"/>
      <c r="MB62" s="183"/>
      <c r="MC62" s="183"/>
      <c r="MD62" s="183"/>
      <c r="ME62" s="183"/>
      <c r="MF62" s="183"/>
      <c r="MG62" s="183"/>
      <c r="MH62" s="183"/>
    </row>
    <row r="63" spans="1:349" s="220" customFormat="1" ht="27.75" customHeight="1">
      <c r="A63" s="183"/>
      <c r="B63" s="183"/>
      <c r="C63" s="183"/>
      <c r="D63" s="224"/>
      <c r="E63" s="225"/>
      <c r="F63" s="182"/>
      <c r="G63" s="182"/>
      <c r="H63" s="182"/>
      <c r="I63" s="182"/>
      <c r="J63" s="182"/>
      <c r="K63" s="182"/>
      <c r="L63" s="182"/>
      <c r="M63" s="94"/>
      <c r="N63" s="94"/>
      <c r="O63" s="182"/>
      <c r="P63" s="182"/>
      <c r="Q63" s="183"/>
      <c r="R63" s="183"/>
      <c r="S63" s="183"/>
      <c r="T63" s="183"/>
      <c r="U63" s="183"/>
      <c r="V63" s="183"/>
      <c r="W63" s="183"/>
      <c r="X63" s="183"/>
      <c r="Y63" s="183"/>
      <c r="Z63" s="183"/>
      <c r="AA63" s="183"/>
      <c r="AB63" s="183"/>
      <c r="AC63" s="183"/>
      <c r="AD63" s="183"/>
      <c r="AE63" s="183"/>
      <c r="AF63" s="183"/>
      <c r="AG63" s="183"/>
      <c r="AH63" s="183"/>
      <c r="AI63" s="183"/>
      <c r="AJ63" s="183"/>
      <c r="AK63" s="183"/>
      <c r="AL63" s="183"/>
      <c r="AM63" s="183"/>
      <c r="AN63" s="183"/>
      <c r="AO63" s="183"/>
      <c r="AP63" s="183"/>
      <c r="AQ63" s="183"/>
      <c r="AR63" s="183"/>
      <c r="AS63" s="183"/>
      <c r="AT63" s="183"/>
      <c r="AU63" s="183"/>
      <c r="AV63" s="183"/>
      <c r="AW63" s="183"/>
      <c r="AX63" s="183"/>
      <c r="AY63" s="183"/>
      <c r="AZ63" s="183"/>
      <c r="BA63" s="183"/>
      <c r="BB63" s="183"/>
      <c r="BC63" s="183"/>
      <c r="BD63" s="183"/>
      <c r="BE63" s="183"/>
      <c r="BF63" s="183"/>
      <c r="BG63" s="183"/>
      <c r="BH63" s="183"/>
      <c r="BI63" s="183"/>
      <c r="BJ63" s="183"/>
      <c r="BK63" s="183"/>
      <c r="BL63" s="183"/>
      <c r="BM63" s="183"/>
      <c r="BN63" s="183"/>
      <c r="BO63" s="183"/>
      <c r="BP63" s="183"/>
      <c r="BQ63" s="183"/>
      <c r="BR63" s="183"/>
      <c r="BS63" s="183"/>
      <c r="BT63" s="183"/>
      <c r="BU63" s="183"/>
      <c r="BV63" s="183"/>
      <c r="BW63" s="183"/>
      <c r="BX63" s="183"/>
      <c r="BY63" s="183"/>
      <c r="BZ63" s="183"/>
      <c r="CA63" s="183"/>
      <c r="CB63" s="183"/>
      <c r="CC63" s="183"/>
      <c r="CD63" s="183"/>
      <c r="CE63" s="183"/>
      <c r="CF63" s="183"/>
      <c r="CG63" s="183"/>
      <c r="CH63" s="183"/>
      <c r="CI63" s="183"/>
      <c r="CJ63" s="183"/>
      <c r="CK63" s="183"/>
      <c r="CL63" s="183"/>
      <c r="CM63" s="183"/>
      <c r="CN63" s="183"/>
      <c r="CO63" s="183"/>
      <c r="CP63" s="183"/>
      <c r="CQ63" s="183"/>
      <c r="CR63" s="183"/>
      <c r="CS63" s="183"/>
      <c r="CT63" s="183"/>
      <c r="CU63" s="183"/>
      <c r="CV63" s="183"/>
      <c r="CW63" s="183"/>
      <c r="CX63" s="183"/>
      <c r="CY63" s="183"/>
      <c r="CZ63" s="183"/>
      <c r="DA63" s="183"/>
      <c r="DB63" s="183"/>
      <c r="DC63" s="183"/>
      <c r="DD63" s="183"/>
      <c r="DE63" s="183"/>
      <c r="DF63" s="183"/>
      <c r="DG63" s="183"/>
      <c r="DH63" s="183"/>
      <c r="DI63" s="183"/>
      <c r="DJ63" s="183"/>
      <c r="DK63" s="183"/>
      <c r="DL63" s="183"/>
      <c r="DM63" s="183"/>
      <c r="DN63" s="183"/>
      <c r="DO63" s="183"/>
      <c r="DP63" s="183"/>
      <c r="DQ63" s="183"/>
      <c r="DR63" s="183"/>
      <c r="DS63" s="183"/>
      <c r="DT63" s="183"/>
      <c r="DU63" s="183"/>
      <c r="DV63" s="183"/>
      <c r="DW63" s="183"/>
      <c r="DX63" s="183"/>
      <c r="DY63" s="183"/>
      <c r="DZ63" s="183"/>
      <c r="EA63" s="183"/>
      <c r="EB63" s="183"/>
      <c r="EC63" s="183"/>
      <c r="ED63" s="183"/>
      <c r="EE63" s="183"/>
      <c r="EF63" s="183"/>
      <c r="EG63" s="183"/>
      <c r="EH63" s="183"/>
      <c r="EI63" s="183"/>
      <c r="EJ63" s="183"/>
      <c r="EK63" s="183"/>
      <c r="EL63" s="183"/>
      <c r="EM63" s="183"/>
      <c r="EN63" s="183"/>
      <c r="EO63" s="183"/>
      <c r="EP63" s="183"/>
      <c r="EQ63" s="183"/>
      <c r="ER63" s="183"/>
      <c r="ES63" s="183"/>
      <c r="ET63" s="183"/>
      <c r="EU63" s="183"/>
      <c r="EV63" s="183"/>
      <c r="EW63" s="183"/>
      <c r="EX63" s="183"/>
      <c r="EY63" s="183"/>
      <c r="EZ63" s="183"/>
      <c r="FA63" s="183"/>
      <c r="FB63" s="183"/>
      <c r="FC63" s="183"/>
      <c r="FD63" s="183"/>
      <c r="FE63" s="183"/>
      <c r="FF63" s="183"/>
      <c r="FG63" s="183"/>
      <c r="FH63" s="183"/>
      <c r="FI63" s="183"/>
      <c r="FJ63" s="183"/>
      <c r="FK63" s="183"/>
      <c r="FL63" s="183"/>
      <c r="FM63" s="183"/>
      <c r="FN63" s="183"/>
      <c r="FO63" s="183"/>
      <c r="FP63" s="183"/>
      <c r="FQ63" s="183"/>
      <c r="FR63" s="183"/>
      <c r="FS63" s="183"/>
      <c r="FT63" s="183"/>
      <c r="FU63" s="183"/>
      <c r="FV63" s="183"/>
      <c r="FW63" s="183"/>
      <c r="FX63" s="183"/>
      <c r="FY63" s="183"/>
      <c r="FZ63" s="183"/>
      <c r="GA63" s="183"/>
      <c r="GB63" s="183"/>
      <c r="GC63" s="183"/>
      <c r="GD63" s="183"/>
      <c r="GE63" s="183"/>
      <c r="GF63" s="183"/>
      <c r="GG63" s="183"/>
      <c r="GH63" s="183"/>
      <c r="GI63" s="183"/>
      <c r="GJ63" s="183"/>
      <c r="GK63" s="183"/>
      <c r="GL63" s="183"/>
      <c r="GM63" s="183"/>
      <c r="GN63" s="183"/>
      <c r="GO63" s="183"/>
      <c r="GP63" s="183"/>
      <c r="GQ63" s="183"/>
      <c r="GR63" s="183"/>
      <c r="GS63" s="183"/>
      <c r="GT63" s="183"/>
      <c r="GU63" s="183"/>
      <c r="GV63" s="183"/>
      <c r="GW63" s="183"/>
      <c r="GX63" s="183"/>
      <c r="GY63" s="183"/>
      <c r="GZ63" s="183"/>
      <c r="HA63" s="183"/>
      <c r="HB63" s="183"/>
      <c r="HC63" s="183"/>
      <c r="HD63" s="183"/>
      <c r="HE63" s="183"/>
      <c r="HF63" s="183"/>
      <c r="HG63" s="183"/>
      <c r="HH63" s="183"/>
      <c r="HI63" s="183"/>
      <c r="HJ63" s="183"/>
      <c r="HK63" s="183"/>
      <c r="HL63" s="183"/>
      <c r="HM63" s="183"/>
      <c r="HN63" s="183"/>
      <c r="HO63" s="183"/>
      <c r="HP63" s="183"/>
      <c r="HQ63" s="183"/>
      <c r="HR63" s="183"/>
      <c r="HS63" s="183"/>
      <c r="HT63" s="183"/>
      <c r="HU63" s="183"/>
      <c r="HV63" s="183"/>
      <c r="HW63" s="183"/>
      <c r="HX63" s="183"/>
      <c r="HY63" s="183"/>
      <c r="HZ63" s="183"/>
      <c r="IA63" s="183"/>
      <c r="IB63" s="183"/>
      <c r="IC63" s="183"/>
      <c r="ID63" s="183"/>
      <c r="IE63" s="183"/>
      <c r="IF63" s="183"/>
      <c r="IG63" s="183"/>
      <c r="IH63" s="183"/>
      <c r="II63" s="183"/>
      <c r="IJ63" s="183"/>
      <c r="IK63" s="183"/>
      <c r="IL63" s="183"/>
      <c r="IM63" s="183"/>
      <c r="IN63" s="183"/>
      <c r="IO63" s="183"/>
      <c r="IP63" s="183"/>
      <c r="IQ63" s="183"/>
      <c r="IR63" s="183"/>
      <c r="IS63" s="183"/>
      <c r="IT63" s="183"/>
      <c r="IU63" s="183"/>
      <c r="IV63" s="183"/>
      <c r="IW63" s="183"/>
      <c r="IX63" s="183"/>
      <c r="IY63" s="183"/>
      <c r="IZ63" s="183"/>
      <c r="JA63" s="183"/>
      <c r="JB63" s="183"/>
      <c r="JC63" s="183"/>
      <c r="JD63" s="183"/>
      <c r="JE63" s="183"/>
      <c r="JF63" s="183"/>
      <c r="JG63" s="183"/>
      <c r="JH63" s="183"/>
      <c r="JI63" s="183"/>
      <c r="JJ63" s="183"/>
      <c r="JK63" s="183"/>
      <c r="JL63" s="183"/>
      <c r="JM63" s="183"/>
      <c r="JN63" s="183"/>
      <c r="JO63" s="183"/>
      <c r="JP63" s="183"/>
      <c r="JQ63" s="183"/>
      <c r="JR63" s="183"/>
      <c r="JS63" s="183"/>
      <c r="JT63" s="183"/>
      <c r="JU63" s="183"/>
      <c r="JV63" s="183"/>
      <c r="JW63" s="183"/>
      <c r="JX63" s="183"/>
      <c r="JY63" s="183"/>
      <c r="JZ63" s="183"/>
      <c r="KA63" s="183"/>
      <c r="KB63" s="183"/>
      <c r="KC63" s="183"/>
      <c r="KD63" s="183"/>
      <c r="KE63" s="183"/>
      <c r="KF63" s="183"/>
      <c r="KG63" s="183"/>
      <c r="KH63" s="183"/>
      <c r="KI63" s="183"/>
      <c r="KJ63" s="183"/>
      <c r="KK63" s="183"/>
      <c r="KL63" s="183"/>
      <c r="KM63" s="183"/>
      <c r="KN63" s="183"/>
      <c r="KO63" s="183"/>
      <c r="KP63" s="183"/>
      <c r="KQ63" s="183"/>
      <c r="KR63" s="183"/>
      <c r="KS63" s="183"/>
      <c r="KT63" s="183"/>
      <c r="KU63" s="183"/>
      <c r="KV63" s="183"/>
      <c r="KW63" s="183"/>
      <c r="KX63" s="183"/>
      <c r="KY63" s="183"/>
      <c r="KZ63" s="183"/>
      <c r="LA63" s="183"/>
      <c r="LB63" s="183"/>
      <c r="LC63" s="183"/>
      <c r="LD63" s="183"/>
      <c r="LE63" s="183"/>
      <c r="LF63" s="183"/>
      <c r="LG63" s="183"/>
      <c r="LH63" s="183"/>
      <c r="LI63" s="183"/>
      <c r="LJ63" s="183"/>
      <c r="LK63" s="183"/>
      <c r="LL63" s="183"/>
      <c r="LM63" s="183"/>
      <c r="LN63" s="183"/>
      <c r="LO63" s="183"/>
      <c r="LP63" s="183"/>
      <c r="LQ63" s="183"/>
      <c r="LR63" s="183"/>
      <c r="LS63" s="183"/>
      <c r="LT63" s="183"/>
      <c r="LU63" s="183"/>
      <c r="LV63" s="183"/>
      <c r="LW63" s="183"/>
      <c r="LX63" s="183"/>
      <c r="LY63" s="183"/>
      <c r="LZ63" s="183"/>
      <c r="MA63" s="183"/>
      <c r="MB63" s="183"/>
      <c r="MC63" s="183"/>
      <c r="MD63" s="183"/>
      <c r="ME63" s="183"/>
      <c r="MF63" s="183"/>
      <c r="MG63" s="183"/>
      <c r="MH63" s="183"/>
    </row>
    <row r="64" spans="1:349" s="220" customFormat="1" ht="13.5" hidden="1" customHeight="1">
      <c r="A64" s="183"/>
      <c r="B64" s="183"/>
      <c r="C64" s="183"/>
      <c r="D64" s="224"/>
      <c r="E64" s="225"/>
      <c r="F64" s="182"/>
      <c r="G64" s="182"/>
      <c r="H64" s="182"/>
      <c r="I64" s="182"/>
      <c r="J64" s="182"/>
      <c r="K64" s="182"/>
      <c r="L64" s="182"/>
      <c r="M64" s="182"/>
      <c r="N64" s="182"/>
      <c r="O64" s="182"/>
      <c r="P64" s="182"/>
      <c r="Q64" s="183"/>
      <c r="R64" s="183"/>
      <c r="S64" s="183"/>
      <c r="T64" s="183"/>
      <c r="U64" s="183"/>
      <c r="V64" s="183"/>
      <c r="W64" s="183"/>
      <c r="X64" s="183"/>
      <c r="Y64" s="183"/>
      <c r="Z64" s="183"/>
      <c r="AA64" s="183"/>
      <c r="AB64" s="183"/>
      <c r="AC64" s="183"/>
      <c r="AD64" s="183"/>
      <c r="AE64" s="183"/>
      <c r="AF64" s="183"/>
      <c r="AG64" s="183"/>
      <c r="AH64" s="183"/>
      <c r="AI64" s="183"/>
      <c r="AJ64" s="183"/>
      <c r="AK64" s="183"/>
      <c r="AL64" s="183"/>
      <c r="AM64" s="183"/>
      <c r="AN64" s="183"/>
      <c r="AO64" s="183"/>
      <c r="AP64" s="183"/>
      <c r="AQ64" s="183"/>
      <c r="AR64" s="183"/>
      <c r="AS64" s="183"/>
      <c r="AT64" s="183"/>
      <c r="AU64" s="183"/>
      <c r="AV64" s="183"/>
      <c r="AW64" s="183"/>
      <c r="AX64" s="183"/>
      <c r="AY64" s="183"/>
      <c r="AZ64" s="183"/>
      <c r="BA64" s="183"/>
      <c r="BB64" s="183"/>
      <c r="BC64" s="183"/>
      <c r="BD64" s="183"/>
      <c r="BE64" s="183"/>
      <c r="BF64" s="183"/>
      <c r="BG64" s="183"/>
      <c r="BH64" s="183"/>
      <c r="BI64" s="183"/>
      <c r="BJ64" s="183"/>
      <c r="BK64" s="183"/>
      <c r="BL64" s="183"/>
      <c r="BM64" s="183"/>
      <c r="BN64" s="183"/>
      <c r="BO64" s="183"/>
      <c r="BP64" s="183"/>
      <c r="BQ64" s="183"/>
      <c r="BR64" s="183"/>
      <c r="BS64" s="183"/>
      <c r="BT64" s="183"/>
      <c r="BU64" s="183"/>
      <c r="BV64" s="183"/>
      <c r="BW64" s="183"/>
      <c r="BX64" s="183"/>
      <c r="BY64" s="183"/>
      <c r="BZ64" s="183"/>
      <c r="CA64" s="183"/>
      <c r="CB64" s="183"/>
      <c r="CC64" s="183"/>
      <c r="CD64" s="183"/>
      <c r="CE64" s="183"/>
      <c r="CF64" s="183"/>
      <c r="CG64" s="183"/>
      <c r="CH64" s="183"/>
      <c r="CI64" s="183"/>
      <c r="CJ64" s="183"/>
      <c r="CK64" s="183"/>
      <c r="CL64" s="183"/>
      <c r="CM64" s="183"/>
      <c r="CN64" s="183"/>
      <c r="CO64" s="183"/>
      <c r="CP64" s="183"/>
      <c r="CQ64" s="183"/>
      <c r="CR64" s="183"/>
      <c r="CS64" s="183"/>
      <c r="CT64" s="183"/>
      <c r="CU64" s="183"/>
      <c r="CV64" s="183"/>
      <c r="CW64" s="183"/>
      <c r="CX64" s="183"/>
      <c r="CY64" s="183"/>
      <c r="CZ64" s="183"/>
      <c r="DA64" s="183"/>
      <c r="DB64" s="183"/>
      <c r="DC64" s="183"/>
      <c r="DD64" s="183"/>
      <c r="DE64" s="183"/>
      <c r="DF64" s="183"/>
      <c r="DG64" s="183"/>
      <c r="DH64" s="183"/>
      <c r="DI64" s="183"/>
      <c r="DJ64" s="183"/>
      <c r="DK64" s="183"/>
      <c r="DL64" s="183"/>
      <c r="DM64" s="183"/>
      <c r="DN64" s="183"/>
      <c r="DO64" s="183"/>
      <c r="DP64" s="183"/>
      <c r="DQ64" s="183"/>
      <c r="DR64" s="183"/>
      <c r="DS64" s="183"/>
      <c r="DT64" s="183"/>
      <c r="DU64" s="183"/>
      <c r="DV64" s="183"/>
      <c r="DW64" s="183"/>
      <c r="DX64" s="183"/>
      <c r="DY64" s="183"/>
      <c r="DZ64" s="183"/>
      <c r="EA64" s="183"/>
      <c r="EB64" s="183"/>
      <c r="EC64" s="183"/>
      <c r="ED64" s="183"/>
      <c r="EE64" s="183"/>
      <c r="EF64" s="183"/>
      <c r="EG64" s="183"/>
      <c r="EH64" s="183"/>
      <c r="EI64" s="183"/>
      <c r="EJ64" s="183"/>
      <c r="EK64" s="183"/>
      <c r="EL64" s="183"/>
      <c r="EM64" s="183"/>
      <c r="EN64" s="183"/>
      <c r="EO64" s="183"/>
      <c r="EP64" s="183"/>
      <c r="EQ64" s="183"/>
      <c r="ER64" s="183"/>
      <c r="ES64" s="183"/>
      <c r="ET64" s="183"/>
      <c r="EU64" s="183"/>
      <c r="EV64" s="183"/>
      <c r="EW64" s="183"/>
      <c r="EX64" s="183"/>
      <c r="EY64" s="183"/>
      <c r="EZ64" s="183"/>
      <c r="FA64" s="183"/>
      <c r="FB64" s="183"/>
      <c r="FC64" s="183"/>
      <c r="FD64" s="183"/>
      <c r="FE64" s="183"/>
      <c r="FF64" s="183"/>
      <c r="FG64" s="183"/>
      <c r="FH64" s="183"/>
      <c r="FI64" s="183"/>
      <c r="FJ64" s="183"/>
      <c r="FK64" s="183"/>
      <c r="FL64" s="183"/>
      <c r="FM64" s="183"/>
      <c r="FN64" s="183"/>
      <c r="FO64" s="183"/>
      <c r="FP64" s="183"/>
      <c r="FQ64" s="183"/>
      <c r="FR64" s="183"/>
      <c r="FS64" s="183"/>
      <c r="FT64" s="183"/>
      <c r="FU64" s="183"/>
      <c r="FV64" s="183"/>
      <c r="FW64" s="183"/>
      <c r="FX64" s="183"/>
      <c r="FY64" s="183"/>
      <c r="FZ64" s="183"/>
      <c r="GA64" s="183"/>
      <c r="GB64" s="183"/>
      <c r="GC64" s="183"/>
      <c r="GD64" s="183"/>
      <c r="GE64" s="183"/>
      <c r="GF64" s="183"/>
      <c r="GG64" s="183"/>
      <c r="GH64" s="183"/>
      <c r="GI64" s="183"/>
      <c r="GJ64" s="183"/>
      <c r="GK64" s="183"/>
      <c r="GL64" s="183"/>
      <c r="GM64" s="183"/>
      <c r="GN64" s="183"/>
      <c r="GO64" s="183"/>
      <c r="GP64" s="183"/>
      <c r="GQ64" s="183"/>
      <c r="GR64" s="183"/>
      <c r="GS64" s="183"/>
      <c r="GT64" s="183"/>
      <c r="GU64" s="183"/>
      <c r="GV64" s="183"/>
      <c r="GW64" s="183"/>
      <c r="GX64" s="183"/>
      <c r="GY64" s="183"/>
      <c r="GZ64" s="183"/>
      <c r="HA64" s="183"/>
      <c r="HB64" s="183"/>
      <c r="HC64" s="183"/>
      <c r="HD64" s="183"/>
      <c r="HE64" s="183"/>
      <c r="HF64" s="183"/>
      <c r="HG64" s="183"/>
      <c r="HH64" s="183"/>
      <c r="HI64" s="183"/>
      <c r="HJ64" s="183"/>
      <c r="HK64" s="183"/>
      <c r="HL64" s="183"/>
      <c r="HM64" s="183"/>
      <c r="HN64" s="183"/>
      <c r="HO64" s="183"/>
      <c r="HP64" s="183"/>
      <c r="HQ64" s="183"/>
      <c r="HR64" s="183"/>
      <c r="HS64" s="183"/>
      <c r="HT64" s="183"/>
      <c r="HU64" s="183"/>
      <c r="HV64" s="183"/>
      <c r="HW64" s="183"/>
      <c r="HX64" s="183"/>
      <c r="HY64" s="183"/>
      <c r="HZ64" s="183"/>
      <c r="IA64" s="183"/>
      <c r="IB64" s="183"/>
      <c r="IC64" s="183"/>
      <c r="ID64" s="183"/>
      <c r="IE64" s="183"/>
      <c r="IF64" s="183"/>
      <c r="IG64" s="183"/>
      <c r="IH64" s="183"/>
      <c r="II64" s="183"/>
      <c r="IJ64" s="183"/>
      <c r="IK64" s="183"/>
      <c r="IL64" s="183"/>
      <c r="IM64" s="183"/>
      <c r="IN64" s="183"/>
      <c r="IO64" s="183"/>
      <c r="IP64" s="183"/>
      <c r="IQ64" s="183"/>
      <c r="IR64" s="183"/>
      <c r="IS64" s="183"/>
      <c r="IT64" s="183"/>
      <c r="IU64" s="183"/>
      <c r="IV64" s="183"/>
      <c r="IW64" s="183"/>
      <c r="IX64" s="183"/>
      <c r="IY64" s="183"/>
      <c r="IZ64" s="183"/>
      <c r="JA64" s="183"/>
      <c r="JB64" s="183"/>
      <c r="JC64" s="183"/>
      <c r="JD64" s="183"/>
      <c r="JE64" s="183"/>
      <c r="JF64" s="183"/>
      <c r="JG64" s="183"/>
      <c r="JH64" s="183"/>
      <c r="JI64" s="183"/>
      <c r="JJ64" s="183"/>
      <c r="JK64" s="183"/>
      <c r="JL64" s="183"/>
      <c r="JM64" s="183"/>
      <c r="JN64" s="183"/>
      <c r="JO64" s="183"/>
      <c r="JP64" s="183"/>
      <c r="JQ64" s="183"/>
      <c r="JR64" s="183"/>
      <c r="JS64" s="183"/>
      <c r="JT64" s="183"/>
      <c r="JU64" s="183"/>
      <c r="JV64" s="183"/>
      <c r="JW64" s="183"/>
      <c r="JX64" s="183"/>
      <c r="JY64" s="183"/>
      <c r="JZ64" s="183"/>
      <c r="KA64" s="183"/>
      <c r="KB64" s="183"/>
      <c r="KC64" s="183"/>
      <c r="KD64" s="183"/>
      <c r="KE64" s="183"/>
      <c r="KF64" s="183"/>
      <c r="KG64" s="183"/>
      <c r="KH64" s="183"/>
      <c r="KI64" s="183"/>
      <c r="KJ64" s="183"/>
      <c r="KK64" s="183"/>
      <c r="KL64" s="183"/>
      <c r="KM64" s="183"/>
      <c r="KN64" s="183"/>
      <c r="KO64" s="183"/>
      <c r="KP64" s="183"/>
      <c r="KQ64" s="183"/>
      <c r="KR64" s="183"/>
      <c r="KS64" s="183"/>
      <c r="KT64" s="183"/>
      <c r="KU64" s="183"/>
      <c r="KV64" s="183"/>
      <c r="KW64" s="183"/>
      <c r="KX64" s="183"/>
      <c r="KY64" s="183"/>
      <c r="KZ64" s="183"/>
      <c r="LA64" s="183"/>
      <c r="LB64" s="183"/>
      <c r="LC64" s="183"/>
      <c r="LD64" s="183"/>
      <c r="LE64" s="183"/>
      <c r="LF64" s="183"/>
      <c r="LG64" s="183"/>
      <c r="LH64" s="183"/>
      <c r="LI64" s="183"/>
      <c r="LJ64" s="183"/>
      <c r="LK64" s="183"/>
      <c r="LL64" s="183"/>
      <c r="LM64" s="183"/>
      <c r="LN64" s="183"/>
      <c r="LO64" s="183"/>
      <c r="LP64" s="183"/>
      <c r="LQ64" s="183"/>
      <c r="LR64" s="183"/>
      <c r="LS64" s="183"/>
      <c r="LT64" s="183"/>
      <c r="LU64" s="183"/>
      <c r="LV64" s="183"/>
      <c r="LW64" s="183"/>
      <c r="LX64" s="183"/>
      <c r="LY64" s="183"/>
      <c r="LZ64" s="183"/>
      <c r="MA64" s="183"/>
      <c r="MB64" s="183"/>
      <c r="MC64" s="183"/>
      <c r="MD64" s="183"/>
      <c r="ME64" s="183"/>
      <c r="MF64" s="183"/>
      <c r="MG64" s="183"/>
      <c r="MH64" s="183"/>
    </row>
    <row r="65" spans="1:346" s="220" customFormat="1" ht="13.5" hidden="1" customHeight="1">
      <c r="A65" s="183"/>
      <c r="B65" s="183"/>
      <c r="C65" s="183"/>
      <c r="D65" s="224"/>
      <c r="E65" s="225"/>
      <c r="F65" s="182"/>
      <c r="G65" s="182"/>
      <c r="H65" s="182"/>
      <c r="I65" s="182"/>
      <c r="J65" s="182"/>
      <c r="K65" s="182"/>
      <c r="L65" s="182"/>
      <c r="M65" s="182"/>
      <c r="N65" s="182"/>
      <c r="O65" s="182"/>
      <c r="P65" s="182"/>
      <c r="Q65" s="183"/>
      <c r="R65" s="183"/>
      <c r="S65" s="183"/>
      <c r="T65" s="183"/>
      <c r="U65" s="183"/>
      <c r="V65" s="183"/>
      <c r="W65" s="183"/>
      <c r="X65" s="183"/>
      <c r="Y65" s="183"/>
      <c r="Z65" s="183"/>
      <c r="AA65" s="183"/>
      <c r="AB65" s="183"/>
      <c r="AC65" s="183"/>
      <c r="AD65" s="183"/>
      <c r="AE65" s="183"/>
      <c r="AF65" s="183"/>
      <c r="AG65" s="183"/>
      <c r="AH65" s="183"/>
      <c r="AI65" s="183"/>
      <c r="AJ65" s="183"/>
      <c r="AK65" s="183"/>
      <c r="AL65" s="183"/>
      <c r="AM65" s="183"/>
      <c r="AN65" s="183"/>
      <c r="AO65" s="183"/>
      <c r="AP65" s="183"/>
      <c r="AQ65" s="183"/>
      <c r="AR65" s="183"/>
      <c r="AS65" s="183"/>
      <c r="AT65" s="183"/>
      <c r="AU65" s="183"/>
      <c r="AV65" s="183"/>
      <c r="AW65" s="183"/>
      <c r="AX65" s="183"/>
      <c r="AY65" s="183"/>
      <c r="AZ65" s="183"/>
      <c r="BA65" s="183"/>
      <c r="BB65" s="183"/>
      <c r="BC65" s="183"/>
      <c r="BD65" s="183"/>
      <c r="BE65" s="183"/>
      <c r="BF65" s="183"/>
      <c r="BG65" s="183"/>
      <c r="BH65" s="183"/>
      <c r="BI65" s="183"/>
      <c r="BJ65" s="183"/>
      <c r="BK65" s="183"/>
      <c r="BL65" s="183"/>
      <c r="BM65" s="183"/>
      <c r="BN65" s="183"/>
      <c r="BO65" s="183"/>
      <c r="BP65" s="183"/>
      <c r="BQ65" s="183"/>
      <c r="BR65" s="183"/>
      <c r="BS65" s="183"/>
      <c r="BT65" s="183"/>
      <c r="BU65" s="183"/>
      <c r="BV65" s="183"/>
      <c r="BW65" s="183"/>
      <c r="BX65" s="183"/>
      <c r="BY65" s="183"/>
      <c r="BZ65" s="183"/>
      <c r="CA65" s="183"/>
      <c r="CB65" s="183"/>
      <c r="CC65" s="183"/>
      <c r="CD65" s="183"/>
      <c r="CE65" s="183"/>
      <c r="CF65" s="183"/>
      <c r="CG65" s="183"/>
      <c r="CH65" s="183"/>
      <c r="CI65" s="183"/>
      <c r="CJ65" s="183"/>
      <c r="CK65" s="183"/>
      <c r="CL65" s="183"/>
      <c r="CM65" s="183"/>
      <c r="CN65" s="183"/>
      <c r="CO65" s="183"/>
      <c r="CP65" s="183"/>
      <c r="CQ65" s="183"/>
      <c r="CR65" s="183"/>
      <c r="CS65" s="183"/>
      <c r="CT65" s="183"/>
      <c r="CU65" s="183"/>
      <c r="CV65" s="183"/>
      <c r="CW65" s="183"/>
      <c r="CX65" s="183"/>
      <c r="CY65" s="183"/>
      <c r="CZ65" s="183"/>
      <c r="DA65" s="183"/>
      <c r="DB65" s="183"/>
      <c r="DC65" s="183"/>
      <c r="DD65" s="183"/>
      <c r="DE65" s="183"/>
      <c r="DF65" s="183"/>
      <c r="DG65" s="183"/>
      <c r="DH65" s="183"/>
      <c r="DI65" s="183"/>
      <c r="DJ65" s="183"/>
      <c r="DK65" s="183"/>
      <c r="DL65" s="183"/>
      <c r="DM65" s="183"/>
      <c r="DN65" s="183"/>
      <c r="DO65" s="183"/>
      <c r="DP65" s="183"/>
      <c r="DQ65" s="183"/>
      <c r="DR65" s="183"/>
      <c r="DS65" s="183"/>
      <c r="DT65" s="183"/>
      <c r="DU65" s="183"/>
      <c r="DV65" s="183"/>
      <c r="DW65" s="183"/>
      <c r="DX65" s="183"/>
      <c r="DY65" s="183"/>
      <c r="DZ65" s="183"/>
      <c r="EA65" s="183"/>
      <c r="EB65" s="183"/>
      <c r="EC65" s="183"/>
      <c r="ED65" s="183"/>
      <c r="EE65" s="183"/>
      <c r="EF65" s="183"/>
      <c r="EG65" s="183"/>
      <c r="EH65" s="183"/>
      <c r="EI65" s="183"/>
      <c r="EJ65" s="183"/>
      <c r="EK65" s="183"/>
      <c r="EL65" s="183"/>
      <c r="EM65" s="183"/>
      <c r="EN65" s="183"/>
      <c r="EO65" s="183"/>
      <c r="EP65" s="183"/>
      <c r="EQ65" s="183"/>
      <c r="ER65" s="183"/>
      <c r="ES65" s="183"/>
      <c r="ET65" s="183"/>
      <c r="EU65" s="183"/>
      <c r="EV65" s="183"/>
      <c r="EW65" s="183"/>
      <c r="EX65" s="183"/>
      <c r="EY65" s="183"/>
      <c r="EZ65" s="183"/>
      <c r="FA65" s="183"/>
      <c r="FB65" s="183"/>
      <c r="FC65" s="183"/>
      <c r="FD65" s="183"/>
      <c r="FE65" s="183"/>
      <c r="FF65" s="183"/>
      <c r="FG65" s="183"/>
      <c r="FH65" s="183"/>
      <c r="FI65" s="183"/>
      <c r="FJ65" s="183"/>
      <c r="FK65" s="183"/>
      <c r="FL65" s="183"/>
      <c r="FM65" s="183"/>
      <c r="FN65" s="183"/>
      <c r="FO65" s="183"/>
      <c r="FP65" s="183"/>
      <c r="FQ65" s="183"/>
      <c r="FR65" s="183"/>
      <c r="FS65" s="183"/>
      <c r="FT65" s="183"/>
      <c r="FU65" s="183"/>
      <c r="FV65" s="183"/>
      <c r="FW65" s="183"/>
      <c r="FX65" s="183"/>
      <c r="FY65" s="183"/>
      <c r="FZ65" s="183"/>
      <c r="GA65" s="183"/>
      <c r="GB65" s="183"/>
      <c r="GC65" s="183"/>
      <c r="GD65" s="183"/>
      <c r="GE65" s="183"/>
      <c r="GF65" s="183"/>
      <c r="GG65" s="183"/>
      <c r="GH65" s="183"/>
      <c r="GI65" s="183"/>
      <c r="GJ65" s="183"/>
      <c r="GK65" s="183"/>
      <c r="GL65" s="183"/>
      <c r="GM65" s="183"/>
      <c r="GN65" s="183"/>
      <c r="GO65" s="183"/>
      <c r="GP65" s="183"/>
      <c r="GQ65" s="183"/>
      <c r="GR65" s="183"/>
      <c r="GS65" s="183"/>
      <c r="GT65" s="183"/>
      <c r="GU65" s="183"/>
      <c r="GV65" s="183"/>
      <c r="GW65" s="183"/>
      <c r="GX65" s="183"/>
      <c r="GY65" s="183"/>
      <c r="GZ65" s="183"/>
      <c r="HA65" s="183"/>
      <c r="HB65" s="183"/>
      <c r="HC65" s="183"/>
      <c r="HD65" s="183"/>
      <c r="HE65" s="183"/>
      <c r="HF65" s="183"/>
      <c r="HG65" s="183"/>
      <c r="HH65" s="183"/>
      <c r="HI65" s="183"/>
      <c r="HJ65" s="183"/>
      <c r="HK65" s="183"/>
      <c r="HL65" s="183"/>
      <c r="HM65" s="183"/>
      <c r="HN65" s="183"/>
      <c r="HO65" s="183"/>
      <c r="HP65" s="183"/>
      <c r="HQ65" s="183"/>
      <c r="HR65" s="183"/>
      <c r="HS65" s="183"/>
      <c r="HT65" s="183"/>
      <c r="HU65" s="183"/>
      <c r="HV65" s="183"/>
      <c r="HW65" s="183"/>
      <c r="HX65" s="183"/>
      <c r="HY65" s="183"/>
      <c r="HZ65" s="183"/>
      <c r="IA65" s="183"/>
      <c r="IB65" s="183"/>
      <c r="IC65" s="183"/>
      <c r="ID65" s="183"/>
      <c r="IE65" s="183"/>
      <c r="IF65" s="183"/>
      <c r="IG65" s="183"/>
      <c r="IH65" s="183"/>
      <c r="II65" s="183"/>
      <c r="IJ65" s="183"/>
      <c r="IK65" s="183"/>
      <c r="IL65" s="183"/>
      <c r="IM65" s="183"/>
      <c r="IN65" s="183"/>
      <c r="IO65" s="183"/>
      <c r="IP65" s="183"/>
      <c r="IQ65" s="183"/>
      <c r="IR65" s="183"/>
      <c r="IS65" s="183"/>
      <c r="IT65" s="183"/>
      <c r="IU65" s="183"/>
      <c r="IV65" s="183"/>
      <c r="IW65" s="183"/>
      <c r="IX65" s="183"/>
      <c r="IY65" s="183"/>
      <c r="IZ65" s="183"/>
      <c r="JA65" s="183"/>
      <c r="JB65" s="183"/>
      <c r="JC65" s="183"/>
      <c r="JD65" s="183"/>
      <c r="JE65" s="183"/>
      <c r="JF65" s="183"/>
      <c r="JG65" s="183"/>
      <c r="JH65" s="183"/>
      <c r="JI65" s="183"/>
      <c r="JJ65" s="183"/>
      <c r="JK65" s="183"/>
      <c r="JL65" s="183"/>
      <c r="JM65" s="183"/>
      <c r="JN65" s="183"/>
      <c r="JO65" s="183"/>
      <c r="JP65" s="183"/>
      <c r="JQ65" s="183"/>
      <c r="JR65" s="183"/>
      <c r="JS65" s="183"/>
      <c r="JT65" s="183"/>
      <c r="JU65" s="183"/>
      <c r="JV65" s="183"/>
      <c r="JW65" s="183"/>
      <c r="JX65" s="183"/>
      <c r="JY65" s="183"/>
      <c r="JZ65" s="183"/>
      <c r="KA65" s="183"/>
      <c r="KB65" s="183"/>
      <c r="KC65" s="183"/>
      <c r="KD65" s="183"/>
      <c r="KE65" s="183"/>
      <c r="KF65" s="183"/>
      <c r="KG65" s="183"/>
      <c r="KH65" s="183"/>
      <c r="KI65" s="183"/>
      <c r="KJ65" s="183"/>
      <c r="KK65" s="183"/>
      <c r="KL65" s="183"/>
      <c r="KM65" s="183"/>
      <c r="KN65" s="183"/>
      <c r="KO65" s="183"/>
      <c r="KP65" s="183"/>
      <c r="KQ65" s="183"/>
      <c r="KR65" s="183"/>
      <c r="KS65" s="183"/>
      <c r="KT65" s="183"/>
      <c r="KU65" s="183"/>
      <c r="KV65" s="183"/>
      <c r="KW65" s="183"/>
      <c r="KX65" s="183"/>
      <c r="KY65" s="183"/>
      <c r="KZ65" s="183"/>
      <c r="LA65" s="183"/>
      <c r="LB65" s="183"/>
      <c r="LC65" s="183"/>
      <c r="LD65" s="183"/>
      <c r="LE65" s="183"/>
      <c r="LF65" s="183"/>
      <c r="LG65" s="183"/>
      <c r="LH65" s="183"/>
      <c r="LI65" s="183"/>
      <c r="LJ65" s="183"/>
      <c r="LK65" s="183"/>
      <c r="LL65" s="183"/>
      <c r="LM65" s="183"/>
      <c r="LN65" s="183"/>
      <c r="LO65" s="183"/>
      <c r="LP65" s="183"/>
      <c r="LQ65" s="183"/>
      <c r="LR65" s="183"/>
      <c r="LS65" s="183"/>
      <c r="LT65" s="183"/>
      <c r="LU65" s="183"/>
      <c r="LV65" s="183"/>
      <c r="LW65" s="183"/>
      <c r="LX65" s="183"/>
      <c r="LY65" s="183"/>
      <c r="LZ65" s="183"/>
      <c r="MA65" s="183"/>
      <c r="MB65" s="183"/>
      <c r="MC65" s="183"/>
      <c r="MD65" s="183"/>
      <c r="ME65" s="183"/>
      <c r="MF65" s="183"/>
      <c r="MG65" s="183"/>
      <c r="MH65" s="183"/>
    </row>
    <row r="66" spans="1:346" s="220" customFormat="1" ht="13.5" hidden="1" customHeight="1">
      <c r="A66" s="183"/>
      <c r="B66" s="183"/>
      <c r="C66" s="183"/>
      <c r="D66" s="224"/>
      <c r="E66" s="225"/>
      <c r="F66" s="182"/>
      <c r="G66" s="182"/>
      <c r="H66" s="182"/>
      <c r="I66" s="182"/>
      <c r="J66" s="182"/>
      <c r="K66" s="182"/>
      <c r="L66" s="182"/>
      <c r="M66" s="182"/>
      <c r="N66" s="182"/>
      <c r="O66" s="182"/>
      <c r="P66" s="182"/>
      <c r="Q66" s="183"/>
      <c r="R66" s="183"/>
      <c r="S66" s="183"/>
      <c r="T66" s="183"/>
      <c r="U66" s="183"/>
      <c r="V66" s="183"/>
      <c r="W66" s="183"/>
      <c r="X66" s="183"/>
      <c r="Y66" s="183"/>
      <c r="Z66" s="183"/>
      <c r="AA66" s="183"/>
      <c r="AB66" s="183"/>
      <c r="AC66" s="183"/>
      <c r="AD66" s="183"/>
      <c r="AE66" s="183"/>
      <c r="AF66" s="183"/>
      <c r="AG66" s="183"/>
      <c r="AH66" s="183"/>
      <c r="AI66" s="183"/>
      <c r="AJ66" s="183"/>
      <c r="AK66" s="183"/>
      <c r="AL66" s="183"/>
      <c r="AM66" s="183"/>
      <c r="AN66" s="183"/>
      <c r="AO66" s="183"/>
      <c r="AP66" s="183"/>
      <c r="AQ66" s="183"/>
      <c r="AR66" s="183"/>
      <c r="AS66" s="183"/>
      <c r="AT66" s="183"/>
      <c r="AU66" s="183"/>
      <c r="AV66" s="183"/>
      <c r="AW66" s="183"/>
      <c r="AX66" s="183"/>
      <c r="AY66" s="183"/>
      <c r="AZ66" s="183"/>
      <c r="BA66" s="183"/>
      <c r="BB66" s="183"/>
      <c r="BC66" s="183"/>
      <c r="BD66" s="183"/>
      <c r="BE66" s="183"/>
      <c r="BF66" s="183"/>
      <c r="BG66" s="183"/>
      <c r="BH66" s="183"/>
      <c r="BI66" s="183"/>
      <c r="BJ66" s="183"/>
      <c r="BK66" s="183"/>
      <c r="BL66" s="183"/>
      <c r="BM66" s="183"/>
      <c r="BN66" s="183"/>
      <c r="BO66" s="183"/>
      <c r="BP66" s="183"/>
      <c r="BQ66" s="183"/>
      <c r="BR66" s="183"/>
      <c r="BS66" s="183"/>
      <c r="BT66" s="183"/>
      <c r="BU66" s="183"/>
      <c r="BV66" s="183"/>
      <c r="BW66" s="183"/>
      <c r="BX66" s="183"/>
      <c r="BY66" s="183"/>
      <c r="BZ66" s="183"/>
      <c r="CA66" s="183"/>
      <c r="CB66" s="183"/>
      <c r="CC66" s="183"/>
      <c r="CD66" s="183"/>
      <c r="CE66" s="183"/>
      <c r="CF66" s="183"/>
      <c r="CG66" s="183"/>
      <c r="CH66" s="183"/>
      <c r="CI66" s="183"/>
      <c r="CJ66" s="183"/>
      <c r="CK66" s="183"/>
      <c r="CL66" s="183"/>
      <c r="CM66" s="183"/>
      <c r="CN66" s="183"/>
      <c r="CO66" s="183"/>
      <c r="CP66" s="183"/>
      <c r="CQ66" s="183"/>
      <c r="CR66" s="183"/>
      <c r="CS66" s="183"/>
      <c r="CT66" s="183"/>
      <c r="CU66" s="183"/>
      <c r="CV66" s="183"/>
      <c r="CW66" s="183"/>
      <c r="CX66" s="183"/>
      <c r="CY66" s="183"/>
      <c r="CZ66" s="183"/>
      <c r="DA66" s="183"/>
      <c r="DB66" s="183"/>
      <c r="DC66" s="183"/>
      <c r="DD66" s="183"/>
      <c r="DE66" s="183"/>
      <c r="DF66" s="183"/>
      <c r="DG66" s="183"/>
      <c r="DH66" s="183"/>
      <c r="DI66" s="183"/>
      <c r="DJ66" s="183"/>
      <c r="DK66" s="183"/>
      <c r="DL66" s="183"/>
      <c r="DM66" s="183"/>
      <c r="DN66" s="183"/>
      <c r="DO66" s="183"/>
      <c r="DP66" s="183"/>
      <c r="DQ66" s="183"/>
      <c r="DR66" s="183"/>
      <c r="DS66" s="183"/>
      <c r="DT66" s="183"/>
      <c r="DU66" s="183"/>
      <c r="DV66" s="183"/>
      <c r="DW66" s="183"/>
      <c r="DX66" s="183"/>
      <c r="DY66" s="183"/>
      <c r="DZ66" s="183"/>
      <c r="EA66" s="183"/>
      <c r="EB66" s="183"/>
      <c r="EC66" s="183"/>
      <c r="ED66" s="183"/>
      <c r="EE66" s="183"/>
      <c r="EF66" s="183"/>
      <c r="EG66" s="183"/>
      <c r="EH66" s="183"/>
      <c r="EI66" s="183"/>
      <c r="EJ66" s="183"/>
      <c r="EK66" s="183"/>
      <c r="EL66" s="183"/>
      <c r="EM66" s="183"/>
      <c r="EN66" s="183"/>
      <c r="EO66" s="183"/>
      <c r="EP66" s="183"/>
      <c r="EQ66" s="183"/>
      <c r="ER66" s="183"/>
      <c r="ES66" s="183"/>
      <c r="ET66" s="183"/>
      <c r="EU66" s="183"/>
      <c r="EV66" s="183"/>
      <c r="EW66" s="183"/>
      <c r="EX66" s="183"/>
      <c r="EY66" s="183"/>
      <c r="EZ66" s="183"/>
      <c r="FA66" s="183"/>
      <c r="FB66" s="183"/>
      <c r="FC66" s="183"/>
      <c r="FD66" s="183"/>
      <c r="FE66" s="183"/>
      <c r="FF66" s="183"/>
      <c r="FG66" s="183"/>
      <c r="FH66" s="183"/>
      <c r="FI66" s="183"/>
      <c r="FJ66" s="183"/>
      <c r="FK66" s="183"/>
      <c r="FL66" s="183"/>
      <c r="FM66" s="183"/>
      <c r="FN66" s="183"/>
      <c r="FO66" s="183"/>
      <c r="FP66" s="183"/>
      <c r="FQ66" s="183"/>
      <c r="FR66" s="183"/>
      <c r="FS66" s="183"/>
      <c r="FT66" s="183"/>
      <c r="FU66" s="183"/>
      <c r="FV66" s="183"/>
      <c r="FW66" s="183"/>
      <c r="FX66" s="183"/>
      <c r="FY66" s="183"/>
      <c r="FZ66" s="183"/>
      <c r="GA66" s="183"/>
      <c r="GB66" s="183"/>
      <c r="GC66" s="183"/>
      <c r="GD66" s="183"/>
      <c r="GE66" s="183"/>
      <c r="GF66" s="183"/>
      <c r="GG66" s="183"/>
      <c r="GH66" s="183"/>
      <c r="GI66" s="183"/>
      <c r="GJ66" s="183"/>
      <c r="GK66" s="183"/>
      <c r="GL66" s="183"/>
      <c r="GM66" s="183"/>
      <c r="GN66" s="183"/>
      <c r="GO66" s="183"/>
      <c r="GP66" s="183"/>
      <c r="GQ66" s="183"/>
      <c r="GR66" s="183"/>
      <c r="GS66" s="183"/>
      <c r="GT66" s="183"/>
      <c r="GU66" s="183"/>
      <c r="GV66" s="183"/>
      <c r="GW66" s="183"/>
      <c r="GX66" s="183"/>
      <c r="GY66" s="183"/>
      <c r="GZ66" s="183"/>
      <c r="HA66" s="183"/>
      <c r="HB66" s="183"/>
      <c r="HC66" s="183"/>
      <c r="HD66" s="183"/>
      <c r="HE66" s="183"/>
      <c r="HF66" s="183"/>
      <c r="HG66" s="183"/>
      <c r="HH66" s="183"/>
      <c r="HI66" s="183"/>
      <c r="HJ66" s="183"/>
      <c r="HK66" s="183"/>
      <c r="HL66" s="183"/>
      <c r="HM66" s="183"/>
      <c r="HN66" s="183"/>
      <c r="HO66" s="183"/>
      <c r="HP66" s="183"/>
      <c r="HQ66" s="183"/>
      <c r="HR66" s="183"/>
      <c r="HS66" s="183"/>
      <c r="HT66" s="183"/>
      <c r="HU66" s="183"/>
      <c r="HV66" s="183"/>
      <c r="HW66" s="183"/>
      <c r="HX66" s="183"/>
      <c r="HY66" s="183"/>
      <c r="HZ66" s="183"/>
      <c r="IA66" s="183"/>
      <c r="IB66" s="183"/>
      <c r="IC66" s="183"/>
      <c r="ID66" s="183"/>
      <c r="IE66" s="183"/>
      <c r="IF66" s="183"/>
      <c r="IG66" s="183"/>
      <c r="IH66" s="183"/>
      <c r="II66" s="183"/>
      <c r="IJ66" s="183"/>
      <c r="IK66" s="183"/>
      <c r="IL66" s="183"/>
      <c r="IM66" s="183"/>
      <c r="IN66" s="183"/>
      <c r="IO66" s="183"/>
      <c r="IP66" s="183"/>
      <c r="IQ66" s="183"/>
      <c r="IR66" s="183"/>
      <c r="IS66" s="183"/>
      <c r="IT66" s="183"/>
      <c r="IU66" s="183"/>
      <c r="IV66" s="183"/>
      <c r="IW66" s="183"/>
      <c r="IX66" s="183"/>
      <c r="IY66" s="183"/>
      <c r="IZ66" s="183"/>
      <c r="JA66" s="183"/>
      <c r="JB66" s="183"/>
      <c r="JC66" s="183"/>
      <c r="JD66" s="183"/>
      <c r="JE66" s="183"/>
      <c r="JF66" s="183"/>
      <c r="JG66" s="183"/>
      <c r="JH66" s="183"/>
      <c r="JI66" s="183"/>
      <c r="JJ66" s="183"/>
      <c r="JK66" s="183"/>
      <c r="JL66" s="183"/>
      <c r="JM66" s="183"/>
      <c r="JN66" s="183"/>
      <c r="JO66" s="183"/>
      <c r="JP66" s="183"/>
      <c r="JQ66" s="183"/>
      <c r="JR66" s="183"/>
      <c r="JS66" s="183"/>
      <c r="JT66" s="183"/>
      <c r="JU66" s="183"/>
      <c r="JV66" s="183"/>
      <c r="JW66" s="183"/>
      <c r="JX66" s="183"/>
      <c r="JY66" s="183"/>
      <c r="JZ66" s="183"/>
      <c r="KA66" s="183"/>
      <c r="KB66" s="183"/>
      <c r="KC66" s="183"/>
      <c r="KD66" s="183"/>
      <c r="KE66" s="183"/>
      <c r="KF66" s="183"/>
      <c r="KG66" s="183"/>
      <c r="KH66" s="183"/>
      <c r="KI66" s="183"/>
      <c r="KJ66" s="183"/>
      <c r="KK66" s="183"/>
      <c r="KL66" s="183"/>
      <c r="KM66" s="183"/>
      <c r="KN66" s="183"/>
      <c r="KO66" s="183"/>
      <c r="KP66" s="183"/>
      <c r="KQ66" s="183"/>
      <c r="KR66" s="183"/>
      <c r="KS66" s="183"/>
      <c r="KT66" s="183"/>
      <c r="KU66" s="183"/>
      <c r="KV66" s="183"/>
      <c r="KW66" s="183"/>
      <c r="KX66" s="183"/>
      <c r="KY66" s="183"/>
      <c r="KZ66" s="183"/>
      <c r="LA66" s="183"/>
      <c r="LB66" s="183"/>
      <c r="LC66" s="183"/>
      <c r="LD66" s="183"/>
      <c r="LE66" s="183"/>
      <c r="LF66" s="183"/>
      <c r="LG66" s="183"/>
      <c r="LH66" s="183"/>
      <c r="LI66" s="183"/>
      <c r="LJ66" s="183"/>
      <c r="LK66" s="183"/>
      <c r="LL66" s="183"/>
      <c r="LM66" s="183"/>
      <c r="LN66" s="183"/>
      <c r="LO66" s="183"/>
      <c r="LP66" s="183"/>
      <c r="LQ66" s="183"/>
      <c r="LR66" s="183"/>
      <c r="LS66" s="183"/>
      <c r="LT66" s="183"/>
      <c r="LU66" s="183"/>
      <c r="LV66" s="183"/>
      <c r="LW66" s="183"/>
      <c r="LX66" s="183"/>
      <c r="LY66" s="183"/>
      <c r="LZ66" s="183"/>
      <c r="MA66" s="183"/>
      <c r="MB66" s="183"/>
      <c r="MC66" s="183"/>
      <c r="MD66" s="183"/>
      <c r="ME66" s="183"/>
      <c r="MF66" s="183"/>
      <c r="MG66" s="183"/>
      <c r="MH66" s="183"/>
    </row>
    <row r="67" spans="1:346" s="220" customFormat="1" ht="13.5" hidden="1" customHeight="1">
      <c r="A67" s="183"/>
      <c r="B67" s="183"/>
      <c r="C67" s="183"/>
      <c r="D67" s="224"/>
      <c r="E67" s="225"/>
      <c r="F67" s="182"/>
      <c r="G67" s="182"/>
      <c r="H67" s="182"/>
      <c r="I67" s="182"/>
      <c r="J67" s="182"/>
      <c r="K67" s="182"/>
      <c r="L67" s="182"/>
      <c r="M67" s="182"/>
      <c r="N67" s="182"/>
      <c r="O67" s="182"/>
      <c r="P67" s="182"/>
      <c r="Q67" s="183"/>
      <c r="R67" s="183"/>
      <c r="S67" s="183"/>
      <c r="T67" s="183"/>
      <c r="U67" s="183"/>
      <c r="V67" s="183"/>
      <c r="W67" s="183"/>
      <c r="X67" s="183"/>
      <c r="Y67" s="183"/>
      <c r="Z67" s="183"/>
      <c r="AA67" s="183"/>
      <c r="AB67" s="183"/>
      <c r="AC67" s="183"/>
      <c r="AD67" s="183"/>
      <c r="AE67" s="183"/>
      <c r="AF67" s="183"/>
      <c r="AG67" s="183"/>
      <c r="AH67" s="183"/>
      <c r="AI67" s="183"/>
      <c r="AJ67" s="183"/>
      <c r="AK67" s="183"/>
      <c r="AL67" s="183"/>
      <c r="AM67" s="183"/>
      <c r="AN67" s="183"/>
      <c r="AO67" s="183"/>
      <c r="AP67" s="183"/>
      <c r="AQ67" s="183"/>
      <c r="AR67" s="183"/>
      <c r="AS67" s="183"/>
      <c r="AT67" s="183"/>
      <c r="AU67" s="183"/>
      <c r="AV67" s="183"/>
      <c r="AW67" s="183"/>
      <c r="AX67" s="183"/>
      <c r="AY67" s="183"/>
      <c r="AZ67" s="183"/>
      <c r="BA67" s="183"/>
      <c r="BB67" s="183"/>
      <c r="BC67" s="183"/>
      <c r="BD67" s="183"/>
      <c r="BE67" s="183"/>
      <c r="BF67" s="183"/>
      <c r="BG67" s="183"/>
      <c r="BH67" s="183"/>
      <c r="BI67" s="183"/>
      <c r="BJ67" s="183"/>
      <c r="BK67" s="183"/>
      <c r="BL67" s="183"/>
      <c r="BM67" s="183"/>
      <c r="BN67" s="183"/>
      <c r="BO67" s="183"/>
      <c r="BP67" s="183"/>
      <c r="BQ67" s="183"/>
      <c r="BR67" s="183"/>
      <c r="BS67" s="183"/>
      <c r="BT67" s="183"/>
      <c r="BU67" s="183"/>
      <c r="BV67" s="183"/>
      <c r="BW67" s="183"/>
      <c r="BX67" s="183"/>
      <c r="BY67" s="183"/>
      <c r="BZ67" s="183"/>
      <c r="CA67" s="183"/>
      <c r="CB67" s="183"/>
      <c r="CC67" s="183"/>
      <c r="CD67" s="183"/>
      <c r="CE67" s="183"/>
      <c r="CF67" s="183"/>
      <c r="CG67" s="183"/>
      <c r="CH67" s="183"/>
      <c r="CI67" s="183"/>
      <c r="CJ67" s="183"/>
      <c r="CK67" s="183"/>
      <c r="CL67" s="183"/>
      <c r="CM67" s="183"/>
      <c r="CN67" s="183"/>
      <c r="CO67" s="183"/>
      <c r="CP67" s="183"/>
      <c r="CQ67" s="183"/>
      <c r="CR67" s="183"/>
      <c r="CS67" s="183"/>
      <c r="CT67" s="183"/>
      <c r="CU67" s="183"/>
      <c r="CV67" s="183"/>
      <c r="CW67" s="183"/>
      <c r="CX67" s="183"/>
      <c r="CY67" s="183"/>
      <c r="CZ67" s="183"/>
      <c r="DA67" s="183"/>
      <c r="DB67" s="183"/>
      <c r="DC67" s="183"/>
      <c r="DD67" s="183"/>
      <c r="DE67" s="183"/>
      <c r="DF67" s="183"/>
      <c r="DG67" s="183"/>
      <c r="DH67" s="183"/>
      <c r="DI67" s="183"/>
      <c r="DJ67" s="183"/>
      <c r="DK67" s="183"/>
      <c r="DL67" s="183"/>
      <c r="DM67" s="183"/>
      <c r="DN67" s="183"/>
      <c r="DO67" s="183"/>
      <c r="DP67" s="183"/>
      <c r="DQ67" s="183"/>
      <c r="DR67" s="183"/>
      <c r="DS67" s="183"/>
      <c r="DT67" s="183"/>
      <c r="DU67" s="183"/>
      <c r="DV67" s="183"/>
      <c r="DW67" s="183"/>
      <c r="DX67" s="183"/>
      <c r="DY67" s="183"/>
      <c r="DZ67" s="183"/>
      <c r="EA67" s="183"/>
      <c r="EB67" s="183"/>
      <c r="EC67" s="183"/>
      <c r="ED67" s="183"/>
      <c r="EE67" s="183"/>
      <c r="EF67" s="183"/>
      <c r="EG67" s="183"/>
      <c r="EH67" s="183"/>
      <c r="EI67" s="183"/>
      <c r="EJ67" s="183"/>
      <c r="EK67" s="183"/>
      <c r="EL67" s="183"/>
      <c r="EM67" s="183"/>
      <c r="EN67" s="183"/>
      <c r="EO67" s="183"/>
      <c r="EP67" s="183"/>
      <c r="EQ67" s="183"/>
      <c r="ER67" s="183"/>
      <c r="ES67" s="183"/>
      <c r="ET67" s="183"/>
      <c r="EU67" s="183"/>
      <c r="EV67" s="183"/>
      <c r="EW67" s="183"/>
      <c r="EX67" s="183"/>
      <c r="EY67" s="183"/>
      <c r="EZ67" s="183"/>
      <c r="FA67" s="183"/>
      <c r="FB67" s="183"/>
      <c r="FC67" s="183"/>
      <c r="FD67" s="183"/>
      <c r="FE67" s="183"/>
      <c r="FF67" s="183"/>
      <c r="FG67" s="183"/>
      <c r="FH67" s="183"/>
      <c r="FI67" s="183"/>
      <c r="FJ67" s="183"/>
      <c r="FK67" s="183"/>
      <c r="FL67" s="183"/>
      <c r="FM67" s="183"/>
      <c r="FN67" s="183"/>
      <c r="FO67" s="183"/>
      <c r="FP67" s="183"/>
      <c r="FQ67" s="183"/>
      <c r="FR67" s="183"/>
      <c r="FS67" s="183"/>
      <c r="FT67" s="183"/>
      <c r="FU67" s="183"/>
      <c r="FV67" s="183"/>
      <c r="FW67" s="183"/>
      <c r="FX67" s="183"/>
      <c r="FY67" s="183"/>
      <c r="FZ67" s="183"/>
      <c r="GA67" s="183"/>
      <c r="GB67" s="183"/>
      <c r="GC67" s="183"/>
      <c r="GD67" s="183"/>
      <c r="GE67" s="183"/>
      <c r="GF67" s="183"/>
      <c r="GG67" s="183"/>
      <c r="GH67" s="183"/>
      <c r="GI67" s="183"/>
      <c r="GJ67" s="183"/>
      <c r="GK67" s="183"/>
      <c r="GL67" s="183"/>
      <c r="GM67" s="183"/>
      <c r="GN67" s="183"/>
      <c r="GO67" s="183"/>
      <c r="GP67" s="183"/>
      <c r="GQ67" s="183"/>
      <c r="GR67" s="183"/>
      <c r="GS67" s="183"/>
      <c r="GT67" s="183"/>
      <c r="GU67" s="183"/>
      <c r="GV67" s="183"/>
      <c r="GW67" s="183"/>
      <c r="GX67" s="183"/>
      <c r="GY67" s="183"/>
      <c r="GZ67" s="183"/>
      <c r="HA67" s="183"/>
      <c r="HB67" s="183"/>
      <c r="HC67" s="183"/>
      <c r="HD67" s="183"/>
      <c r="HE67" s="183"/>
      <c r="HF67" s="183"/>
      <c r="HG67" s="183"/>
      <c r="HH67" s="183"/>
      <c r="HI67" s="183"/>
      <c r="HJ67" s="183"/>
      <c r="HK67" s="183"/>
      <c r="HL67" s="183"/>
      <c r="HM67" s="183"/>
      <c r="HN67" s="183"/>
      <c r="HO67" s="183"/>
      <c r="HP67" s="183"/>
      <c r="HQ67" s="183"/>
      <c r="HR67" s="183"/>
      <c r="HS67" s="183"/>
      <c r="HT67" s="183"/>
      <c r="HU67" s="183"/>
      <c r="HV67" s="183"/>
      <c r="HW67" s="183"/>
      <c r="HX67" s="183"/>
      <c r="HY67" s="183"/>
      <c r="HZ67" s="183"/>
      <c r="IA67" s="183"/>
      <c r="IB67" s="183"/>
      <c r="IC67" s="183"/>
      <c r="ID67" s="183"/>
      <c r="IE67" s="183"/>
      <c r="IF67" s="183"/>
      <c r="IG67" s="183"/>
      <c r="IH67" s="183"/>
      <c r="II67" s="183"/>
      <c r="IJ67" s="183"/>
      <c r="IK67" s="183"/>
      <c r="IL67" s="183"/>
      <c r="IM67" s="183"/>
      <c r="IN67" s="183"/>
      <c r="IO67" s="183"/>
      <c r="IP67" s="183"/>
      <c r="IQ67" s="183"/>
      <c r="IR67" s="183"/>
      <c r="IS67" s="183"/>
      <c r="IT67" s="183"/>
      <c r="IU67" s="183"/>
      <c r="IV67" s="183"/>
      <c r="IW67" s="183"/>
      <c r="IX67" s="183"/>
      <c r="IY67" s="183"/>
      <c r="IZ67" s="183"/>
      <c r="JA67" s="183"/>
      <c r="JB67" s="183"/>
      <c r="JC67" s="183"/>
      <c r="JD67" s="183"/>
      <c r="JE67" s="183"/>
      <c r="JF67" s="183"/>
      <c r="JG67" s="183"/>
      <c r="JH67" s="183"/>
      <c r="JI67" s="183"/>
      <c r="JJ67" s="183"/>
      <c r="JK67" s="183"/>
      <c r="JL67" s="183"/>
      <c r="JM67" s="183"/>
      <c r="JN67" s="183"/>
      <c r="JO67" s="183"/>
      <c r="JP67" s="183"/>
      <c r="JQ67" s="183"/>
      <c r="JR67" s="183"/>
      <c r="JS67" s="183"/>
      <c r="JT67" s="183"/>
      <c r="JU67" s="183"/>
      <c r="JV67" s="183"/>
      <c r="JW67" s="183"/>
      <c r="JX67" s="183"/>
      <c r="JY67" s="183"/>
      <c r="JZ67" s="183"/>
      <c r="KA67" s="183"/>
      <c r="KB67" s="183"/>
      <c r="KC67" s="183"/>
      <c r="KD67" s="183"/>
      <c r="KE67" s="183"/>
      <c r="KF67" s="183"/>
      <c r="KG67" s="183"/>
      <c r="KH67" s="183"/>
      <c r="KI67" s="183"/>
      <c r="KJ67" s="183"/>
      <c r="KK67" s="183"/>
      <c r="KL67" s="183"/>
      <c r="KM67" s="183"/>
      <c r="KN67" s="183"/>
      <c r="KO67" s="183"/>
      <c r="KP67" s="183"/>
      <c r="KQ67" s="183"/>
      <c r="KR67" s="183"/>
      <c r="KS67" s="183"/>
      <c r="KT67" s="183"/>
      <c r="KU67" s="183"/>
      <c r="KV67" s="183"/>
      <c r="KW67" s="183"/>
      <c r="KX67" s="183"/>
      <c r="KY67" s="183"/>
      <c r="KZ67" s="183"/>
      <c r="LA67" s="183"/>
      <c r="LB67" s="183"/>
      <c r="LC67" s="183"/>
      <c r="LD67" s="183"/>
      <c r="LE67" s="183"/>
      <c r="LF67" s="183"/>
      <c r="LG67" s="183"/>
      <c r="LH67" s="183"/>
      <c r="LI67" s="183"/>
      <c r="LJ67" s="183"/>
      <c r="LK67" s="183"/>
      <c r="LL67" s="183"/>
      <c r="LM67" s="183"/>
      <c r="LN67" s="183"/>
      <c r="LO67" s="183"/>
      <c r="LP67" s="183"/>
      <c r="LQ67" s="183"/>
      <c r="LR67" s="183"/>
      <c r="LS67" s="183"/>
      <c r="LT67" s="183"/>
      <c r="LU67" s="183"/>
      <c r="LV67" s="183"/>
      <c r="LW67" s="183"/>
      <c r="LX67" s="183"/>
      <c r="LY67" s="183"/>
      <c r="LZ67" s="183"/>
      <c r="MA67" s="183"/>
      <c r="MB67" s="183"/>
      <c r="MC67" s="183"/>
      <c r="MD67" s="183"/>
      <c r="ME67" s="183"/>
      <c r="MF67" s="183"/>
      <c r="MG67" s="183"/>
      <c r="MH67" s="183"/>
    </row>
    <row r="68" spans="1:346" s="220" customFormat="1" ht="13.5" hidden="1" customHeight="1">
      <c r="A68" s="183"/>
      <c r="B68" s="183"/>
      <c r="C68" s="183"/>
      <c r="D68" s="224"/>
      <c r="E68" s="225"/>
      <c r="F68" s="182"/>
      <c r="G68" s="182"/>
      <c r="H68" s="182"/>
      <c r="I68" s="182"/>
      <c r="J68" s="182"/>
      <c r="K68" s="182"/>
      <c r="L68" s="182"/>
      <c r="M68" s="182"/>
      <c r="N68" s="182"/>
      <c r="O68" s="182"/>
      <c r="P68" s="182"/>
      <c r="Q68" s="183"/>
      <c r="R68" s="183"/>
      <c r="S68" s="183"/>
      <c r="T68" s="183"/>
      <c r="U68" s="183"/>
      <c r="V68" s="183"/>
      <c r="W68" s="183"/>
      <c r="X68" s="183"/>
      <c r="Y68" s="183"/>
      <c r="Z68" s="183"/>
      <c r="AA68" s="183"/>
      <c r="AB68" s="183"/>
      <c r="AC68" s="183"/>
      <c r="AD68" s="183"/>
      <c r="AE68" s="183"/>
      <c r="AF68" s="183"/>
      <c r="AG68" s="183"/>
      <c r="AH68" s="183"/>
      <c r="AI68" s="183"/>
      <c r="AJ68" s="183"/>
      <c r="AK68" s="183"/>
      <c r="AL68" s="183"/>
      <c r="AM68" s="183"/>
      <c r="AN68" s="183"/>
      <c r="AO68" s="183"/>
      <c r="AP68" s="183"/>
      <c r="AQ68" s="183"/>
      <c r="AR68" s="183"/>
      <c r="AS68" s="183"/>
      <c r="AT68" s="183"/>
      <c r="AU68" s="183"/>
      <c r="AV68" s="183"/>
      <c r="AW68" s="183"/>
      <c r="AX68" s="183"/>
      <c r="AY68" s="183"/>
      <c r="AZ68" s="183"/>
      <c r="BA68" s="183"/>
      <c r="BB68" s="183"/>
      <c r="BC68" s="183"/>
      <c r="BD68" s="183"/>
      <c r="BE68" s="183"/>
      <c r="BF68" s="183"/>
      <c r="BG68" s="183"/>
      <c r="BH68" s="183"/>
      <c r="BI68" s="183"/>
      <c r="BJ68" s="183"/>
      <c r="BK68" s="183"/>
      <c r="BL68" s="183"/>
      <c r="BM68" s="183"/>
      <c r="BN68" s="183"/>
      <c r="BO68" s="183"/>
      <c r="BP68" s="183"/>
      <c r="BQ68" s="183"/>
      <c r="BR68" s="183"/>
      <c r="BS68" s="183"/>
      <c r="BT68" s="183"/>
      <c r="BU68" s="183"/>
      <c r="BV68" s="183"/>
      <c r="BW68" s="183"/>
      <c r="BX68" s="183"/>
      <c r="BY68" s="183"/>
      <c r="BZ68" s="183"/>
      <c r="CA68" s="183"/>
      <c r="CB68" s="183"/>
      <c r="CC68" s="183"/>
      <c r="CD68" s="183"/>
      <c r="CE68" s="183"/>
      <c r="CF68" s="183"/>
      <c r="CG68" s="183"/>
      <c r="CH68" s="183"/>
      <c r="CI68" s="183"/>
      <c r="CJ68" s="183"/>
      <c r="CK68" s="183"/>
      <c r="CL68" s="183"/>
      <c r="CM68" s="183"/>
      <c r="CN68" s="183"/>
      <c r="CO68" s="183"/>
      <c r="CP68" s="183"/>
      <c r="CQ68" s="183"/>
      <c r="CR68" s="183"/>
      <c r="CS68" s="183"/>
      <c r="CT68" s="183"/>
      <c r="CU68" s="183"/>
      <c r="CV68" s="183"/>
      <c r="CW68" s="183"/>
      <c r="CX68" s="183"/>
      <c r="CY68" s="183"/>
      <c r="CZ68" s="183"/>
      <c r="DA68" s="183"/>
      <c r="DB68" s="183"/>
      <c r="DC68" s="183"/>
      <c r="DD68" s="183"/>
      <c r="DE68" s="183"/>
      <c r="DF68" s="183"/>
      <c r="DG68" s="183"/>
      <c r="DH68" s="183"/>
      <c r="DI68" s="183"/>
      <c r="DJ68" s="183"/>
      <c r="DK68" s="183"/>
      <c r="DL68" s="183"/>
      <c r="DM68" s="183"/>
      <c r="DN68" s="183"/>
      <c r="DO68" s="183"/>
      <c r="DP68" s="183"/>
      <c r="DQ68" s="183"/>
      <c r="DR68" s="183"/>
      <c r="DS68" s="183"/>
      <c r="DT68" s="183"/>
      <c r="DU68" s="183"/>
      <c r="DV68" s="183"/>
      <c r="DW68" s="183"/>
      <c r="DX68" s="183"/>
      <c r="DY68" s="183"/>
      <c r="DZ68" s="183"/>
      <c r="EA68" s="183"/>
      <c r="EB68" s="183"/>
      <c r="EC68" s="183"/>
      <c r="ED68" s="183"/>
      <c r="EE68" s="183"/>
      <c r="EF68" s="183"/>
      <c r="EG68" s="183"/>
      <c r="EH68" s="183"/>
      <c r="EI68" s="183"/>
      <c r="EJ68" s="183"/>
      <c r="EK68" s="183"/>
      <c r="EL68" s="183"/>
      <c r="EM68" s="183"/>
      <c r="EN68" s="183"/>
      <c r="EO68" s="183"/>
      <c r="EP68" s="183"/>
      <c r="EQ68" s="183"/>
      <c r="ER68" s="183"/>
      <c r="ES68" s="183"/>
      <c r="ET68" s="183"/>
      <c r="EU68" s="183"/>
      <c r="EV68" s="183"/>
      <c r="EW68" s="183"/>
      <c r="EX68" s="183"/>
      <c r="EY68" s="183"/>
      <c r="EZ68" s="183"/>
      <c r="FA68" s="183"/>
      <c r="FB68" s="183"/>
      <c r="FC68" s="183"/>
      <c r="FD68" s="183"/>
      <c r="FE68" s="183"/>
      <c r="FF68" s="183"/>
      <c r="FG68" s="183"/>
      <c r="FH68" s="183"/>
      <c r="FI68" s="183"/>
      <c r="FJ68" s="183"/>
      <c r="FK68" s="183"/>
      <c r="FL68" s="183"/>
      <c r="FM68" s="183"/>
      <c r="FN68" s="183"/>
      <c r="FO68" s="183"/>
      <c r="FP68" s="183"/>
      <c r="FQ68" s="183"/>
      <c r="FR68" s="183"/>
      <c r="FS68" s="183"/>
      <c r="FT68" s="183"/>
      <c r="FU68" s="183"/>
      <c r="FV68" s="183"/>
      <c r="FW68" s="183"/>
      <c r="FX68" s="183"/>
      <c r="FY68" s="183"/>
      <c r="FZ68" s="183"/>
      <c r="GA68" s="183"/>
      <c r="GB68" s="183"/>
      <c r="GC68" s="183"/>
      <c r="GD68" s="183"/>
      <c r="GE68" s="183"/>
      <c r="GF68" s="183"/>
      <c r="GG68" s="183"/>
      <c r="GH68" s="183"/>
      <c r="GI68" s="183"/>
      <c r="GJ68" s="183"/>
      <c r="GK68" s="183"/>
      <c r="GL68" s="183"/>
      <c r="GM68" s="183"/>
      <c r="GN68" s="183"/>
      <c r="GO68" s="183"/>
      <c r="GP68" s="183"/>
      <c r="GQ68" s="183"/>
      <c r="GR68" s="183"/>
      <c r="GS68" s="183"/>
      <c r="GT68" s="183"/>
      <c r="GU68" s="183"/>
      <c r="GV68" s="183"/>
      <c r="GW68" s="183"/>
      <c r="GX68" s="183"/>
      <c r="GY68" s="183"/>
      <c r="GZ68" s="183"/>
      <c r="HA68" s="183"/>
      <c r="HB68" s="183"/>
      <c r="HC68" s="183"/>
      <c r="HD68" s="183"/>
      <c r="HE68" s="183"/>
      <c r="HF68" s="183"/>
      <c r="HG68" s="183"/>
      <c r="HH68" s="183"/>
      <c r="HI68" s="183"/>
      <c r="HJ68" s="183"/>
      <c r="HK68" s="183"/>
      <c r="HL68" s="183"/>
      <c r="HM68" s="183"/>
      <c r="HN68" s="183"/>
      <c r="HO68" s="183"/>
      <c r="HP68" s="183"/>
      <c r="HQ68" s="183"/>
      <c r="HR68" s="183"/>
      <c r="HS68" s="183"/>
      <c r="HT68" s="183"/>
      <c r="HU68" s="183"/>
      <c r="HV68" s="183"/>
      <c r="HW68" s="183"/>
      <c r="HX68" s="183"/>
      <c r="HY68" s="183"/>
      <c r="HZ68" s="183"/>
      <c r="IA68" s="183"/>
      <c r="IB68" s="183"/>
      <c r="IC68" s="183"/>
      <c r="ID68" s="183"/>
      <c r="IE68" s="183"/>
      <c r="IF68" s="183"/>
      <c r="IG68" s="183"/>
      <c r="IH68" s="183"/>
      <c r="II68" s="183"/>
      <c r="IJ68" s="183"/>
      <c r="IK68" s="183"/>
      <c r="IL68" s="183"/>
      <c r="IM68" s="183"/>
      <c r="IN68" s="183"/>
      <c r="IO68" s="183"/>
      <c r="IP68" s="183"/>
      <c r="IQ68" s="183"/>
      <c r="IR68" s="183"/>
      <c r="IS68" s="183"/>
      <c r="IT68" s="183"/>
      <c r="IU68" s="183"/>
      <c r="IV68" s="183"/>
      <c r="IW68" s="183"/>
      <c r="IX68" s="183"/>
      <c r="IY68" s="183"/>
      <c r="IZ68" s="183"/>
      <c r="JA68" s="183"/>
      <c r="JB68" s="183"/>
      <c r="JC68" s="183"/>
      <c r="JD68" s="183"/>
      <c r="JE68" s="183"/>
      <c r="JF68" s="183"/>
      <c r="JG68" s="183"/>
      <c r="JH68" s="183"/>
      <c r="JI68" s="183"/>
      <c r="JJ68" s="183"/>
      <c r="JK68" s="183"/>
      <c r="JL68" s="183"/>
      <c r="JM68" s="183"/>
      <c r="JN68" s="183"/>
      <c r="JO68" s="183"/>
      <c r="JP68" s="183"/>
      <c r="JQ68" s="183"/>
      <c r="JR68" s="183"/>
      <c r="JS68" s="183"/>
      <c r="JT68" s="183"/>
      <c r="JU68" s="183"/>
      <c r="JV68" s="183"/>
      <c r="JW68" s="183"/>
      <c r="JX68" s="183"/>
      <c r="JY68" s="183"/>
      <c r="JZ68" s="183"/>
      <c r="KA68" s="183"/>
      <c r="KB68" s="183"/>
      <c r="KC68" s="183"/>
      <c r="KD68" s="183"/>
      <c r="KE68" s="183"/>
      <c r="KF68" s="183"/>
      <c r="KG68" s="183"/>
      <c r="KH68" s="183"/>
      <c r="KI68" s="183"/>
      <c r="KJ68" s="183"/>
      <c r="KK68" s="183"/>
      <c r="KL68" s="183"/>
      <c r="KM68" s="183"/>
      <c r="KN68" s="183"/>
      <c r="KO68" s="183"/>
      <c r="KP68" s="183"/>
      <c r="KQ68" s="183"/>
      <c r="KR68" s="183"/>
      <c r="KS68" s="183"/>
      <c r="KT68" s="183"/>
      <c r="KU68" s="183"/>
      <c r="KV68" s="183"/>
      <c r="KW68" s="183"/>
      <c r="KX68" s="183"/>
      <c r="KY68" s="183"/>
      <c r="KZ68" s="183"/>
      <c r="LA68" s="183"/>
      <c r="LB68" s="183"/>
      <c r="LC68" s="183"/>
      <c r="LD68" s="183"/>
      <c r="LE68" s="183"/>
      <c r="LF68" s="183"/>
      <c r="LG68" s="183"/>
      <c r="LH68" s="183"/>
      <c r="LI68" s="183"/>
      <c r="LJ68" s="183"/>
      <c r="LK68" s="183"/>
      <c r="LL68" s="183"/>
      <c r="LM68" s="183"/>
      <c r="LN68" s="183"/>
      <c r="LO68" s="183"/>
      <c r="LP68" s="183"/>
      <c r="LQ68" s="183"/>
      <c r="LR68" s="183"/>
      <c r="LS68" s="183"/>
      <c r="LT68" s="183"/>
      <c r="LU68" s="183"/>
      <c r="LV68" s="183"/>
      <c r="LW68" s="183"/>
      <c r="LX68" s="183"/>
      <c r="LY68" s="183"/>
      <c r="LZ68" s="183"/>
      <c r="MA68" s="183"/>
      <c r="MB68" s="183"/>
      <c r="MC68" s="183"/>
      <c r="MD68" s="183"/>
      <c r="ME68" s="183"/>
      <c r="MF68" s="183"/>
      <c r="MG68" s="183"/>
      <c r="MH68" s="183"/>
    </row>
    <row r="69" spans="1:346" s="220" customFormat="1" ht="13.5" hidden="1" customHeight="1">
      <c r="A69" s="183"/>
      <c r="B69" s="183"/>
      <c r="C69" s="183"/>
      <c r="D69" s="224"/>
      <c r="E69" s="225"/>
      <c r="F69" s="182"/>
      <c r="G69" s="182"/>
      <c r="H69" s="182"/>
      <c r="I69" s="182"/>
      <c r="J69" s="182"/>
      <c r="K69" s="182"/>
      <c r="L69" s="182"/>
      <c r="M69" s="182"/>
      <c r="N69" s="182"/>
      <c r="O69" s="182"/>
      <c r="P69" s="182"/>
      <c r="Q69" s="183"/>
      <c r="R69" s="183"/>
      <c r="S69" s="183"/>
      <c r="T69" s="183"/>
      <c r="U69" s="183"/>
      <c r="V69" s="183"/>
      <c r="W69" s="183"/>
      <c r="X69" s="183"/>
      <c r="Y69" s="183"/>
      <c r="Z69" s="183"/>
      <c r="AA69" s="183"/>
      <c r="AB69" s="183"/>
      <c r="AC69" s="183"/>
      <c r="AD69" s="183"/>
      <c r="AE69" s="183"/>
      <c r="AF69" s="183"/>
      <c r="AG69" s="183"/>
      <c r="AH69" s="183"/>
      <c r="AI69" s="183"/>
      <c r="AJ69" s="183"/>
      <c r="AK69" s="183"/>
      <c r="AL69" s="183"/>
      <c r="AM69" s="183"/>
      <c r="AN69" s="183"/>
      <c r="AO69" s="183"/>
      <c r="AP69" s="183"/>
      <c r="AQ69" s="183"/>
      <c r="AR69" s="183"/>
      <c r="AS69" s="183"/>
      <c r="AT69" s="183"/>
      <c r="AU69" s="183"/>
      <c r="AV69" s="183"/>
      <c r="AW69" s="183"/>
      <c r="AX69" s="183"/>
      <c r="AY69" s="183"/>
      <c r="AZ69" s="183"/>
      <c r="BA69" s="183"/>
      <c r="BB69" s="183"/>
      <c r="BC69" s="183"/>
      <c r="BD69" s="183"/>
      <c r="BE69" s="183"/>
      <c r="BF69" s="183"/>
      <c r="BG69" s="183"/>
      <c r="BH69" s="183"/>
      <c r="BI69" s="183"/>
      <c r="BJ69" s="183"/>
      <c r="BK69" s="183"/>
      <c r="BL69" s="183"/>
      <c r="BM69" s="183"/>
      <c r="BN69" s="183"/>
      <c r="BO69" s="183"/>
      <c r="BP69" s="183"/>
      <c r="BQ69" s="183"/>
      <c r="BR69" s="183"/>
      <c r="BS69" s="183"/>
      <c r="BT69" s="183"/>
      <c r="BU69" s="183"/>
      <c r="BV69" s="183"/>
      <c r="BW69" s="183"/>
      <c r="BX69" s="183"/>
      <c r="BY69" s="183"/>
      <c r="BZ69" s="183"/>
      <c r="CA69" s="183"/>
      <c r="CB69" s="183"/>
      <c r="CC69" s="183"/>
      <c r="CD69" s="183"/>
      <c r="CE69" s="183"/>
      <c r="CF69" s="183"/>
      <c r="CG69" s="183"/>
      <c r="CH69" s="183"/>
      <c r="CI69" s="183"/>
      <c r="CJ69" s="183"/>
      <c r="CK69" s="183"/>
      <c r="CL69" s="183"/>
      <c r="CM69" s="183"/>
      <c r="CN69" s="183"/>
      <c r="CO69" s="183"/>
      <c r="CP69" s="183"/>
      <c r="CQ69" s="183"/>
      <c r="CR69" s="183"/>
      <c r="CS69" s="183"/>
      <c r="CT69" s="183"/>
      <c r="CU69" s="183"/>
      <c r="CV69" s="183"/>
      <c r="CW69" s="183"/>
      <c r="CX69" s="183"/>
      <c r="CY69" s="183"/>
      <c r="CZ69" s="183"/>
      <c r="DA69" s="183"/>
      <c r="DB69" s="183"/>
      <c r="DC69" s="183"/>
      <c r="DD69" s="183"/>
      <c r="DE69" s="183"/>
      <c r="DF69" s="183"/>
      <c r="DG69" s="183"/>
      <c r="DH69" s="183"/>
      <c r="DI69" s="183"/>
      <c r="DJ69" s="183"/>
      <c r="DK69" s="183"/>
      <c r="DL69" s="183"/>
      <c r="DM69" s="183"/>
      <c r="DN69" s="183"/>
      <c r="DO69" s="183"/>
      <c r="DP69" s="183"/>
      <c r="DQ69" s="183"/>
      <c r="DR69" s="183"/>
      <c r="DS69" s="183"/>
      <c r="DT69" s="183"/>
      <c r="DU69" s="183"/>
      <c r="DV69" s="183"/>
      <c r="DW69" s="183"/>
      <c r="DX69" s="183"/>
      <c r="DY69" s="183"/>
      <c r="DZ69" s="183"/>
      <c r="EA69" s="183"/>
      <c r="EB69" s="183"/>
      <c r="EC69" s="183"/>
      <c r="ED69" s="183"/>
      <c r="EE69" s="183"/>
      <c r="EF69" s="183"/>
      <c r="EG69" s="183"/>
      <c r="EH69" s="183"/>
      <c r="EI69" s="183"/>
      <c r="EJ69" s="183"/>
      <c r="EK69" s="183"/>
      <c r="EL69" s="183"/>
      <c r="EM69" s="183"/>
      <c r="EN69" s="183"/>
      <c r="EO69" s="183"/>
      <c r="EP69" s="183"/>
      <c r="EQ69" s="183"/>
      <c r="ER69" s="183"/>
      <c r="ES69" s="183"/>
      <c r="ET69" s="183"/>
      <c r="EU69" s="183"/>
      <c r="EV69" s="183"/>
      <c r="EW69" s="183"/>
      <c r="EX69" s="183"/>
      <c r="EY69" s="183"/>
      <c r="EZ69" s="183"/>
      <c r="FA69" s="183"/>
      <c r="FB69" s="183"/>
      <c r="FC69" s="183"/>
      <c r="FD69" s="183"/>
      <c r="FE69" s="183"/>
      <c r="FF69" s="183"/>
      <c r="FG69" s="183"/>
      <c r="FH69" s="183"/>
      <c r="FI69" s="183"/>
      <c r="FJ69" s="183"/>
      <c r="FK69" s="183"/>
      <c r="FL69" s="183"/>
      <c r="FM69" s="183"/>
      <c r="FN69" s="183"/>
      <c r="FO69" s="183"/>
      <c r="FP69" s="183"/>
      <c r="FQ69" s="183"/>
      <c r="FR69" s="183"/>
      <c r="FS69" s="183"/>
      <c r="FT69" s="183"/>
      <c r="FU69" s="183"/>
      <c r="FV69" s="183"/>
      <c r="FW69" s="183"/>
      <c r="FX69" s="183"/>
      <c r="FY69" s="183"/>
      <c r="FZ69" s="183"/>
      <c r="GA69" s="183"/>
      <c r="GB69" s="183"/>
      <c r="GC69" s="183"/>
      <c r="GD69" s="183"/>
      <c r="GE69" s="183"/>
      <c r="GF69" s="183"/>
      <c r="GG69" s="183"/>
      <c r="GH69" s="183"/>
      <c r="GI69" s="183"/>
      <c r="GJ69" s="183"/>
      <c r="GK69" s="183"/>
      <c r="GL69" s="183"/>
      <c r="GM69" s="183"/>
      <c r="GN69" s="183"/>
      <c r="GO69" s="183"/>
      <c r="GP69" s="183"/>
      <c r="GQ69" s="183"/>
      <c r="GR69" s="183"/>
      <c r="GS69" s="183"/>
      <c r="GT69" s="183"/>
      <c r="GU69" s="183"/>
      <c r="GV69" s="183"/>
      <c r="GW69" s="183"/>
      <c r="GX69" s="183"/>
      <c r="GY69" s="183"/>
      <c r="GZ69" s="183"/>
      <c r="HA69" s="183"/>
      <c r="HB69" s="183"/>
      <c r="HC69" s="183"/>
      <c r="HD69" s="183"/>
      <c r="HE69" s="183"/>
      <c r="HF69" s="183"/>
      <c r="HG69" s="183"/>
      <c r="HH69" s="183"/>
      <c r="HI69" s="183"/>
      <c r="HJ69" s="183"/>
      <c r="HK69" s="183"/>
      <c r="HL69" s="183"/>
      <c r="HM69" s="183"/>
      <c r="HN69" s="183"/>
      <c r="HO69" s="183"/>
      <c r="HP69" s="183"/>
      <c r="HQ69" s="183"/>
      <c r="HR69" s="183"/>
      <c r="HS69" s="183"/>
      <c r="HT69" s="183"/>
      <c r="HU69" s="183"/>
      <c r="HV69" s="183"/>
      <c r="HW69" s="183"/>
      <c r="HX69" s="183"/>
      <c r="HY69" s="183"/>
      <c r="HZ69" s="183"/>
      <c r="IA69" s="183"/>
      <c r="IB69" s="183"/>
      <c r="IC69" s="183"/>
      <c r="ID69" s="183"/>
      <c r="IE69" s="183"/>
      <c r="IF69" s="183"/>
      <c r="IG69" s="183"/>
      <c r="IH69" s="183"/>
      <c r="II69" s="183"/>
      <c r="IJ69" s="183"/>
      <c r="IK69" s="183"/>
      <c r="IL69" s="183"/>
      <c r="IM69" s="183"/>
      <c r="IN69" s="183"/>
      <c r="IO69" s="183"/>
      <c r="IP69" s="183"/>
      <c r="IQ69" s="183"/>
      <c r="IR69" s="183"/>
      <c r="IS69" s="183"/>
      <c r="IT69" s="183"/>
      <c r="IU69" s="183"/>
      <c r="IV69" s="183"/>
      <c r="IW69" s="183"/>
      <c r="IX69" s="183"/>
      <c r="IY69" s="183"/>
      <c r="IZ69" s="183"/>
      <c r="JA69" s="183"/>
      <c r="JB69" s="183"/>
      <c r="JC69" s="183"/>
      <c r="JD69" s="183"/>
      <c r="JE69" s="183"/>
      <c r="JF69" s="183"/>
      <c r="JG69" s="183"/>
      <c r="JH69" s="183"/>
      <c r="JI69" s="183"/>
      <c r="JJ69" s="183"/>
      <c r="JK69" s="183"/>
      <c r="JL69" s="183"/>
      <c r="JM69" s="183"/>
      <c r="JN69" s="183"/>
      <c r="JO69" s="183"/>
      <c r="JP69" s="183"/>
      <c r="JQ69" s="183"/>
      <c r="JR69" s="183"/>
      <c r="JS69" s="183"/>
      <c r="JT69" s="183"/>
      <c r="JU69" s="183"/>
      <c r="JV69" s="183"/>
      <c r="JW69" s="183"/>
      <c r="JX69" s="183"/>
      <c r="JY69" s="183"/>
      <c r="JZ69" s="183"/>
      <c r="KA69" s="183"/>
      <c r="KB69" s="183"/>
      <c r="KC69" s="183"/>
      <c r="KD69" s="183"/>
      <c r="KE69" s="183"/>
      <c r="KF69" s="183"/>
      <c r="KG69" s="183"/>
      <c r="KH69" s="183"/>
      <c r="KI69" s="183"/>
      <c r="KJ69" s="183"/>
      <c r="KK69" s="183"/>
      <c r="KL69" s="183"/>
      <c r="KM69" s="183"/>
      <c r="KN69" s="183"/>
      <c r="KO69" s="183"/>
      <c r="KP69" s="183"/>
      <c r="KQ69" s="183"/>
      <c r="KR69" s="183"/>
      <c r="KS69" s="183"/>
      <c r="KT69" s="183"/>
      <c r="KU69" s="183"/>
      <c r="KV69" s="183"/>
      <c r="KW69" s="183"/>
      <c r="KX69" s="183"/>
      <c r="KY69" s="183"/>
      <c r="KZ69" s="183"/>
      <c r="LA69" s="183"/>
      <c r="LB69" s="183"/>
      <c r="LC69" s="183"/>
      <c r="LD69" s="183"/>
      <c r="LE69" s="183"/>
      <c r="LF69" s="183"/>
      <c r="LG69" s="183"/>
      <c r="LH69" s="183"/>
      <c r="LI69" s="183"/>
      <c r="LJ69" s="183"/>
      <c r="LK69" s="183"/>
      <c r="LL69" s="183"/>
      <c r="LM69" s="183"/>
      <c r="LN69" s="183"/>
      <c r="LO69" s="183"/>
      <c r="LP69" s="183"/>
      <c r="LQ69" s="183"/>
      <c r="LR69" s="183"/>
      <c r="LS69" s="183"/>
      <c r="LT69" s="183"/>
      <c r="LU69" s="183"/>
      <c r="LV69" s="183"/>
      <c r="LW69" s="183"/>
      <c r="LX69" s="183"/>
      <c r="LY69" s="183"/>
      <c r="LZ69" s="183"/>
      <c r="MA69" s="183"/>
      <c r="MB69" s="183"/>
      <c r="MC69" s="183"/>
      <c r="MD69" s="183"/>
      <c r="ME69" s="183"/>
      <c r="MF69" s="183"/>
      <c r="MG69" s="183"/>
      <c r="MH69" s="183"/>
    </row>
    <row r="70" spans="1:346" s="220" customFormat="1" ht="13.5" hidden="1" customHeight="1">
      <c r="A70" s="183"/>
      <c r="B70" s="183"/>
      <c r="C70" s="183"/>
      <c r="D70" s="224"/>
      <c r="E70" s="225"/>
      <c r="F70" s="224"/>
      <c r="G70" s="224"/>
      <c r="H70" s="183"/>
      <c r="I70" s="183"/>
      <c r="J70" s="214"/>
      <c r="K70" s="214"/>
      <c r="L70" s="214"/>
      <c r="M70" s="183"/>
      <c r="N70" s="183"/>
      <c r="O70" s="183"/>
      <c r="P70" s="183"/>
      <c r="Q70" s="183"/>
      <c r="R70" s="183"/>
      <c r="S70" s="183"/>
      <c r="T70" s="183"/>
      <c r="U70" s="183"/>
      <c r="V70" s="183"/>
      <c r="W70" s="183"/>
      <c r="X70" s="183"/>
      <c r="Y70" s="183"/>
      <c r="Z70" s="183"/>
      <c r="AA70" s="183"/>
      <c r="AB70" s="183"/>
      <c r="AC70" s="183"/>
      <c r="AD70" s="183"/>
      <c r="AE70" s="183"/>
      <c r="AF70" s="183"/>
      <c r="AG70" s="183"/>
      <c r="AH70" s="183"/>
      <c r="AI70" s="183"/>
      <c r="AJ70" s="183"/>
      <c r="AK70" s="183"/>
      <c r="AL70" s="183"/>
      <c r="AM70" s="183"/>
      <c r="AN70" s="183"/>
      <c r="AO70" s="183"/>
      <c r="AP70" s="183"/>
      <c r="AQ70" s="183"/>
      <c r="AR70" s="183"/>
      <c r="AS70" s="183"/>
      <c r="AT70" s="183"/>
      <c r="AU70" s="183"/>
      <c r="AV70" s="183"/>
      <c r="AW70" s="183"/>
      <c r="AX70" s="183"/>
      <c r="AY70" s="183"/>
      <c r="AZ70" s="183"/>
      <c r="BA70" s="183"/>
      <c r="BB70" s="183"/>
      <c r="BC70" s="183"/>
      <c r="BD70" s="183"/>
      <c r="BE70" s="183"/>
      <c r="BF70" s="183"/>
      <c r="BG70" s="183"/>
      <c r="BH70" s="183"/>
      <c r="BI70" s="183"/>
      <c r="BJ70" s="183"/>
      <c r="BK70" s="183"/>
      <c r="BL70" s="183"/>
      <c r="BM70" s="183"/>
      <c r="BN70" s="183"/>
      <c r="BO70" s="183"/>
      <c r="BP70" s="183"/>
      <c r="BQ70" s="183"/>
      <c r="BR70" s="183"/>
      <c r="BS70" s="183"/>
      <c r="BT70" s="183"/>
      <c r="BU70" s="183"/>
      <c r="BV70" s="183"/>
      <c r="BW70" s="183"/>
      <c r="BX70" s="183"/>
      <c r="BY70" s="183"/>
      <c r="BZ70" s="183"/>
      <c r="CA70" s="183"/>
      <c r="CB70" s="183"/>
      <c r="CC70" s="183"/>
      <c r="CD70" s="183"/>
      <c r="CE70" s="183"/>
      <c r="CF70" s="183"/>
      <c r="CG70" s="183"/>
      <c r="CH70" s="183"/>
      <c r="CI70" s="183"/>
      <c r="CJ70" s="183"/>
      <c r="CK70" s="183"/>
      <c r="CL70" s="183"/>
      <c r="CM70" s="183"/>
      <c r="CN70" s="183"/>
      <c r="CO70" s="183"/>
      <c r="CP70" s="183"/>
      <c r="CQ70" s="183"/>
      <c r="CR70" s="183"/>
      <c r="CS70" s="183"/>
      <c r="CT70" s="183"/>
      <c r="CU70" s="183"/>
      <c r="CV70" s="183"/>
      <c r="CW70" s="183"/>
      <c r="CX70" s="183"/>
      <c r="CY70" s="183"/>
      <c r="CZ70" s="183"/>
      <c r="DA70" s="183"/>
      <c r="DB70" s="183"/>
      <c r="DC70" s="183"/>
      <c r="DD70" s="183"/>
      <c r="DE70" s="183"/>
      <c r="DF70" s="183"/>
      <c r="DG70" s="183"/>
      <c r="DH70" s="183"/>
      <c r="DI70" s="183"/>
      <c r="DJ70" s="183"/>
      <c r="DK70" s="183"/>
      <c r="DL70" s="183"/>
      <c r="DM70" s="183"/>
      <c r="DN70" s="183"/>
      <c r="DO70" s="183"/>
      <c r="DP70" s="183"/>
      <c r="DQ70" s="183"/>
      <c r="DR70" s="183"/>
      <c r="DS70" s="183"/>
      <c r="DT70" s="183"/>
      <c r="DU70" s="183"/>
      <c r="DV70" s="183"/>
      <c r="DW70" s="183"/>
      <c r="DX70" s="183"/>
      <c r="DY70" s="183"/>
      <c r="DZ70" s="183"/>
      <c r="EA70" s="183"/>
      <c r="EB70" s="183"/>
      <c r="EC70" s="183"/>
      <c r="ED70" s="183"/>
      <c r="EE70" s="183"/>
      <c r="EF70" s="183"/>
      <c r="EG70" s="183"/>
      <c r="EH70" s="183"/>
      <c r="EI70" s="183"/>
      <c r="EJ70" s="183"/>
      <c r="EK70" s="183"/>
      <c r="EL70" s="183"/>
      <c r="EM70" s="183"/>
      <c r="EN70" s="183"/>
      <c r="EO70" s="183"/>
      <c r="EP70" s="183"/>
      <c r="EQ70" s="183"/>
      <c r="ER70" s="183"/>
      <c r="ES70" s="183"/>
      <c r="ET70" s="183"/>
      <c r="EU70" s="183"/>
      <c r="EV70" s="183"/>
      <c r="EW70" s="183"/>
      <c r="EX70" s="183"/>
      <c r="EY70" s="183"/>
      <c r="EZ70" s="183"/>
      <c r="FA70" s="183"/>
      <c r="FB70" s="183"/>
      <c r="FC70" s="183"/>
      <c r="FD70" s="183"/>
      <c r="FE70" s="183"/>
      <c r="FF70" s="183"/>
      <c r="FG70" s="183"/>
      <c r="FH70" s="183"/>
      <c r="FI70" s="183"/>
      <c r="FJ70" s="183"/>
      <c r="FK70" s="183"/>
      <c r="FL70" s="183"/>
      <c r="FM70" s="183"/>
      <c r="FN70" s="183"/>
      <c r="FO70" s="183"/>
      <c r="FP70" s="183"/>
      <c r="FQ70" s="183"/>
      <c r="FR70" s="183"/>
      <c r="FS70" s="183"/>
      <c r="FT70" s="183"/>
      <c r="FU70" s="183"/>
      <c r="FV70" s="183"/>
      <c r="FW70" s="183"/>
      <c r="FX70" s="183"/>
      <c r="FY70" s="183"/>
      <c r="FZ70" s="183"/>
      <c r="GA70" s="183"/>
      <c r="GB70" s="183"/>
      <c r="GC70" s="183"/>
      <c r="GD70" s="183"/>
      <c r="GE70" s="183"/>
      <c r="GF70" s="183"/>
      <c r="GG70" s="183"/>
      <c r="GH70" s="183"/>
      <c r="GI70" s="183"/>
      <c r="GJ70" s="183"/>
      <c r="GK70" s="183"/>
      <c r="GL70" s="183"/>
      <c r="GM70" s="183"/>
      <c r="GN70" s="183"/>
      <c r="GO70" s="183"/>
      <c r="GP70" s="183"/>
      <c r="GQ70" s="183"/>
      <c r="GR70" s="183"/>
      <c r="GS70" s="183"/>
      <c r="GT70" s="183"/>
      <c r="GU70" s="183"/>
      <c r="GV70" s="183"/>
      <c r="GW70" s="183"/>
      <c r="GX70" s="183"/>
      <c r="GY70" s="183"/>
      <c r="GZ70" s="183"/>
      <c r="HA70" s="183"/>
      <c r="HB70" s="183"/>
      <c r="HC70" s="183"/>
      <c r="HD70" s="183"/>
      <c r="HE70" s="183"/>
      <c r="HF70" s="183"/>
      <c r="HG70" s="183"/>
      <c r="HH70" s="183"/>
      <c r="HI70" s="183"/>
      <c r="HJ70" s="183"/>
      <c r="HK70" s="183"/>
      <c r="HL70" s="183"/>
      <c r="HM70" s="183"/>
      <c r="HN70" s="183"/>
      <c r="HO70" s="183"/>
      <c r="HP70" s="183"/>
      <c r="HQ70" s="183"/>
      <c r="HR70" s="183"/>
      <c r="HS70" s="183"/>
      <c r="HT70" s="183"/>
      <c r="HU70" s="183"/>
      <c r="HV70" s="183"/>
      <c r="HW70" s="183"/>
      <c r="HX70" s="183"/>
      <c r="HY70" s="183"/>
      <c r="HZ70" s="183"/>
      <c r="IA70" s="183"/>
      <c r="IB70" s="183"/>
      <c r="IC70" s="183"/>
      <c r="ID70" s="183"/>
      <c r="IE70" s="183"/>
      <c r="IF70" s="183"/>
      <c r="IG70" s="183"/>
      <c r="IH70" s="183"/>
      <c r="II70" s="183"/>
      <c r="IJ70" s="183"/>
      <c r="IK70" s="183"/>
      <c r="IL70" s="183"/>
      <c r="IM70" s="183"/>
      <c r="IN70" s="183"/>
      <c r="IO70" s="183"/>
      <c r="IP70" s="183"/>
      <c r="IQ70" s="183"/>
      <c r="IR70" s="183"/>
      <c r="IS70" s="183"/>
      <c r="IT70" s="183"/>
      <c r="IU70" s="183"/>
      <c r="IV70" s="183"/>
      <c r="IW70" s="183"/>
      <c r="IX70" s="183"/>
      <c r="IY70" s="183"/>
      <c r="IZ70" s="183"/>
      <c r="JA70" s="183"/>
      <c r="JB70" s="183"/>
      <c r="JC70" s="183"/>
      <c r="JD70" s="183"/>
      <c r="JE70" s="183"/>
      <c r="JF70" s="183"/>
      <c r="JG70" s="183"/>
      <c r="JH70" s="183"/>
      <c r="JI70" s="183"/>
      <c r="JJ70" s="183"/>
      <c r="JK70" s="183"/>
      <c r="JL70" s="183"/>
      <c r="JM70" s="183"/>
      <c r="JN70" s="183"/>
      <c r="JO70" s="183"/>
      <c r="JP70" s="183"/>
      <c r="JQ70" s="183"/>
      <c r="JR70" s="183"/>
      <c r="JS70" s="183"/>
      <c r="JT70" s="183"/>
      <c r="JU70" s="183"/>
      <c r="JV70" s="183"/>
      <c r="JW70" s="183"/>
      <c r="JX70" s="183"/>
      <c r="JY70" s="183"/>
      <c r="JZ70" s="183"/>
      <c r="KA70" s="183"/>
      <c r="KB70" s="183"/>
      <c r="KC70" s="183"/>
      <c r="KD70" s="183"/>
      <c r="KE70" s="183"/>
      <c r="KF70" s="183"/>
      <c r="KG70" s="183"/>
      <c r="KH70" s="183"/>
      <c r="KI70" s="183"/>
      <c r="KJ70" s="183"/>
      <c r="KK70" s="183"/>
      <c r="KL70" s="183"/>
      <c r="KM70" s="183"/>
      <c r="KN70" s="183"/>
      <c r="KO70" s="183"/>
      <c r="KP70" s="183"/>
      <c r="KQ70" s="183"/>
      <c r="KR70" s="183"/>
      <c r="KS70" s="183"/>
      <c r="KT70" s="183"/>
      <c r="KU70" s="183"/>
      <c r="KV70" s="183"/>
      <c r="KW70" s="183"/>
      <c r="KX70" s="183"/>
      <c r="KY70" s="183"/>
      <c r="KZ70" s="183"/>
      <c r="LA70" s="183"/>
      <c r="LB70" s="183"/>
      <c r="LC70" s="183"/>
      <c r="LD70" s="183"/>
      <c r="LE70" s="183"/>
      <c r="LF70" s="183"/>
      <c r="LG70" s="183"/>
      <c r="LH70" s="183"/>
      <c r="LI70" s="183"/>
      <c r="LJ70" s="183"/>
      <c r="LK70" s="183"/>
      <c r="LL70" s="183"/>
      <c r="LM70" s="183"/>
      <c r="LN70" s="183"/>
      <c r="LO70" s="183"/>
      <c r="LP70" s="183"/>
      <c r="LQ70" s="183"/>
      <c r="LR70" s="183"/>
      <c r="LS70" s="183"/>
      <c r="LT70" s="183"/>
      <c r="LU70" s="183"/>
      <c r="LV70" s="183"/>
      <c r="LW70" s="183"/>
      <c r="LX70" s="183"/>
      <c r="LY70" s="183"/>
      <c r="LZ70" s="183"/>
      <c r="MA70" s="183"/>
      <c r="MB70" s="183"/>
      <c r="MC70" s="183"/>
      <c r="MD70" s="183"/>
      <c r="ME70" s="183"/>
      <c r="MF70" s="183"/>
      <c r="MG70" s="183"/>
      <c r="MH70" s="183"/>
    </row>
    <row r="71" spans="1:346" s="220" customFormat="1" ht="13.5" hidden="1" customHeight="1">
      <c r="A71" s="183"/>
      <c r="B71" s="183"/>
      <c r="C71" s="183"/>
      <c r="D71" s="224"/>
      <c r="E71" s="225"/>
      <c r="F71" s="224"/>
      <c r="G71" s="224"/>
      <c r="H71" s="183"/>
      <c r="I71" s="183"/>
      <c r="J71" s="214"/>
      <c r="K71" s="214"/>
      <c r="L71" s="214"/>
      <c r="M71" s="183"/>
      <c r="N71" s="183"/>
      <c r="O71" s="183"/>
      <c r="P71" s="183"/>
      <c r="Q71" s="183"/>
      <c r="R71" s="183"/>
      <c r="S71" s="183"/>
      <c r="T71" s="183"/>
      <c r="U71" s="183"/>
      <c r="V71" s="183"/>
      <c r="W71" s="183"/>
      <c r="X71" s="183"/>
      <c r="Y71" s="183"/>
      <c r="Z71" s="183"/>
      <c r="AA71" s="183"/>
      <c r="AB71" s="183"/>
      <c r="AC71" s="183"/>
      <c r="AD71" s="183"/>
      <c r="AE71" s="183"/>
      <c r="AF71" s="183"/>
      <c r="AG71" s="183"/>
      <c r="AH71" s="183"/>
      <c r="AI71" s="183"/>
      <c r="AJ71" s="183"/>
      <c r="AK71" s="183"/>
      <c r="AL71" s="183"/>
      <c r="AM71" s="183"/>
      <c r="AN71" s="183"/>
      <c r="AO71" s="183"/>
      <c r="AP71" s="183"/>
      <c r="AQ71" s="183"/>
      <c r="AR71" s="183"/>
      <c r="AS71" s="183"/>
      <c r="AT71" s="183"/>
      <c r="AU71" s="183"/>
      <c r="AV71" s="183"/>
      <c r="AW71" s="183"/>
      <c r="AX71" s="183"/>
      <c r="AY71" s="183"/>
      <c r="AZ71" s="183"/>
      <c r="BA71" s="183"/>
      <c r="BB71" s="183"/>
      <c r="BC71" s="183"/>
      <c r="BD71" s="183"/>
      <c r="BE71" s="183"/>
      <c r="BF71" s="183"/>
      <c r="BG71" s="183"/>
      <c r="BH71" s="183"/>
      <c r="BI71" s="183"/>
      <c r="BJ71" s="183"/>
      <c r="BK71" s="183"/>
      <c r="BL71" s="183"/>
      <c r="BM71" s="183"/>
      <c r="BN71" s="183"/>
      <c r="BO71" s="183"/>
      <c r="BP71" s="183"/>
      <c r="BQ71" s="183"/>
      <c r="BR71" s="183"/>
      <c r="BS71" s="183"/>
      <c r="BT71" s="183"/>
      <c r="BU71" s="183"/>
      <c r="BV71" s="183"/>
      <c r="BW71" s="183"/>
      <c r="BX71" s="183"/>
      <c r="BY71" s="183"/>
      <c r="BZ71" s="183"/>
      <c r="CA71" s="183"/>
      <c r="CB71" s="183"/>
      <c r="CC71" s="183"/>
      <c r="CD71" s="183"/>
      <c r="CE71" s="183"/>
      <c r="CF71" s="183"/>
      <c r="CG71" s="183"/>
      <c r="CH71" s="183"/>
      <c r="CI71" s="183"/>
      <c r="CJ71" s="183"/>
      <c r="CK71" s="183"/>
      <c r="CL71" s="183"/>
      <c r="CM71" s="183"/>
      <c r="CN71" s="183"/>
      <c r="CO71" s="183"/>
      <c r="CP71" s="183"/>
      <c r="CQ71" s="183"/>
      <c r="CR71" s="183"/>
      <c r="CS71" s="183"/>
      <c r="CT71" s="183"/>
      <c r="CU71" s="183"/>
      <c r="CV71" s="183"/>
      <c r="CW71" s="183"/>
      <c r="CX71" s="183"/>
      <c r="CY71" s="183"/>
      <c r="CZ71" s="183"/>
      <c r="DA71" s="183"/>
      <c r="DB71" s="183"/>
      <c r="DC71" s="183"/>
      <c r="DD71" s="183"/>
      <c r="DE71" s="183"/>
      <c r="DF71" s="183"/>
      <c r="DG71" s="183"/>
      <c r="DH71" s="183"/>
      <c r="DI71" s="183"/>
      <c r="DJ71" s="183"/>
      <c r="DK71" s="183"/>
      <c r="DL71" s="183"/>
      <c r="DM71" s="183"/>
      <c r="DN71" s="183"/>
      <c r="DO71" s="183"/>
      <c r="DP71" s="183"/>
      <c r="DQ71" s="183"/>
      <c r="DR71" s="183"/>
      <c r="DS71" s="183"/>
      <c r="DT71" s="183"/>
      <c r="DU71" s="183"/>
      <c r="DV71" s="183"/>
      <c r="DW71" s="183"/>
      <c r="DX71" s="183"/>
      <c r="DY71" s="183"/>
      <c r="DZ71" s="183"/>
      <c r="EA71" s="183"/>
      <c r="EB71" s="183"/>
      <c r="EC71" s="183"/>
      <c r="ED71" s="183"/>
      <c r="EE71" s="183"/>
      <c r="EF71" s="183"/>
      <c r="EG71" s="183"/>
      <c r="EH71" s="183"/>
      <c r="EI71" s="183"/>
      <c r="EJ71" s="183"/>
      <c r="EK71" s="183"/>
      <c r="EL71" s="183"/>
      <c r="EM71" s="183"/>
      <c r="EN71" s="183"/>
      <c r="EO71" s="183"/>
      <c r="EP71" s="183"/>
      <c r="EQ71" s="183"/>
      <c r="ER71" s="183"/>
      <c r="ES71" s="183"/>
      <c r="ET71" s="183"/>
      <c r="EU71" s="183"/>
      <c r="EV71" s="183"/>
      <c r="EW71" s="183"/>
      <c r="EX71" s="183"/>
      <c r="EY71" s="183"/>
      <c r="EZ71" s="183"/>
      <c r="FA71" s="183"/>
      <c r="FB71" s="183"/>
      <c r="FC71" s="183"/>
      <c r="FD71" s="183"/>
      <c r="FE71" s="183"/>
      <c r="FF71" s="183"/>
      <c r="FG71" s="183"/>
      <c r="FH71" s="183"/>
      <c r="FI71" s="183"/>
      <c r="FJ71" s="183"/>
      <c r="FK71" s="183"/>
      <c r="FL71" s="183"/>
      <c r="FM71" s="183"/>
      <c r="FN71" s="183"/>
      <c r="FO71" s="183"/>
      <c r="FP71" s="183"/>
      <c r="FQ71" s="183"/>
      <c r="FR71" s="183"/>
      <c r="FS71" s="183"/>
      <c r="FT71" s="183"/>
      <c r="FU71" s="183"/>
      <c r="FV71" s="183"/>
      <c r="FW71" s="183"/>
      <c r="FX71" s="183"/>
      <c r="FY71" s="183"/>
      <c r="FZ71" s="183"/>
      <c r="GA71" s="183"/>
      <c r="GB71" s="183"/>
      <c r="GC71" s="183"/>
      <c r="GD71" s="183"/>
      <c r="GE71" s="183"/>
      <c r="GF71" s="183"/>
      <c r="GG71" s="183"/>
      <c r="GH71" s="183"/>
      <c r="GI71" s="183"/>
      <c r="GJ71" s="183"/>
      <c r="GK71" s="183"/>
      <c r="GL71" s="183"/>
      <c r="GM71" s="183"/>
      <c r="GN71" s="183"/>
      <c r="GO71" s="183"/>
      <c r="GP71" s="183"/>
      <c r="GQ71" s="183"/>
      <c r="GR71" s="183"/>
      <c r="GS71" s="183"/>
      <c r="GT71" s="183"/>
      <c r="GU71" s="183"/>
      <c r="GV71" s="183"/>
      <c r="GW71" s="183"/>
      <c r="GX71" s="183"/>
      <c r="GY71" s="183"/>
      <c r="GZ71" s="183"/>
      <c r="HA71" s="183"/>
      <c r="HB71" s="183"/>
      <c r="HC71" s="183"/>
      <c r="HD71" s="183"/>
      <c r="HE71" s="183"/>
      <c r="HF71" s="183"/>
      <c r="HG71" s="183"/>
      <c r="HH71" s="183"/>
      <c r="HI71" s="183"/>
      <c r="HJ71" s="183"/>
      <c r="HK71" s="183"/>
      <c r="HL71" s="183"/>
      <c r="HM71" s="183"/>
      <c r="HN71" s="183"/>
      <c r="HO71" s="183"/>
      <c r="HP71" s="183"/>
      <c r="HQ71" s="183"/>
      <c r="HR71" s="183"/>
      <c r="HS71" s="183"/>
      <c r="HT71" s="183"/>
      <c r="HU71" s="183"/>
      <c r="HV71" s="183"/>
      <c r="HW71" s="183"/>
      <c r="HX71" s="183"/>
      <c r="HY71" s="183"/>
      <c r="HZ71" s="183"/>
      <c r="IA71" s="183"/>
      <c r="IB71" s="183"/>
      <c r="IC71" s="183"/>
      <c r="ID71" s="183"/>
      <c r="IE71" s="183"/>
      <c r="IF71" s="183"/>
      <c r="IG71" s="183"/>
      <c r="IH71" s="183"/>
      <c r="II71" s="183"/>
      <c r="IJ71" s="183"/>
      <c r="IK71" s="183"/>
      <c r="IL71" s="183"/>
      <c r="IM71" s="183"/>
      <c r="IN71" s="183"/>
      <c r="IO71" s="183"/>
      <c r="IP71" s="183"/>
      <c r="IQ71" s="183"/>
      <c r="IR71" s="183"/>
      <c r="IS71" s="183"/>
      <c r="IT71" s="183"/>
      <c r="IU71" s="183"/>
      <c r="IV71" s="183"/>
      <c r="IW71" s="183"/>
      <c r="IX71" s="183"/>
      <c r="IY71" s="183"/>
      <c r="IZ71" s="183"/>
      <c r="JA71" s="183"/>
      <c r="JB71" s="183"/>
      <c r="JC71" s="183"/>
      <c r="JD71" s="183"/>
      <c r="JE71" s="183"/>
      <c r="JF71" s="183"/>
      <c r="JG71" s="183"/>
      <c r="JH71" s="183"/>
      <c r="JI71" s="183"/>
      <c r="JJ71" s="183"/>
      <c r="JK71" s="183"/>
      <c r="JL71" s="183"/>
      <c r="JM71" s="183"/>
      <c r="JN71" s="183"/>
      <c r="JO71" s="183"/>
      <c r="JP71" s="183"/>
      <c r="JQ71" s="183"/>
      <c r="JR71" s="183"/>
      <c r="JS71" s="183"/>
      <c r="JT71" s="183"/>
      <c r="JU71" s="183"/>
      <c r="JV71" s="183"/>
      <c r="JW71" s="183"/>
      <c r="JX71" s="183"/>
      <c r="JY71" s="183"/>
      <c r="JZ71" s="183"/>
      <c r="KA71" s="183"/>
      <c r="KB71" s="183"/>
      <c r="KC71" s="183"/>
      <c r="KD71" s="183"/>
      <c r="KE71" s="183"/>
      <c r="KF71" s="183"/>
      <c r="KG71" s="183"/>
      <c r="KH71" s="183"/>
      <c r="KI71" s="183"/>
      <c r="KJ71" s="183"/>
      <c r="KK71" s="183"/>
      <c r="KL71" s="183"/>
      <c r="KM71" s="183"/>
      <c r="KN71" s="183"/>
      <c r="KO71" s="183"/>
      <c r="KP71" s="183"/>
      <c r="KQ71" s="183"/>
      <c r="KR71" s="183"/>
      <c r="KS71" s="183"/>
      <c r="KT71" s="183"/>
      <c r="KU71" s="183"/>
      <c r="KV71" s="183"/>
      <c r="KW71" s="183"/>
      <c r="KX71" s="183"/>
      <c r="KY71" s="183"/>
      <c r="KZ71" s="183"/>
      <c r="LA71" s="183"/>
      <c r="LB71" s="183"/>
      <c r="LC71" s="183"/>
      <c r="LD71" s="183"/>
      <c r="LE71" s="183"/>
      <c r="LF71" s="183"/>
      <c r="LG71" s="183"/>
      <c r="LH71" s="183"/>
      <c r="LI71" s="183"/>
      <c r="LJ71" s="183"/>
      <c r="LK71" s="183"/>
      <c r="LL71" s="183"/>
      <c r="LM71" s="183"/>
      <c r="LN71" s="183"/>
      <c r="LO71" s="183"/>
      <c r="LP71" s="183"/>
      <c r="LQ71" s="183"/>
      <c r="LR71" s="183"/>
      <c r="LS71" s="183"/>
      <c r="LT71" s="183"/>
      <c r="LU71" s="183"/>
      <c r="LV71" s="183"/>
      <c r="LW71" s="183"/>
      <c r="LX71" s="183"/>
      <c r="LY71" s="183"/>
      <c r="LZ71" s="183"/>
      <c r="MA71" s="183"/>
      <c r="MB71" s="183"/>
      <c r="MC71" s="183"/>
      <c r="MD71" s="183"/>
      <c r="ME71" s="183"/>
      <c r="MF71" s="183"/>
      <c r="MG71" s="183"/>
      <c r="MH71" s="183"/>
    </row>
    <row r="72" spans="1:346" s="220" customFormat="1" ht="13.5" hidden="1" customHeight="1">
      <c r="A72" s="183"/>
      <c r="B72" s="183"/>
      <c r="C72" s="183"/>
      <c r="D72" s="183"/>
      <c r="F72" s="183"/>
      <c r="G72" s="183"/>
      <c r="H72" s="183"/>
      <c r="I72" s="183"/>
      <c r="J72" s="214"/>
      <c r="K72" s="214"/>
      <c r="L72" s="214"/>
      <c r="M72" s="183"/>
      <c r="N72" s="183"/>
      <c r="O72" s="183"/>
      <c r="P72" s="183"/>
      <c r="Q72" s="183"/>
      <c r="R72" s="183"/>
      <c r="S72" s="183"/>
      <c r="T72" s="183"/>
      <c r="U72" s="183"/>
      <c r="V72" s="183"/>
      <c r="W72" s="183"/>
      <c r="X72" s="183"/>
      <c r="Y72" s="183"/>
      <c r="Z72" s="183"/>
      <c r="AA72" s="183"/>
      <c r="AB72" s="183"/>
      <c r="AC72" s="183"/>
      <c r="AD72" s="183"/>
      <c r="AE72" s="183"/>
      <c r="AF72" s="183"/>
      <c r="AG72" s="183"/>
      <c r="AH72" s="183"/>
      <c r="AI72" s="183"/>
      <c r="AJ72" s="183"/>
      <c r="AK72" s="183"/>
      <c r="AL72" s="183"/>
      <c r="AM72" s="183"/>
      <c r="AN72" s="183"/>
      <c r="AO72" s="183"/>
      <c r="AP72" s="183"/>
      <c r="AQ72" s="183"/>
      <c r="AR72" s="183"/>
      <c r="AS72" s="183"/>
      <c r="AT72" s="183"/>
      <c r="AU72" s="183"/>
      <c r="AV72" s="183"/>
      <c r="AW72" s="183"/>
      <c r="AX72" s="183"/>
      <c r="AY72" s="183"/>
      <c r="AZ72" s="183"/>
      <c r="BA72" s="183"/>
      <c r="BB72" s="183"/>
      <c r="BC72" s="183"/>
      <c r="BD72" s="183"/>
      <c r="BE72" s="183"/>
      <c r="BF72" s="183"/>
      <c r="BG72" s="183"/>
      <c r="BH72" s="183"/>
      <c r="BI72" s="183"/>
      <c r="BJ72" s="183"/>
      <c r="BK72" s="183"/>
      <c r="BL72" s="183"/>
      <c r="BM72" s="183"/>
      <c r="BN72" s="183"/>
      <c r="BO72" s="183"/>
      <c r="BP72" s="183"/>
      <c r="BQ72" s="183"/>
      <c r="BR72" s="183"/>
      <c r="BS72" s="183"/>
      <c r="BT72" s="183"/>
      <c r="BU72" s="183"/>
      <c r="BV72" s="183"/>
      <c r="BW72" s="183"/>
      <c r="BX72" s="183"/>
      <c r="BY72" s="183"/>
      <c r="BZ72" s="183"/>
      <c r="CA72" s="183"/>
      <c r="CB72" s="183"/>
      <c r="CC72" s="183"/>
      <c r="CD72" s="183"/>
      <c r="CE72" s="183"/>
      <c r="CF72" s="183"/>
      <c r="CG72" s="183"/>
      <c r="CH72" s="183"/>
      <c r="CI72" s="183"/>
      <c r="CJ72" s="183"/>
      <c r="CK72" s="183"/>
      <c r="CL72" s="183"/>
      <c r="CM72" s="183"/>
      <c r="CN72" s="183"/>
      <c r="CO72" s="183"/>
      <c r="CP72" s="183"/>
      <c r="CQ72" s="183"/>
      <c r="CR72" s="183"/>
      <c r="CS72" s="183"/>
      <c r="CT72" s="183"/>
      <c r="CU72" s="183"/>
      <c r="CV72" s="183"/>
      <c r="CW72" s="183"/>
      <c r="CX72" s="183"/>
      <c r="CY72" s="183"/>
      <c r="CZ72" s="183"/>
      <c r="DA72" s="183"/>
      <c r="DB72" s="183"/>
      <c r="DC72" s="183"/>
      <c r="DD72" s="183"/>
      <c r="DE72" s="183"/>
      <c r="DF72" s="183"/>
      <c r="DG72" s="183"/>
      <c r="DH72" s="183"/>
      <c r="DI72" s="183"/>
      <c r="DJ72" s="183"/>
      <c r="DK72" s="183"/>
      <c r="DL72" s="183"/>
      <c r="DM72" s="183"/>
      <c r="DN72" s="183"/>
      <c r="DO72" s="183"/>
      <c r="DP72" s="183"/>
      <c r="DQ72" s="183"/>
      <c r="DR72" s="183"/>
      <c r="DS72" s="183"/>
      <c r="DT72" s="183"/>
      <c r="DU72" s="183"/>
      <c r="DV72" s="183"/>
      <c r="DW72" s="183"/>
      <c r="DX72" s="183"/>
      <c r="DY72" s="183"/>
      <c r="DZ72" s="183"/>
      <c r="EA72" s="183"/>
      <c r="EB72" s="183"/>
      <c r="EC72" s="183"/>
      <c r="ED72" s="183"/>
      <c r="EE72" s="183"/>
      <c r="EF72" s="183"/>
      <c r="EG72" s="183"/>
      <c r="EH72" s="183"/>
      <c r="EI72" s="183"/>
      <c r="EJ72" s="183"/>
      <c r="EK72" s="183"/>
      <c r="EL72" s="183"/>
      <c r="EM72" s="183"/>
      <c r="EN72" s="183"/>
      <c r="EO72" s="183"/>
      <c r="EP72" s="183"/>
      <c r="EQ72" s="183"/>
      <c r="ER72" s="183"/>
      <c r="ES72" s="183"/>
      <c r="ET72" s="183"/>
      <c r="EU72" s="183"/>
      <c r="EV72" s="183"/>
      <c r="EW72" s="183"/>
      <c r="EX72" s="183"/>
      <c r="EY72" s="183"/>
      <c r="EZ72" s="183"/>
      <c r="FA72" s="183"/>
      <c r="FB72" s="183"/>
      <c r="FC72" s="183"/>
      <c r="FD72" s="183"/>
      <c r="FE72" s="183"/>
      <c r="FF72" s="183"/>
      <c r="FG72" s="183"/>
      <c r="FH72" s="183"/>
      <c r="FI72" s="183"/>
      <c r="FJ72" s="183"/>
      <c r="FK72" s="183"/>
      <c r="FL72" s="183"/>
      <c r="FM72" s="183"/>
      <c r="FN72" s="183"/>
      <c r="FO72" s="183"/>
      <c r="FP72" s="183"/>
      <c r="FQ72" s="183"/>
      <c r="FR72" s="183"/>
      <c r="FS72" s="183"/>
      <c r="FT72" s="183"/>
      <c r="FU72" s="183"/>
      <c r="FV72" s="183"/>
      <c r="FW72" s="183"/>
      <c r="FX72" s="183"/>
      <c r="FY72" s="183"/>
      <c r="FZ72" s="183"/>
      <c r="GA72" s="183"/>
      <c r="GB72" s="183"/>
      <c r="GC72" s="183"/>
      <c r="GD72" s="183"/>
      <c r="GE72" s="183"/>
      <c r="GF72" s="183"/>
      <c r="GG72" s="183"/>
      <c r="GH72" s="183"/>
      <c r="GI72" s="183"/>
      <c r="GJ72" s="183"/>
      <c r="GK72" s="183"/>
      <c r="GL72" s="183"/>
      <c r="GM72" s="183"/>
      <c r="GN72" s="183"/>
      <c r="GO72" s="183"/>
      <c r="GP72" s="183"/>
      <c r="GQ72" s="183"/>
      <c r="GR72" s="183"/>
      <c r="GS72" s="183"/>
      <c r="GT72" s="183"/>
      <c r="GU72" s="183"/>
      <c r="GV72" s="183"/>
      <c r="GW72" s="183"/>
      <c r="GX72" s="183"/>
      <c r="GY72" s="183"/>
      <c r="GZ72" s="183"/>
      <c r="HA72" s="183"/>
      <c r="HB72" s="183"/>
      <c r="HC72" s="183"/>
      <c r="HD72" s="183"/>
      <c r="HE72" s="183"/>
      <c r="HF72" s="183"/>
      <c r="HG72" s="183"/>
      <c r="HH72" s="183"/>
      <c r="HI72" s="183"/>
      <c r="HJ72" s="183"/>
      <c r="HK72" s="183"/>
      <c r="HL72" s="183"/>
      <c r="HM72" s="183"/>
      <c r="HN72" s="183"/>
      <c r="HO72" s="183"/>
      <c r="HP72" s="183"/>
      <c r="HQ72" s="183"/>
      <c r="HR72" s="183"/>
      <c r="HS72" s="183"/>
      <c r="HT72" s="183"/>
      <c r="HU72" s="183"/>
      <c r="HV72" s="183"/>
      <c r="HW72" s="183"/>
      <c r="HX72" s="183"/>
      <c r="HY72" s="183"/>
      <c r="HZ72" s="183"/>
      <c r="IA72" s="183"/>
      <c r="IB72" s="183"/>
      <c r="IC72" s="183"/>
      <c r="ID72" s="183"/>
      <c r="IE72" s="183"/>
      <c r="IF72" s="183"/>
      <c r="IG72" s="183"/>
      <c r="IH72" s="183"/>
      <c r="II72" s="183"/>
      <c r="IJ72" s="183"/>
      <c r="IK72" s="183"/>
      <c r="IL72" s="183"/>
      <c r="IM72" s="183"/>
      <c r="IN72" s="183"/>
      <c r="IO72" s="183"/>
      <c r="IP72" s="183"/>
      <c r="IQ72" s="183"/>
      <c r="IR72" s="183"/>
      <c r="IS72" s="183"/>
      <c r="IT72" s="183"/>
      <c r="IU72" s="183"/>
      <c r="IV72" s="183"/>
      <c r="IW72" s="183"/>
      <c r="IX72" s="183"/>
      <c r="IY72" s="183"/>
      <c r="IZ72" s="183"/>
      <c r="JA72" s="183"/>
      <c r="JB72" s="183"/>
      <c r="JC72" s="183"/>
      <c r="JD72" s="183"/>
      <c r="JE72" s="183"/>
      <c r="JF72" s="183"/>
      <c r="JG72" s="183"/>
      <c r="JH72" s="183"/>
      <c r="JI72" s="183"/>
      <c r="JJ72" s="183"/>
      <c r="JK72" s="183"/>
      <c r="JL72" s="183"/>
      <c r="JM72" s="183"/>
      <c r="JN72" s="183"/>
      <c r="JO72" s="183"/>
      <c r="JP72" s="183"/>
      <c r="JQ72" s="183"/>
      <c r="JR72" s="183"/>
      <c r="JS72" s="183"/>
      <c r="JT72" s="183"/>
      <c r="JU72" s="183"/>
      <c r="JV72" s="183"/>
      <c r="JW72" s="183"/>
      <c r="JX72" s="183"/>
      <c r="JY72" s="183"/>
      <c r="JZ72" s="183"/>
      <c r="KA72" s="183"/>
      <c r="KB72" s="183"/>
      <c r="KC72" s="183"/>
      <c r="KD72" s="183"/>
      <c r="KE72" s="183"/>
      <c r="KF72" s="183"/>
      <c r="KG72" s="183"/>
      <c r="KH72" s="183"/>
      <c r="KI72" s="183"/>
      <c r="KJ72" s="183"/>
      <c r="KK72" s="183"/>
      <c r="KL72" s="183"/>
      <c r="KM72" s="183"/>
      <c r="KN72" s="183"/>
      <c r="KO72" s="183"/>
      <c r="KP72" s="183"/>
      <c r="KQ72" s="183"/>
      <c r="KR72" s="183"/>
      <c r="KS72" s="183"/>
      <c r="KT72" s="183"/>
      <c r="KU72" s="183"/>
      <c r="KV72" s="183"/>
      <c r="KW72" s="183"/>
      <c r="KX72" s="183"/>
      <c r="KY72" s="183"/>
      <c r="KZ72" s="183"/>
      <c r="LA72" s="183"/>
      <c r="LB72" s="183"/>
      <c r="LC72" s="183"/>
      <c r="LD72" s="183"/>
      <c r="LE72" s="183"/>
      <c r="LF72" s="183"/>
      <c r="LG72" s="183"/>
      <c r="LH72" s="183"/>
      <c r="LI72" s="183"/>
      <c r="LJ72" s="183"/>
      <c r="LK72" s="183"/>
      <c r="LL72" s="183"/>
      <c r="LM72" s="183"/>
      <c r="LN72" s="183"/>
      <c r="LO72" s="183"/>
      <c r="LP72" s="183"/>
      <c r="LQ72" s="183"/>
      <c r="LR72" s="183"/>
      <c r="LS72" s="183"/>
      <c r="LT72" s="183"/>
      <c r="LU72" s="183"/>
      <c r="LV72" s="183"/>
      <c r="LW72" s="183"/>
      <c r="LX72" s="183"/>
      <c r="LY72" s="183"/>
      <c r="LZ72" s="183"/>
      <c r="MA72" s="183"/>
      <c r="MB72" s="183"/>
      <c r="MC72" s="183"/>
      <c r="MD72" s="183"/>
      <c r="ME72" s="183"/>
      <c r="MF72" s="183"/>
      <c r="MG72" s="183"/>
      <c r="MH72" s="183"/>
    </row>
    <row r="73" spans="1:346" s="220" customFormat="1" ht="13.5" hidden="1" customHeight="1">
      <c r="A73" s="183"/>
      <c r="B73" s="183"/>
      <c r="C73" s="183"/>
      <c r="D73" s="183"/>
      <c r="F73" s="183"/>
      <c r="G73" s="183"/>
      <c r="H73" s="183"/>
      <c r="I73" s="183"/>
      <c r="J73" s="214"/>
      <c r="K73" s="214"/>
      <c r="L73" s="214"/>
      <c r="M73" s="183"/>
      <c r="N73" s="183"/>
      <c r="O73" s="183"/>
      <c r="P73" s="183"/>
      <c r="Q73" s="183"/>
      <c r="R73" s="183"/>
      <c r="S73" s="183"/>
      <c r="T73" s="183"/>
      <c r="U73" s="183"/>
      <c r="V73" s="183"/>
      <c r="W73" s="183"/>
      <c r="X73" s="183"/>
      <c r="Y73" s="183"/>
      <c r="Z73" s="183"/>
      <c r="AA73" s="183"/>
      <c r="AB73" s="183"/>
      <c r="AC73" s="183"/>
      <c r="AD73" s="183"/>
      <c r="AE73" s="183"/>
      <c r="AF73" s="183"/>
      <c r="AG73" s="183"/>
      <c r="AH73" s="183"/>
      <c r="AI73" s="183"/>
      <c r="AJ73" s="183"/>
      <c r="AK73" s="183"/>
      <c r="AL73" s="183"/>
      <c r="AM73" s="183"/>
      <c r="AN73" s="183"/>
      <c r="AO73" s="183"/>
      <c r="AP73" s="183"/>
      <c r="AQ73" s="183"/>
      <c r="AR73" s="183"/>
      <c r="AS73" s="183"/>
      <c r="AT73" s="183"/>
      <c r="AU73" s="183"/>
      <c r="AV73" s="183"/>
      <c r="AW73" s="183"/>
      <c r="AX73" s="183"/>
      <c r="AY73" s="183"/>
      <c r="AZ73" s="183"/>
      <c r="BA73" s="183"/>
      <c r="BB73" s="183"/>
      <c r="BC73" s="183"/>
      <c r="BD73" s="183"/>
      <c r="BE73" s="183"/>
      <c r="BF73" s="183"/>
      <c r="BG73" s="183"/>
      <c r="BH73" s="183"/>
      <c r="BI73" s="183"/>
      <c r="BJ73" s="183"/>
      <c r="BK73" s="183"/>
      <c r="BL73" s="183"/>
      <c r="BM73" s="183"/>
      <c r="BN73" s="183"/>
      <c r="BO73" s="183"/>
      <c r="BP73" s="183"/>
      <c r="BQ73" s="183"/>
      <c r="BR73" s="183"/>
      <c r="BS73" s="183"/>
      <c r="BT73" s="183"/>
      <c r="BU73" s="183"/>
      <c r="BV73" s="183"/>
      <c r="BW73" s="183"/>
      <c r="BX73" s="183"/>
      <c r="BY73" s="183"/>
      <c r="BZ73" s="183"/>
      <c r="CA73" s="183"/>
      <c r="CB73" s="183"/>
      <c r="CC73" s="183"/>
      <c r="CD73" s="183"/>
      <c r="CE73" s="183"/>
      <c r="CF73" s="183"/>
      <c r="CG73" s="183"/>
      <c r="CH73" s="183"/>
      <c r="CI73" s="183"/>
      <c r="CJ73" s="183"/>
      <c r="CK73" s="183"/>
      <c r="CL73" s="183"/>
      <c r="CM73" s="183"/>
      <c r="CN73" s="183"/>
      <c r="CO73" s="183"/>
      <c r="CP73" s="183"/>
      <c r="CQ73" s="183"/>
      <c r="CR73" s="183"/>
      <c r="CS73" s="183"/>
      <c r="CT73" s="183"/>
      <c r="CU73" s="183"/>
      <c r="CV73" s="183"/>
      <c r="CW73" s="183"/>
      <c r="CX73" s="183"/>
      <c r="CY73" s="183"/>
      <c r="CZ73" s="183"/>
      <c r="DA73" s="183"/>
      <c r="DB73" s="183"/>
      <c r="DC73" s="183"/>
      <c r="DD73" s="183"/>
      <c r="DE73" s="183"/>
      <c r="DF73" s="183"/>
      <c r="DG73" s="183"/>
      <c r="DH73" s="183"/>
      <c r="DI73" s="183"/>
      <c r="DJ73" s="183"/>
      <c r="DK73" s="183"/>
      <c r="DL73" s="183"/>
      <c r="DM73" s="183"/>
      <c r="DN73" s="183"/>
      <c r="DO73" s="183"/>
      <c r="DP73" s="183"/>
      <c r="DQ73" s="183"/>
      <c r="DR73" s="183"/>
      <c r="DS73" s="183"/>
      <c r="DT73" s="183"/>
      <c r="DU73" s="183"/>
      <c r="DV73" s="183"/>
      <c r="DW73" s="183"/>
      <c r="DX73" s="183"/>
      <c r="DY73" s="183"/>
      <c r="DZ73" s="183"/>
      <c r="EA73" s="183"/>
      <c r="EB73" s="183"/>
      <c r="EC73" s="183"/>
      <c r="ED73" s="183"/>
      <c r="EE73" s="183"/>
      <c r="EF73" s="183"/>
      <c r="EG73" s="183"/>
      <c r="EH73" s="183"/>
      <c r="EI73" s="183"/>
      <c r="EJ73" s="183"/>
      <c r="EK73" s="183"/>
      <c r="EL73" s="183"/>
      <c r="EM73" s="183"/>
      <c r="EN73" s="183"/>
      <c r="EO73" s="183"/>
      <c r="EP73" s="183"/>
      <c r="EQ73" s="183"/>
      <c r="ER73" s="183"/>
      <c r="ES73" s="183"/>
      <c r="ET73" s="183"/>
      <c r="EU73" s="183"/>
      <c r="EV73" s="183"/>
      <c r="EW73" s="183"/>
      <c r="EX73" s="183"/>
      <c r="EY73" s="183"/>
      <c r="EZ73" s="183"/>
      <c r="FA73" s="183"/>
      <c r="FB73" s="183"/>
      <c r="FC73" s="183"/>
      <c r="FD73" s="183"/>
      <c r="FE73" s="183"/>
      <c r="FF73" s="183"/>
      <c r="FG73" s="183"/>
      <c r="FH73" s="183"/>
      <c r="FI73" s="183"/>
      <c r="FJ73" s="183"/>
      <c r="FK73" s="183"/>
      <c r="FL73" s="183"/>
      <c r="FM73" s="183"/>
      <c r="FN73" s="183"/>
      <c r="FO73" s="183"/>
      <c r="FP73" s="183"/>
      <c r="FQ73" s="183"/>
      <c r="FR73" s="183"/>
      <c r="FS73" s="183"/>
      <c r="FT73" s="183"/>
      <c r="FU73" s="183"/>
      <c r="FV73" s="183"/>
      <c r="FW73" s="183"/>
      <c r="FX73" s="183"/>
      <c r="FY73" s="183"/>
      <c r="FZ73" s="183"/>
      <c r="GA73" s="183"/>
      <c r="GB73" s="183"/>
      <c r="GC73" s="183"/>
      <c r="GD73" s="183"/>
      <c r="GE73" s="183"/>
      <c r="GF73" s="183"/>
      <c r="GG73" s="183"/>
      <c r="GH73" s="183"/>
      <c r="GI73" s="183"/>
      <c r="GJ73" s="183"/>
      <c r="GK73" s="183"/>
      <c r="GL73" s="183"/>
      <c r="GM73" s="183"/>
      <c r="GN73" s="183"/>
      <c r="GO73" s="183"/>
      <c r="GP73" s="183"/>
      <c r="GQ73" s="183"/>
      <c r="GR73" s="183"/>
      <c r="GS73" s="183"/>
      <c r="GT73" s="183"/>
      <c r="GU73" s="183"/>
      <c r="GV73" s="183"/>
      <c r="GW73" s="183"/>
      <c r="GX73" s="183"/>
      <c r="GY73" s="183"/>
      <c r="GZ73" s="183"/>
      <c r="HA73" s="183"/>
      <c r="HB73" s="183"/>
      <c r="HC73" s="183"/>
      <c r="HD73" s="183"/>
      <c r="HE73" s="183"/>
      <c r="HF73" s="183"/>
      <c r="HG73" s="183"/>
      <c r="HH73" s="183"/>
      <c r="HI73" s="183"/>
      <c r="HJ73" s="183"/>
      <c r="HK73" s="183"/>
      <c r="HL73" s="183"/>
      <c r="HM73" s="183"/>
      <c r="HN73" s="183"/>
      <c r="HO73" s="183"/>
      <c r="HP73" s="183"/>
      <c r="HQ73" s="183"/>
      <c r="HR73" s="183"/>
      <c r="HS73" s="183"/>
      <c r="HT73" s="183"/>
      <c r="HU73" s="183"/>
      <c r="HV73" s="183"/>
      <c r="HW73" s="183"/>
      <c r="HX73" s="183"/>
      <c r="HY73" s="183"/>
      <c r="HZ73" s="183"/>
      <c r="IA73" s="183"/>
      <c r="IB73" s="183"/>
      <c r="IC73" s="183"/>
      <c r="ID73" s="183"/>
      <c r="IE73" s="183"/>
      <c r="IF73" s="183"/>
      <c r="IG73" s="183"/>
      <c r="IH73" s="183"/>
      <c r="II73" s="183"/>
      <c r="IJ73" s="183"/>
      <c r="IK73" s="183"/>
      <c r="IL73" s="183"/>
      <c r="IM73" s="183"/>
      <c r="IN73" s="183"/>
      <c r="IO73" s="183"/>
      <c r="IP73" s="183"/>
      <c r="IQ73" s="183"/>
      <c r="IR73" s="183"/>
      <c r="IS73" s="183"/>
      <c r="IT73" s="183"/>
      <c r="IU73" s="183"/>
      <c r="IV73" s="183"/>
      <c r="IW73" s="183"/>
      <c r="IX73" s="183"/>
      <c r="IY73" s="183"/>
      <c r="IZ73" s="183"/>
      <c r="JA73" s="183"/>
      <c r="JB73" s="183"/>
      <c r="JC73" s="183"/>
      <c r="JD73" s="183"/>
      <c r="JE73" s="183"/>
      <c r="JF73" s="183"/>
      <c r="JG73" s="183"/>
      <c r="JH73" s="183"/>
      <c r="JI73" s="183"/>
      <c r="JJ73" s="183"/>
      <c r="JK73" s="183"/>
      <c r="JL73" s="183"/>
      <c r="JM73" s="183"/>
      <c r="JN73" s="183"/>
      <c r="JO73" s="183"/>
      <c r="JP73" s="183"/>
      <c r="JQ73" s="183"/>
      <c r="JR73" s="183"/>
      <c r="JS73" s="183"/>
      <c r="JT73" s="183"/>
      <c r="JU73" s="183"/>
      <c r="JV73" s="183"/>
      <c r="JW73" s="183"/>
      <c r="JX73" s="183"/>
      <c r="JY73" s="183"/>
      <c r="JZ73" s="183"/>
      <c r="KA73" s="183"/>
      <c r="KB73" s="183"/>
      <c r="KC73" s="183"/>
      <c r="KD73" s="183"/>
      <c r="KE73" s="183"/>
      <c r="KF73" s="183"/>
      <c r="KG73" s="183"/>
      <c r="KH73" s="183"/>
      <c r="KI73" s="183"/>
      <c r="KJ73" s="183"/>
      <c r="KK73" s="183"/>
      <c r="KL73" s="183"/>
      <c r="KM73" s="183"/>
      <c r="KN73" s="183"/>
      <c r="KO73" s="183"/>
      <c r="KP73" s="183"/>
      <c r="KQ73" s="183"/>
      <c r="KR73" s="183"/>
      <c r="KS73" s="183"/>
      <c r="KT73" s="183"/>
      <c r="KU73" s="183"/>
      <c r="KV73" s="183"/>
      <c r="KW73" s="183"/>
      <c r="KX73" s="183"/>
      <c r="KY73" s="183"/>
      <c r="KZ73" s="183"/>
      <c r="LA73" s="183"/>
      <c r="LB73" s="183"/>
      <c r="LC73" s="183"/>
      <c r="LD73" s="183"/>
      <c r="LE73" s="183"/>
      <c r="LF73" s="183"/>
      <c r="LG73" s="183"/>
      <c r="LH73" s="183"/>
      <c r="LI73" s="183"/>
      <c r="LJ73" s="183"/>
      <c r="LK73" s="183"/>
      <c r="LL73" s="183"/>
      <c r="LM73" s="183"/>
      <c r="LN73" s="183"/>
      <c r="LO73" s="183"/>
      <c r="LP73" s="183"/>
      <c r="LQ73" s="183"/>
      <c r="LR73" s="183"/>
      <c r="LS73" s="183"/>
      <c r="LT73" s="183"/>
      <c r="LU73" s="183"/>
      <c r="LV73" s="183"/>
      <c r="LW73" s="183"/>
      <c r="LX73" s="183"/>
      <c r="LY73" s="183"/>
      <c r="LZ73" s="183"/>
      <c r="MA73" s="183"/>
      <c r="MB73" s="183"/>
      <c r="MC73" s="183"/>
      <c r="MD73" s="183"/>
      <c r="ME73" s="183"/>
      <c r="MF73" s="183"/>
      <c r="MG73" s="183"/>
      <c r="MH73" s="183"/>
    </row>
    <row r="74" spans="1:346" s="220" customFormat="1" ht="13.5" hidden="1" customHeight="1">
      <c r="A74" s="183"/>
      <c r="B74" s="183"/>
      <c r="C74" s="183"/>
      <c r="D74" s="183"/>
      <c r="F74" s="183"/>
      <c r="G74" s="183"/>
      <c r="H74" s="183"/>
      <c r="I74" s="183"/>
      <c r="J74" s="214"/>
      <c r="K74" s="214"/>
      <c r="L74" s="214"/>
      <c r="M74" s="183"/>
      <c r="N74" s="183"/>
      <c r="O74" s="183"/>
      <c r="P74" s="183"/>
      <c r="Q74" s="183"/>
      <c r="R74" s="183"/>
      <c r="S74" s="183"/>
      <c r="T74" s="183"/>
      <c r="U74" s="183"/>
      <c r="V74" s="183"/>
      <c r="W74" s="183"/>
      <c r="X74" s="183"/>
      <c r="Y74" s="183"/>
      <c r="Z74" s="183"/>
      <c r="AA74" s="183"/>
      <c r="AB74" s="183"/>
      <c r="AC74" s="183"/>
      <c r="AD74" s="183"/>
      <c r="AE74" s="183"/>
      <c r="AF74" s="183"/>
      <c r="AG74" s="183"/>
      <c r="AH74" s="183"/>
      <c r="AI74" s="183"/>
      <c r="AJ74" s="183"/>
      <c r="AK74" s="183"/>
      <c r="AL74" s="183"/>
      <c r="AM74" s="183"/>
      <c r="AN74" s="183"/>
      <c r="AO74" s="183"/>
      <c r="AP74" s="183"/>
      <c r="AQ74" s="183"/>
      <c r="AR74" s="183"/>
      <c r="AS74" s="183"/>
      <c r="AT74" s="183"/>
      <c r="AU74" s="183"/>
      <c r="AV74" s="183"/>
      <c r="AW74" s="183"/>
      <c r="AX74" s="183"/>
      <c r="AY74" s="183"/>
      <c r="AZ74" s="183"/>
      <c r="BA74" s="183"/>
      <c r="BB74" s="183"/>
      <c r="BC74" s="183"/>
      <c r="BD74" s="183"/>
      <c r="BE74" s="183"/>
      <c r="BF74" s="183"/>
      <c r="BG74" s="183"/>
      <c r="BH74" s="183"/>
      <c r="BI74" s="183"/>
      <c r="BJ74" s="183"/>
      <c r="BK74" s="183"/>
      <c r="BL74" s="183"/>
      <c r="BM74" s="183"/>
      <c r="BN74" s="183"/>
      <c r="BO74" s="183"/>
      <c r="BP74" s="183"/>
      <c r="BQ74" s="183"/>
      <c r="BR74" s="183"/>
      <c r="BS74" s="183"/>
      <c r="BT74" s="183"/>
      <c r="BU74" s="183"/>
      <c r="BV74" s="183"/>
      <c r="BW74" s="183"/>
      <c r="BX74" s="183"/>
      <c r="BY74" s="183"/>
      <c r="BZ74" s="183"/>
      <c r="CA74" s="183"/>
      <c r="CB74" s="183"/>
      <c r="CC74" s="183"/>
      <c r="CD74" s="183"/>
      <c r="CE74" s="183"/>
      <c r="CF74" s="183"/>
      <c r="CG74" s="183"/>
      <c r="CH74" s="183"/>
      <c r="CI74" s="183"/>
      <c r="CJ74" s="183"/>
      <c r="CK74" s="183"/>
      <c r="CL74" s="183"/>
      <c r="CM74" s="183"/>
      <c r="CN74" s="183"/>
      <c r="CO74" s="183"/>
      <c r="CP74" s="183"/>
      <c r="CQ74" s="183"/>
      <c r="CR74" s="183"/>
      <c r="CS74" s="183"/>
      <c r="CT74" s="183"/>
      <c r="CU74" s="183"/>
      <c r="CV74" s="183"/>
      <c r="CW74" s="183"/>
      <c r="CX74" s="183"/>
      <c r="CY74" s="183"/>
      <c r="CZ74" s="183"/>
      <c r="DA74" s="183"/>
      <c r="DB74" s="183"/>
      <c r="DC74" s="183"/>
      <c r="DD74" s="183"/>
      <c r="DE74" s="183"/>
      <c r="DF74" s="183"/>
      <c r="DG74" s="183"/>
      <c r="DH74" s="183"/>
      <c r="DI74" s="183"/>
      <c r="DJ74" s="183"/>
      <c r="DK74" s="183"/>
      <c r="DL74" s="183"/>
      <c r="DM74" s="183"/>
      <c r="DN74" s="183"/>
      <c r="DO74" s="183"/>
      <c r="DP74" s="183"/>
      <c r="DQ74" s="183"/>
      <c r="DR74" s="183"/>
      <c r="DS74" s="183"/>
      <c r="DT74" s="183"/>
      <c r="DU74" s="183"/>
      <c r="DV74" s="183"/>
      <c r="DW74" s="183"/>
      <c r="DX74" s="183"/>
      <c r="DY74" s="183"/>
      <c r="DZ74" s="183"/>
      <c r="EA74" s="183"/>
      <c r="EB74" s="183"/>
      <c r="EC74" s="183"/>
      <c r="ED74" s="183"/>
      <c r="EE74" s="183"/>
      <c r="EF74" s="183"/>
      <c r="EG74" s="183"/>
      <c r="EH74" s="183"/>
      <c r="EI74" s="183"/>
      <c r="EJ74" s="183"/>
      <c r="EK74" s="183"/>
      <c r="EL74" s="183"/>
      <c r="EM74" s="183"/>
      <c r="EN74" s="183"/>
      <c r="EO74" s="183"/>
      <c r="EP74" s="183"/>
      <c r="EQ74" s="183"/>
      <c r="ER74" s="183"/>
      <c r="ES74" s="183"/>
      <c r="ET74" s="183"/>
      <c r="EU74" s="183"/>
      <c r="EV74" s="183"/>
      <c r="EW74" s="183"/>
      <c r="EX74" s="183"/>
      <c r="EY74" s="183"/>
      <c r="EZ74" s="183"/>
      <c r="FA74" s="183"/>
      <c r="FB74" s="183"/>
      <c r="FC74" s="183"/>
      <c r="FD74" s="183"/>
      <c r="FE74" s="183"/>
      <c r="FF74" s="183"/>
      <c r="FG74" s="183"/>
      <c r="FH74" s="183"/>
      <c r="FI74" s="183"/>
      <c r="FJ74" s="183"/>
      <c r="FK74" s="183"/>
      <c r="FL74" s="183"/>
      <c r="FM74" s="183"/>
      <c r="FN74" s="183"/>
      <c r="FO74" s="183"/>
      <c r="FP74" s="183"/>
      <c r="FQ74" s="183"/>
      <c r="FR74" s="183"/>
      <c r="FS74" s="183"/>
      <c r="FT74" s="183"/>
      <c r="FU74" s="183"/>
      <c r="FV74" s="183"/>
      <c r="FW74" s="183"/>
      <c r="FX74" s="183"/>
      <c r="FY74" s="183"/>
      <c r="FZ74" s="183"/>
      <c r="GA74" s="183"/>
      <c r="GB74" s="183"/>
      <c r="GC74" s="183"/>
      <c r="GD74" s="183"/>
      <c r="GE74" s="183"/>
      <c r="GF74" s="183"/>
      <c r="GG74" s="183"/>
      <c r="GH74" s="183"/>
      <c r="GI74" s="183"/>
      <c r="GJ74" s="183"/>
      <c r="GK74" s="183"/>
      <c r="GL74" s="183"/>
      <c r="GM74" s="183"/>
      <c r="GN74" s="183"/>
      <c r="GO74" s="183"/>
      <c r="GP74" s="183"/>
      <c r="GQ74" s="183"/>
      <c r="GR74" s="183"/>
      <c r="GS74" s="183"/>
      <c r="GT74" s="183"/>
      <c r="GU74" s="183"/>
      <c r="GV74" s="183"/>
      <c r="GW74" s="183"/>
      <c r="GX74" s="183"/>
      <c r="GY74" s="183"/>
      <c r="GZ74" s="183"/>
      <c r="HA74" s="183"/>
      <c r="HB74" s="183"/>
      <c r="HC74" s="183"/>
      <c r="HD74" s="183"/>
      <c r="HE74" s="183"/>
      <c r="HF74" s="183"/>
      <c r="HG74" s="183"/>
      <c r="HH74" s="183"/>
      <c r="HI74" s="183"/>
      <c r="HJ74" s="183"/>
      <c r="HK74" s="183"/>
      <c r="HL74" s="183"/>
      <c r="HM74" s="183"/>
      <c r="HN74" s="183"/>
      <c r="HO74" s="183"/>
      <c r="HP74" s="183"/>
      <c r="HQ74" s="183"/>
      <c r="HR74" s="183"/>
      <c r="HS74" s="183"/>
      <c r="HT74" s="183"/>
      <c r="HU74" s="183"/>
      <c r="HV74" s="183"/>
      <c r="HW74" s="183"/>
      <c r="HX74" s="183"/>
      <c r="HY74" s="183"/>
      <c r="HZ74" s="183"/>
      <c r="IA74" s="183"/>
      <c r="IB74" s="183"/>
      <c r="IC74" s="183"/>
      <c r="ID74" s="183"/>
      <c r="IE74" s="183"/>
      <c r="IF74" s="183"/>
      <c r="IG74" s="183"/>
      <c r="IH74" s="183"/>
      <c r="II74" s="183"/>
      <c r="IJ74" s="183"/>
      <c r="IK74" s="183"/>
      <c r="IL74" s="183"/>
      <c r="IM74" s="183"/>
      <c r="IN74" s="183"/>
      <c r="IO74" s="183"/>
      <c r="IP74" s="183"/>
      <c r="IQ74" s="183"/>
      <c r="IR74" s="183"/>
      <c r="IS74" s="183"/>
      <c r="IT74" s="183"/>
      <c r="IU74" s="183"/>
      <c r="IV74" s="183"/>
      <c r="IW74" s="183"/>
      <c r="IX74" s="183"/>
      <c r="IY74" s="183"/>
      <c r="IZ74" s="183"/>
      <c r="JA74" s="183"/>
      <c r="JB74" s="183"/>
      <c r="JC74" s="183"/>
      <c r="JD74" s="183"/>
      <c r="JE74" s="183"/>
      <c r="JF74" s="183"/>
      <c r="JG74" s="183"/>
      <c r="JH74" s="183"/>
      <c r="JI74" s="183"/>
      <c r="JJ74" s="183"/>
      <c r="JK74" s="183"/>
      <c r="JL74" s="183"/>
      <c r="JM74" s="183"/>
      <c r="JN74" s="183"/>
      <c r="JO74" s="183"/>
      <c r="JP74" s="183"/>
      <c r="JQ74" s="183"/>
      <c r="JR74" s="183"/>
      <c r="JS74" s="183"/>
      <c r="JT74" s="183"/>
      <c r="JU74" s="183"/>
      <c r="JV74" s="183"/>
      <c r="JW74" s="183"/>
      <c r="JX74" s="183"/>
      <c r="JY74" s="183"/>
      <c r="JZ74" s="183"/>
      <c r="KA74" s="183"/>
      <c r="KB74" s="183"/>
      <c r="KC74" s="183"/>
      <c r="KD74" s="183"/>
      <c r="KE74" s="183"/>
      <c r="KF74" s="183"/>
      <c r="KG74" s="183"/>
      <c r="KH74" s="183"/>
      <c r="KI74" s="183"/>
      <c r="KJ74" s="183"/>
      <c r="KK74" s="183"/>
      <c r="KL74" s="183"/>
      <c r="KM74" s="183"/>
      <c r="KN74" s="183"/>
      <c r="KO74" s="183"/>
      <c r="KP74" s="183"/>
      <c r="KQ74" s="183"/>
      <c r="KR74" s="183"/>
      <c r="KS74" s="183"/>
      <c r="KT74" s="183"/>
      <c r="KU74" s="183"/>
      <c r="KV74" s="183"/>
      <c r="KW74" s="183"/>
      <c r="KX74" s="183"/>
      <c r="KY74" s="183"/>
      <c r="KZ74" s="183"/>
      <c r="LA74" s="183"/>
      <c r="LB74" s="183"/>
      <c r="LC74" s="183"/>
      <c r="LD74" s="183"/>
      <c r="LE74" s="183"/>
      <c r="LF74" s="183"/>
      <c r="LG74" s="183"/>
      <c r="LH74" s="183"/>
      <c r="LI74" s="183"/>
      <c r="LJ74" s="183"/>
      <c r="LK74" s="183"/>
      <c r="LL74" s="183"/>
      <c r="LM74" s="183"/>
      <c r="LN74" s="183"/>
      <c r="LO74" s="183"/>
      <c r="LP74" s="183"/>
      <c r="LQ74" s="183"/>
      <c r="LR74" s="183"/>
      <c r="LS74" s="183"/>
      <c r="LT74" s="183"/>
      <c r="LU74" s="183"/>
      <c r="LV74" s="183"/>
      <c r="LW74" s="183"/>
      <c r="LX74" s="183"/>
      <c r="LY74" s="183"/>
      <c r="LZ74" s="183"/>
      <c r="MA74" s="183"/>
      <c r="MB74" s="183"/>
      <c r="MC74" s="183"/>
      <c r="MD74" s="183"/>
      <c r="ME74" s="183"/>
      <c r="MF74" s="183"/>
      <c r="MG74" s="183"/>
      <c r="MH74" s="183"/>
    </row>
    <row r="75" spans="1:346" s="252" customFormat="1" ht="13.5" hidden="1" customHeight="1">
      <c r="J75" s="239"/>
      <c r="K75" s="239"/>
      <c r="L75" s="239"/>
    </row>
  </sheetData>
  <sheetProtection password="C66E" sheet="1" objects="1" scenarios="1"/>
  <conditionalFormatting sqref="M3:P3">
    <cfRule type="expression" dxfId="46" priority="15" stopIfTrue="1">
      <formula>M2="H"</formula>
    </cfRule>
    <cfRule type="expression" dxfId="45" priority="16" stopIfTrue="1">
      <formula>M2="F"</formula>
    </cfRule>
    <cfRule type="expression" dxfId="44" priority="17" stopIfTrue="1">
      <formula>M2="O"</formula>
    </cfRule>
  </conditionalFormatting>
  <conditionalFormatting sqref="M20">
    <cfRule type="containsBlanks" dxfId="43" priority="9">
      <formula>LEN(TRIM(M20))=0</formula>
    </cfRule>
  </conditionalFormatting>
  <conditionalFormatting sqref="M21">
    <cfRule type="containsBlanks" dxfId="42" priority="8">
      <formula>LEN(TRIM(M21))=0</formula>
    </cfRule>
  </conditionalFormatting>
  <conditionalFormatting sqref="M19">
    <cfRule type="containsBlanks" dxfId="41" priority="10">
      <formula>LEN(TRIM(M19))=0</formula>
    </cfRule>
  </conditionalFormatting>
  <conditionalFormatting sqref="M27">
    <cfRule type="containsBlanks" dxfId="40" priority="6">
      <formula>LEN(TRIM(M27))=0</formula>
    </cfRule>
  </conditionalFormatting>
  <conditionalFormatting sqref="M25">
    <cfRule type="containsBlanks" dxfId="39" priority="7">
      <formula>LEN(TRIM(M25))=0</formula>
    </cfRule>
  </conditionalFormatting>
  <conditionalFormatting sqref="M33">
    <cfRule type="containsBlanks" dxfId="38" priority="4">
      <formula>LEN(TRIM(M33))=0</formula>
    </cfRule>
  </conditionalFormatting>
  <conditionalFormatting sqref="Q3:T3">
    <cfRule type="expression" dxfId="37" priority="1" stopIfTrue="1">
      <formula>Q2="H"</formula>
    </cfRule>
    <cfRule type="expression" dxfId="36" priority="2" stopIfTrue="1">
      <formula>Q2="F"</formula>
    </cfRule>
    <cfRule type="expression" dxfId="35" priority="3" stopIfTrue="1">
      <formula>Q2="O"</formula>
    </cfRule>
  </conditionalFormatting>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6"/>
  <sheetViews>
    <sheetView workbookViewId="0">
      <selection activeCell="D58" sqref="D58"/>
    </sheetView>
  </sheetViews>
  <sheetFormatPr baseColWidth="10" defaultColWidth="8.83203125" defaultRowHeight="12" x14ac:dyDescent="0"/>
  <cols>
    <col min="1" max="1" width="8.83203125" style="127"/>
    <col min="2" max="2" width="33.5" style="127" bestFit="1" customWidth="1"/>
    <col min="3" max="3" width="23.5" style="259" customWidth="1"/>
    <col min="4" max="4" width="29.6640625" style="260" bestFit="1" customWidth="1"/>
    <col min="5" max="5" width="49.83203125" style="127" bestFit="1" customWidth="1"/>
    <col min="6" max="6" width="21.33203125" style="259" customWidth="1"/>
    <col min="7" max="7" width="23.5" style="259" bestFit="1" customWidth="1"/>
    <col min="8" max="8" width="33.5" style="259" bestFit="1" customWidth="1"/>
    <col min="9" max="9" width="24.1640625" style="259" bestFit="1" customWidth="1"/>
    <col min="10" max="10" width="40.5" style="259" bestFit="1" customWidth="1"/>
    <col min="11" max="11" width="21.6640625" style="259" customWidth="1"/>
    <col min="12" max="12" width="107.5" style="127" bestFit="1" customWidth="1"/>
    <col min="13" max="13" width="18.5" style="127" bestFit="1" customWidth="1"/>
    <col min="14" max="16384" width="8.83203125" style="127"/>
  </cols>
  <sheetData>
    <row r="1" spans="2:11" ht="13" thickBot="1"/>
    <row r="2" spans="2:11" ht="13" thickBot="1">
      <c r="B2" s="347" t="s">
        <v>83</v>
      </c>
      <c r="C2" s="347" t="s">
        <v>84</v>
      </c>
      <c r="E2" s="346"/>
      <c r="F2" s="263"/>
    </row>
    <row r="3" spans="2:11" ht="30.75" customHeight="1" thickBot="1">
      <c r="B3" s="441" t="s">
        <v>85</v>
      </c>
      <c r="C3" s="431">
        <v>28136.419001218026</v>
      </c>
      <c r="E3" s="262"/>
      <c r="F3" s="266"/>
      <c r="H3" s="263"/>
      <c r="I3" s="267"/>
    </row>
    <row r="4" spans="2:11" ht="30.75" customHeight="1" thickBot="1">
      <c r="B4" s="442" t="s">
        <v>86</v>
      </c>
      <c r="C4" s="431">
        <v>14</v>
      </c>
      <c r="E4" s="262"/>
      <c r="F4" s="267"/>
    </row>
    <row r="5" spans="2:11" ht="30.75" customHeight="1" thickBot="1">
      <c r="B5" s="443" t="s">
        <v>87</v>
      </c>
      <c r="C5" s="431">
        <v>225</v>
      </c>
      <c r="E5" s="271"/>
      <c r="F5" s="267"/>
    </row>
    <row r="6" spans="2:11" ht="30.75" customHeight="1" thickBot="1">
      <c r="B6" s="444" t="s">
        <v>88</v>
      </c>
      <c r="C6" s="431">
        <v>250</v>
      </c>
      <c r="E6" s="274"/>
      <c r="F6" s="267"/>
    </row>
    <row r="7" spans="2:11" ht="30.75" customHeight="1" thickBot="1">
      <c r="B7" s="445" t="s">
        <v>89</v>
      </c>
      <c r="C7" s="431">
        <v>112.54567600487211</v>
      </c>
      <c r="E7" s="276"/>
      <c r="F7" s="267"/>
    </row>
    <row r="8" spans="2:11" ht="13" thickBot="1">
      <c r="B8" s="263"/>
      <c r="C8" s="267"/>
      <c r="D8" s="259"/>
      <c r="E8" s="276"/>
    </row>
    <row r="9" spans="2:11" ht="23.25" customHeight="1" thickBot="1">
      <c r="B9" s="438" t="s">
        <v>90</v>
      </c>
      <c r="C9" s="439" t="s">
        <v>91</v>
      </c>
      <c r="D9" s="259"/>
      <c r="E9" s="262"/>
    </row>
    <row r="10" spans="2:11" ht="23.25" customHeight="1">
      <c r="B10" s="435" t="s">
        <v>5</v>
      </c>
      <c r="C10" s="600">
        <f>'Direct costs Argentina'!M19</f>
        <v>0.15</v>
      </c>
      <c r="D10" s="127"/>
    </row>
    <row r="11" spans="2:11" ht="23.25" customHeight="1">
      <c r="B11" s="436" t="s">
        <v>6</v>
      </c>
      <c r="C11" s="601">
        <f>'Direct costs Argentina'!M20</f>
        <v>0.39</v>
      </c>
      <c r="D11" s="127"/>
    </row>
    <row r="12" spans="2:11" ht="23.25" customHeight="1" thickBot="1">
      <c r="B12" s="437" t="s">
        <v>7</v>
      </c>
      <c r="C12" s="602">
        <f>'Direct costs Argentina'!M21</f>
        <v>0.46</v>
      </c>
      <c r="D12" s="127"/>
    </row>
    <row r="13" spans="2:11" s="260" customFormat="1">
      <c r="B13" s="267"/>
      <c r="C13" s="282"/>
      <c r="D13" s="267"/>
      <c r="F13" s="267"/>
      <c r="G13" s="267"/>
      <c r="H13" s="267"/>
      <c r="I13" s="267"/>
      <c r="J13" s="267"/>
      <c r="K13" s="267"/>
    </row>
    <row r="14" spans="2:11" hidden="1">
      <c r="B14" s="283" t="s">
        <v>40</v>
      </c>
      <c r="C14" s="124"/>
      <c r="D14" s="284"/>
      <c r="E14" s="285"/>
      <c r="F14" s="284"/>
      <c r="G14" s="284"/>
      <c r="H14" s="284"/>
      <c r="I14" s="284"/>
      <c r="J14" s="284"/>
      <c r="K14" s="284"/>
    </row>
    <row r="15" spans="2:11" s="286" customFormat="1" hidden="1">
      <c r="B15" s="287" t="s">
        <v>92</v>
      </c>
      <c r="C15" s="288"/>
      <c r="D15" s="289"/>
      <c r="E15" s="288"/>
      <c r="F15" s="287" t="s">
        <v>93</v>
      </c>
      <c r="G15" s="287" t="s">
        <v>94</v>
      </c>
      <c r="H15" s="287" t="s">
        <v>95</v>
      </c>
      <c r="I15" s="287"/>
      <c r="J15" s="287"/>
      <c r="K15" s="287"/>
    </row>
    <row r="16" spans="2:11" hidden="1">
      <c r="B16" s="291" t="s">
        <v>96</v>
      </c>
      <c r="C16" s="291" t="s">
        <v>97</v>
      </c>
      <c r="D16" s="291" t="s">
        <v>98</v>
      </c>
      <c r="E16" s="291" t="s">
        <v>99</v>
      </c>
      <c r="F16" s="291" t="s">
        <v>100</v>
      </c>
      <c r="G16" s="291" t="s">
        <v>6</v>
      </c>
      <c r="H16" s="291" t="s">
        <v>7</v>
      </c>
      <c r="I16" s="291" t="s">
        <v>101</v>
      </c>
      <c r="J16" s="291" t="s">
        <v>102</v>
      </c>
      <c r="K16" s="291" t="s">
        <v>103</v>
      </c>
    </row>
    <row r="17" spans="1:13" hidden="1">
      <c r="B17" s="292" t="s">
        <v>104</v>
      </c>
      <c r="C17" s="316">
        <v>3.77</v>
      </c>
      <c r="D17" s="343">
        <v>0.126</v>
      </c>
      <c r="E17" s="277">
        <f t="shared" ref="E17:E25" si="0">C17*D17</f>
        <v>0.47502</v>
      </c>
      <c r="F17" s="259">
        <f t="shared" ref="F17:F25" si="1">$C$10*E17</f>
        <v>7.1252999999999997E-2</v>
      </c>
      <c r="G17" s="259">
        <f t="shared" ref="G17:G25" si="2">$C$11*E17</f>
        <v>0.1852578</v>
      </c>
      <c r="H17" s="259">
        <f t="shared" ref="H17:H25" si="3">$C$12*E17</f>
        <v>0.21850920000000001</v>
      </c>
      <c r="I17" s="259">
        <f t="shared" ref="I17:I25" si="4">($C$7*$C$4)*F17</f>
        <v>112.26903873325212</v>
      </c>
      <c r="J17" s="259">
        <f t="shared" ref="J17:J25" si="5">($C$7*$C$5)*G17</f>
        <v>4691.2419756394638</v>
      </c>
      <c r="K17" s="259">
        <f t="shared" ref="K17:K25" si="6">$C$3*H17</f>
        <v>6148.0664068209508</v>
      </c>
    </row>
    <row r="18" spans="1:13" hidden="1">
      <c r="B18" s="292" t="s">
        <v>105</v>
      </c>
      <c r="C18" s="267">
        <v>6.66</v>
      </c>
      <c r="D18" s="343">
        <v>0.46899999999999997</v>
      </c>
      <c r="E18" s="277">
        <f t="shared" si="0"/>
        <v>3.1235399999999998</v>
      </c>
      <c r="F18" s="259">
        <f t="shared" si="1"/>
        <v>0.46853099999999992</v>
      </c>
      <c r="G18" s="259">
        <f t="shared" si="2"/>
        <v>1.2181805999999999</v>
      </c>
      <c r="H18" s="259">
        <f t="shared" si="3"/>
        <v>1.4368284</v>
      </c>
      <c r="I18" s="259">
        <f t="shared" si="4"/>
        <v>738.23593373934216</v>
      </c>
      <c r="J18" s="259">
        <f t="shared" si="5"/>
        <v>30847.715802679657</v>
      </c>
      <c r="K18" s="259">
        <f t="shared" si="6"/>
        <v>40427.205895249695</v>
      </c>
    </row>
    <row r="19" spans="1:13" hidden="1">
      <c r="B19" s="292" t="s">
        <v>106</v>
      </c>
      <c r="C19" s="267">
        <v>10.33</v>
      </c>
      <c r="D19" s="343">
        <v>0.6409999999999999</v>
      </c>
      <c r="E19" s="277">
        <f t="shared" si="0"/>
        <v>6.621529999999999</v>
      </c>
      <c r="F19" s="259">
        <f t="shared" si="1"/>
        <v>0.99322949999999977</v>
      </c>
      <c r="G19" s="259">
        <f t="shared" si="2"/>
        <v>2.5823966999999999</v>
      </c>
      <c r="H19" s="259">
        <f t="shared" si="3"/>
        <v>3.0459037999999996</v>
      </c>
      <c r="I19" s="259">
        <f t="shared" si="4"/>
        <v>1564.9715970767352</v>
      </c>
      <c r="J19" s="259">
        <f t="shared" si="5"/>
        <v>65393.45602070645</v>
      </c>
      <c r="K19" s="259">
        <f t="shared" si="6"/>
        <v>85700.82555420218</v>
      </c>
    </row>
    <row r="20" spans="1:13" hidden="1">
      <c r="B20" s="292" t="s">
        <v>107</v>
      </c>
      <c r="C20" s="267">
        <v>22.92</v>
      </c>
      <c r="D20" s="343">
        <v>0.66400000000000003</v>
      </c>
      <c r="E20" s="277">
        <f t="shared" si="0"/>
        <v>15.218880000000002</v>
      </c>
      <c r="F20" s="259">
        <f t="shared" si="1"/>
        <v>2.2828320000000004</v>
      </c>
      <c r="G20" s="259">
        <f t="shared" si="2"/>
        <v>5.9353632000000012</v>
      </c>
      <c r="H20" s="259">
        <f t="shared" si="3"/>
        <v>7.000684800000001</v>
      </c>
      <c r="I20" s="259">
        <f t="shared" si="4"/>
        <v>3596.9201890377594</v>
      </c>
      <c r="J20" s="259">
        <f t="shared" si="5"/>
        <v>150299.87932764925</v>
      </c>
      <c r="K20" s="259">
        <f t="shared" si="6"/>
        <v>196974.20082825824</v>
      </c>
    </row>
    <row r="21" spans="1:13" hidden="1">
      <c r="B21" s="292" t="s">
        <v>108</v>
      </c>
      <c r="C21" s="293">
        <v>45.7</v>
      </c>
      <c r="D21" s="343">
        <v>0.68500000000000005</v>
      </c>
      <c r="E21" s="277">
        <f t="shared" si="0"/>
        <v>31.304500000000004</v>
      </c>
      <c r="F21" s="259">
        <f t="shared" si="1"/>
        <v>4.6956750000000005</v>
      </c>
      <c r="G21" s="259">
        <f t="shared" si="2"/>
        <v>12.208755000000002</v>
      </c>
      <c r="H21" s="259">
        <f t="shared" si="3"/>
        <v>14.400070000000003</v>
      </c>
      <c r="I21" s="259">
        <f t="shared" si="4"/>
        <v>7398.6908404384903</v>
      </c>
      <c r="J21" s="259">
        <f t="shared" si="5"/>
        <v>309159.5815468941</v>
      </c>
      <c r="K21" s="259">
        <f t="shared" si="6"/>
        <v>405166.40316686977</v>
      </c>
    </row>
    <row r="22" spans="1:13" hidden="1">
      <c r="B22" s="292" t="s">
        <v>109</v>
      </c>
      <c r="C22" s="293">
        <v>90.38</v>
      </c>
      <c r="D22" s="343">
        <v>0.68400000000000005</v>
      </c>
      <c r="E22" s="277">
        <f t="shared" si="0"/>
        <v>61.819920000000003</v>
      </c>
      <c r="F22" s="259">
        <f t="shared" si="1"/>
        <v>9.2729879999999998</v>
      </c>
      <c r="G22" s="259">
        <f t="shared" si="2"/>
        <v>24.109768800000001</v>
      </c>
      <c r="H22" s="259">
        <f t="shared" si="3"/>
        <v>28.437163200000004</v>
      </c>
      <c r="I22" s="259">
        <f t="shared" si="4"/>
        <v>14610.885842630938</v>
      </c>
      <c r="J22" s="259">
        <f t="shared" si="5"/>
        <v>610526.30128136417</v>
      </c>
      <c r="K22" s="259">
        <f t="shared" si="6"/>
        <v>800119.93900121807</v>
      </c>
    </row>
    <row r="23" spans="1:13" hidden="1">
      <c r="B23" s="292" t="s">
        <v>110</v>
      </c>
      <c r="C23" s="293">
        <v>185.45</v>
      </c>
      <c r="D23" s="343">
        <v>0.68799999999999994</v>
      </c>
      <c r="E23" s="277">
        <f t="shared" si="0"/>
        <v>127.58959999999998</v>
      </c>
      <c r="F23" s="259">
        <f t="shared" si="1"/>
        <v>19.138439999999996</v>
      </c>
      <c r="G23" s="259">
        <f t="shared" si="2"/>
        <v>49.75994399999999</v>
      </c>
      <c r="H23" s="259">
        <f t="shared" si="3"/>
        <v>58.69121599999999</v>
      </c>
      <c r="I23" s="259">
        <f t="shared" si="4"/>
        <v>30155.281344701576</v>
      </c>
      <c r="J23" s="259">
        <f t="shared" si="5"/>
        <v>1260059.9704750301</v>
      </c>
      <c r="K23" s="259">
        <f t="shared" si="6"/>
        <v>1651360.6450669912</v>
      </c>
    </row>
    <row r="24" spans="1:13" hidden="1">
      <c r="B24" s="292" t="s">
        <v>111</v>
      </c>
      <c r="C24" s="293">
        <v>365.61</v>
      </c>
      <c r="D24" s="343">
        <v>0.64300000000000002</v>
      </c>
      <c r="E24" s="277">
        <f t="shared" si="0"/>
        <v>235.08723000000001</v>
      </c>
      <c r="F24" s="259">
        <f t="shared" si="1"/>
        <v>35.263084499999998</v>
      </c>
      <c r="G24" s="259">
        <f t="shared" si="2"/>
        <v>91.684019700000007</v>
      </c>
      <c r="H24" s="259">
        <f t="shared" si="3"/>
        <v>108.14012580000001</v>
      </c>
      <c r="I24" s="259">
        <f t="shared" si="4"/>
        <v>55561.907562971981</v>
      </c>
      <c r="J24" s="259">
        <f t="shared" si="5"/>
        <v>2321693.9945956152</v>
      </c>
      <c r="K24" s="259">
        <f t="shared" si="6"/>
        <v>3042675.890353228</v>
      </c>
    </row>
    <row r="25" spans="1:13" hidden="1">
      <c r="B25" s="292" t="s">
        <v>112</v>
      </c>
      <c r="C25" s="293">
        <v>525.32000000000005</v>
      </c>
      <c r="D25" s="343">
        <v>0.56399999999999995</v>
      </c>
      <c r="E25" s="277">
        <f t="shared" si="0"/>
        <v>296.28048000000001</v>
      </c>
      <c r="F25" s="259">
        <f t="shared" si="1"/>
        <v>44.442072000000003</v>
      </c>
      <c r="G25" s="259">
        <f t="shared" si="2"/>
        <v>115.54938720000001</v>
      </c>
      <c r="H25" s="259">
        <f t="shared" si="3"/>
        <v>136.2890208</v>
      </c>
      <c r="I25" s="259">
        <f t="shared" si="4"/>
        <v>70024.682508160782</v>
      </c>
      <c r="J25" s="259">
        <f t="shared" si="5"/>
        <v>2926031.3762338613</v>
      </c>
      <c r="K25" s="259">
        <f t="shared" si="6"/>
        <v>3834684.9944945187</v>
      </c>
    </row>
    <row r="26" spans="1:13" s="303" customFormat="1" hidden="1">
      <c r="B26" s="297" t="s">
        <v>113</v>
      </c>
      <c r="C26" s="298">
        <v>645.54999999999995</v>
      </c>
      <c r="D26" s="341" t="s">
        <v>114</v>
      </c>
      <c r="E26" s="300"/>
      <c r="F26" s="301"/>
      <c r="G26" s="301"/>
      <c r="H26" s="301"/>
      <c r="I26" s="302"/>
      <c r="J26" s="302"/>
      <c r="K26" s="302"/>
    </row>
    <row r="27" spans="1:13" s="303" customFormat="1" hidden="1">
      <c r="B27" s="304" t="s">
        <v>115</v>
      </c>
      <c r="C27" s="298">
        <v>2854.68</v>
      </c>
      <c r="D27" s="341" t="s">
        <v>114</v>
      </c>
      <c r="E27" s="300"/>
      <c r="F27" s="301"/>
      <c r="G27" s="301"/>
      <c r="H27" s="301"/>
      <c r="I27" s="302"/>
      <c r="J27" s="302"/>
      <c r="K27" s="302"/>
      <c r="M27" s="305"/>
    </row>
    <row r="28" spans="1:13" hidden="1">
      <c r="B28" s="306"/>
      <c r="C28" s="295"/>
      <c r="D28" s="294"/>
      <c r="E28" s="307" t="s">
        <v>59</v>
      </c>
      <c r="F28" s="308"/>
      <c r="G28" s="309"/>
      <c r="H28" s="309"/>
      <c r="I28" s="308">
        <f>SUM(I17:I27)</f>
        <v>183763.84485749085</v>
      </c>
      <c r="J28" s="308">
        <f>SUM(J17:J27)</f>
        <v>7678703.5172594395</v>
      </c>
      <c r="K28" s="308">
        <f>SUM(K17:K27)</f>
        <v>10063258.170767358</v>
      </c>
      <c r="M28" s="310"/>
    </row>
    <row r="29" spans="1:13" hidden="1">
      <c r="B29" s="306"/>
      <c r="D29" s="294"/>
      <c r="E29" s="263"/>
      <c r="F29" s="311"/>
    </row>
    <row r="30" spans="1:13" hidden="1">
      <c r="B30" s="287" t="s">
        <v>116</v>
      </c>
      <c r="C30" s="289"/>
      <c r="D30" s="289"/>
      <c r="E30" s="288"/>
      <c r="F30" s="287" t="s">
        <v>93</v>
      </c>
      <c r="G30" s="287" t="s">
        <v>94</v>
      </c>
      <c r="H30" s="287" t="s">
        <v>95</v>
      </c>
      <c r="I30" s="287"/>
      <c r="J30" s="287"/>
      <c r="K30" s="287"/>
      <c r="M30" s="312"/>
    </row>
    <row r="31" spans="1:13" hidden="1">
      <c r="B31" s="291" t="s">
        <v>96</v>
      </c>
      <c r="C31" s="291" t="s">
        <v>97</v>
      </c>
      <c r="D31" s="291" t="s">
        <v>98</v>
      </c>
      <c r="E31" s="291" t="s">
        <v>117</v>
      </c>
      <c r="F31" s="291" t="s">
        <v>100</v>
      </c>
      <c r="G31" s="291" t="s">
        <v>6</v>
      </c>
      <c r="H31" s="291" t="s">
        <v>7</v>
      </c>
      <c r="I31" s="291" t="s">
        <v>101</v>
      </c>
      <c r="J31" s="291" t="s">
        <v>102</v>
      </c>
      <c r="K31" s="291" t="s">
        <v>103</v>
      </c>
    </row>
    <row r="32" spans="1:13" hidden="1">
      <c r="A32" s="290"/>
      <c r="B32" s="292" t="s">
        <v>104</v>
      </c>
      <c r="C32" s="316">
        <v>4.63</v>
      </c>
      <c r="D32" s="343">
        <v>0.221</v>
      </c>
      <c r="E32" s="277">
        <f t="shared" ref="E32:E41" si="7">C32*D32</f>
        <v>1.0232300000000001</v>
      </c>
      <c r="F32" s="259">
        <f t="shared" ref="F32:F41" si="8">$C$10*E32</f>
        <v>0.1534845</v>
      </c>
      <c r="G32" s="277">
        <f t="shared" ref="G32:G41" si="9">$C$11*E32</f>
        <v>0.39905970000000007</v>
      </c>
      <c r="H32" s="259">
        <f t="shared" ref="H32:H41" si="10">$C$12*E32</f>
        <v>0.47068580000000004</v>
      </c>
      <c r="I32" s="259">
        <f t="shared" ref="I32:I41" si="11">($C$7*$C$4)*F32</f>
        <v>241.8362353227771</v>
      </c>
      <c r="J32" s="259">
        <f t="shared" ref="J32:J41" si="12">($C$7*$C$5)*G32</f>
        <v>10105.299833130332</v>
      </c>
      <c r="K32" s="259">
        <f t="shared" ref="K32:K41" si="13">$C$3*H32</f>
        <v>13243.412886723509</v>
      </c>
    </row>
    <row r="33" spans="1:11" hidden="1">
      <c r="A33" s="290"/>
      <c r="B33" s="292" t="s">
        <v>105</v>
      </c>
      <c r="C33" s="316">
        <v>8.44</v>
      </c>
      <c r="D33" s="343">
        <v>0.71799999999999997</v>
      </c>
      <c r="E33" s="277">
        <f t="shared" si="7"/>
        <v>6.0599199999999991</v>
      </c>
      <c r="F33" s="259">
        <f t="shared" si="8"/>
        <v>0.9089879999999998</v>
      </c>
      <c r="G33" s="277">
        <f t="shared" si="9"/>
        <v>2.3633687999999999</v>
      </c>
      <c r="H33" s="259">
        <f t="shared" si="10"/>
        <v>2.7875631999999997</v>
      </c>
      <c r="I33" s="259">
        <f t="shared" si="11"/>
        <v>1432.2373651644332</v>
      </c>
      <c r="J33" s="259">
        <f t="shared" si="12"/>
        <v>59847.061330085264</v>
      </c>
      <c r="K33" s="259">
        <f t="shared" si="13"/>
        <v>78432.04618757611</v>
      </c>
    </row>
    <row r="34" spans="1:11" hidden="1">
      <c r="A34" s="290"/>
      <c r="B34" s="292" t="s">
        <v>106</v>
      </c>
      <c r="C34" s="316">
        <v>13.07</v>
      </c>
      <c r="D34" s="343">
        <v>0.90500000000000003</v>
      </c>
      <c r="E34" s="277">
        <f t="shared" si="7"/>
        <v>11.82835</v>
      </c>
      <c r="F34" s="259">
        <f t="shared" si="8"/>
        <v>1.7742525</v>
      </c>
      <c r="G34" s="277">
        <f t="shared" si="9"/>
        <v>4.6130564999999999</v>
      </c>
      <c r="H34" s="259">
        <f t="shared" si="10"/>
        <v>5.4410410000000002</v>
      </c>
      <c r="I34" s="259">
        <f t="shared" si="11"/>
        <v>2795.5822582216806</v>
      </c>
      <c r="J34" s="259">
        <f t="shared" si="12"/>
        <v>116815.40150426309</v>
      </c>
      <c r="K34" s="259">
        <f t="shared" si="13"/>
        <v>153091.40937880633</v>
      </c>
    </row>
    <row r="35" spans="1:11" hidden="1">
      <c r="A35" s="290"/>
      <c r="B35" s="292" t="s">
        <v>107</v>
      </c>
      <c r="C35" s="316">
        <v>23.93</v>
      </c>
      <c r="D35" s="343">
        <v>0.95299999999999996</v>
      </c>
      <c r="E35" s="277">
        <f t="shared" si="7"/>
        <v>22.805289999999999</v>
      </c>
      <c r="F35" s="259">
        <f t="shared" si="8"/>
        <v>3.4207934999999998</v>
      </c>
      <c r="G35" s="277">
        <f t="shared" si="9"/>
        <v>8.8940631000000003</v>
      </c>
      <c r="H35" s="259">
        <f t="shared" si="10"/>
        <v>10.490433400000001</v>
      </c>
      <c r="I35" s="259">
        <f t="shared" si="11"/>
        <v>5389.9372370280144</v>
      </c>
      <c r="J35" s="259">
        <f t="shared" si="12"/>
        <v>225222.3774043849</v>
      </c>
      <c r="K35" s="259">
        <f t="shared" si="13"/>
        <v>295163.22964677226</v>
      </c>
    </row>
    <row r="36" spans="1:11" hidden="1">
      <c r="A36" s="290"/>
      <c r="B36" s="292" t="s">
        <v>108</v>
      </c>
      <c r="C36" s="316">
        <v>56.64</v>
      </c>
      <c r="D36" s="343">
        <v>0.96</v>
      </c>
      <c r="E36" s="277">
        <f t="shared" si="7"/>
        <v>54.374400000000001</v>
      </c>
      <c r="F36" s="259">
        <f t="shared" si="8"/>
        <v>8.1561599999999999</v>
      </c>
      <c r="G36" s="277">
        <f t="shared" si="9"/>
        <v>21.206016000000002</v>
      </c>
      <c r="H36" s="259">
        <f t="shared" si="10"/>
        <v>25.012224000000003</v>
      </c>
      <c r="I36" s="259">
        <f t="shared" si="11"/>
        <v>12851.167571254568</v>
      </c>
      <c r="J36" s="259">
        <f t="shared" si="12"/>
        <v>536995.21637028025</v>
      </c>
      <c r="K36" s="259">
        <f t="shared" si="13"/>
        <v>703754.41461632168</v>
      </c>
    </row>
    <row r="37" spans="1:11" hidden="1">
      <c r="A37" s="290"/>
      <c r="B37" s="292" t="s">
        <v>109</v>
      </c>
      <c r="C37" s="316">
        <v>117.32</v>
      </c>
      <c r="D37" s="343">
        <v>0.96</v>
      </c>
      <c r="E37" s="277">
        <f t="shared" si="7"/>
        <v>112.62719999999999</v>
      </c>
      <c r="F37" s="259">
        <f t="shared" si="8"/>
        <v>16.894079999999999</v>
      </c>
      <c r="G37" s="277">
        <f t="shared" si="9"/>
        <v>43.924607999999999</v>
      </c>
      <c r="H37" s="259">
        <f t="shared" si="10"/>
        <v>51.808511999999993</v>
      </c>
      <c r="I37" s="259">
        <f t="shared" si="11"/>
        <v>26618.979157125454</v>
      </c>
      <c r="J37" s="259">
        <f t="shared" si="12"/>
        <v>1112293.0576370279</v>
      </c>
      <c r="K37" s="259">
        <f t="shared" si="13"/>
        <v>1457706.0014616319</v>
      </c>
    </row>
    <row r="38" spans="1:11" hidden="1">
      <c r="A38" s="290"/>
      <c r="B38" s="292" t="s">
        <v>110</v>
      </c>
      <c r="C38" s="316">
        <v>260.20999999999998</v>
      </c>
      <c r="D38" s="343">
        <v>0.94799999999999995</v>
      </c>
      <c r="E38" s="277">
        <f t="shared" si="7"/>
        <v>246.67907999999997</v>
      </c>
      <c r="F38" s="259">
        <f t="shared" si="8"/>
        <v>37.001861999999996</v>
      </c>
      <c r="G38" s="277">
        <f t="shared" si="9"/>
        <v>96.20484119999999</v>
      </c>
      <c r="H38" s="259">
        <f t="shared" si="10"/>
        <v>113.47237679999999</v>
      </c>
      <c r="I38" s="259">
        <f t="shared" si="11"/>
        <v>58301.594011205838</v>
      </c>
      <c r="J38" s="259">
        <f t="shared" si="12"/>
        <v>2436173.7497539585</v>
      </c>
      <c r="K38" s="259">
        <f t="shared" si="13"/>
        <v>3192706.3387088911</v>
      </c>
    </row>
    <row r="39" spans="1:11" hidden="1">
      <c r="A39" s="290"/>
      <c r="B39" s="292" t="s">
        <v>111</v>
      </c>
      <c r="C39" s="316">
        <v>571.85</v>
      </c>
      <c r="D39" s="343">
        <v>0.92299999999999993</v>
      </c>
      <c r="E39" s="277">
        <f t="shared" si="7"/>
        <v>527.81754999999998</v>
      </c>
      <c r="F39" s="259">
        <f t="shared" si="8"/>
        <v>79.172632499999992</v>
      </c>
      <c r="G39" s="277">
        <f t="shared" si="9"/>
        <v>205.84884450000001</v>
      </c>
      <c r="H39" s="259">
        <f t="shared" si="10"/>
        <v>242.79607300000001</v>
      </c>
      <c r="I39" s="259">
        <f t="shared" si="11"/>
        <v>124747.52424116929</v>
      </c>
      <c r="J39" s="259">
        <f t="shared" si="12"/>
        <v>5212664.4057917176</v>
      </c>
      <c r="K39" s="259">
        <f t="shared" si="13"/>
        <v>6831412.0417783195</v>
      </c>
    </row>
    <row r="40" spans="1:11" hidden="1">
      <c r="A40" s="290"/>
      <c r="B40" s="292" t="s">
        <v>112</v>
      </c>
      <c r="C40" s="316">
        <v>1003.74</v>
      </c>
      <c r="D40" s="343">
        <v>0.86099999999999999</v>
      </c>
      <c r="E40" s="277">
        <f t="shared" si="7"/>
        <v>864.22014000000001</v>
      </c>
      <c r="F40" s="259">
        <f t="shared" si="8"/>
        <v>129.63302099999999</v>
      </c>
      <c r="G40" s="277">
        <f t="shared" si="9"/>
        <v>337.04585460000004</v>
      </c>
      <c r="H40" s="259">
        <f t="shared" si="10"/>
        <v>397.54126440000005</v>
      </c>
      <c r="I40" s="259">
        <f t="shared" si="11"/>
        <v>204254.90373398291</v>
      </c>
      <c r="J40" s="259">
        <f t="shared" si="12"/>
        <v>8534937.0488842893</v>
      </c>
      <c r="K40" s="259">
        <f t="shared" si="13"/>
        <v>11185387.585432401</v>
      </c>
    </row>
    <row r="41" spans="1:11" hidden="1">
      <c r="A41" s="290"/>
      <c r="B41" s="259" t="s">
        <v>113</v>
      </c>
      <c r="C41" s="316">
        <v>1302.71</v>
      </c>
      <c r="D41" s="343">
        <v>0.72900000000000009</v>
      </c>
      <c r="E41" s="277">
        <f t="shared" si="7"/>
        <v>949.67559000000017</v>
      </c>
      <c r="F41" s="259">
        <f t="shared" si="8"/>
        <v>142.45133850000002</v>
      </c>
      <c r="G41" s="277">
        <f t="shared" si="9"/>
        <v>370.37348010000005</v>
      </c>
      <c r="H41" s="259">
        <f t="shared" si="10"/>
        <v>436.8507714000001</v>
      </c>
      <c r="I41" s="259">
        <f t="shared" si="11"/>
        <v>224451.95064993913</v>
      </c>
      <c r="J41" s="259">
        <f t="shared" si="12"/>
        <v>9378885.0807296</v>
      </c>
      <c r="K41" s="259">
        <f t="shared" si="13"/>
        <v>12291416.345115716</v>
      </c>
    </row>
    <row r="42" spans="1:11" s="303" customFormat="1" hidden="1">
      <c r="A42" s="296"/>
      <c r="B42" s="304" t="s">
        <v>115</v>
      </c>
      <c r="C42" s="342">
        <v>4506.83</v>
      </c>
      <c r="D42" s="341" t="s">
        <v>114</v>
      </c>
      <c r="E42" s="300"/>
      <c r="F42" s="301"/>
      <c r="G42" s="300"/>
      <c r="H42" s="301"/>
      <c r="I42" s="302"/>
      <c r="J42" s="301"/>
      <c r="K42" s="302"/>
    </row>
    <row r="43" spans="1:11" hidden="1">
      <c r="B43" s="260"/>
      <c r="C43" s="316"/>
      <c r="D43" s="267"/>
      <c r="E43" s="307" t="s">
        <v>59</v>
      </c>
      <c r="F43" s="308"/>
      <c r="G43" s="309"/>
      <c r="H43" s="309"/>
      <c r="I43" s="308">
        <f>SUM(I32:I42)</f>
        <v>661085.71246041404</v>
      </c>
      <c r="J43" s="340">
        <f>SUM(J32:J41)</f>
        <v>27623938.699238736</v>
      </c>
      <c r="K43" s="340">
        <f>SUM(K32:K42)</f>
        <v>36202312.825213157</v>
      </c>
    </row>
    <row r="44" spans="1:11" ht="13" thickBot="1">
      <c r="B44" s="260"/>
      <c r="C44" s="316"/>
    </row>
    <row r="45" spans="1:11">
      <c r="B45" s="317"/>
      <c r="C45" s="318" t="s">
        <v>118</v>
      </c>
      <c r="D45" s="318" t="s">
        <v>119</v>
      </c>
      <c r="E45" s="319" t="s">
        <v>120</v>
      </c>
      <c r="F45" s="311"/>
      <c r="H45" s="127"/>
      <c r="I45" s="127"/>
      <c r="J45" s="127"/>
      <c r="K45" s="127"/>
    </row>
    <row r="46" spans="1:11">
      <c r="B46" s="320" t="s">
        <v>59</v>
      </c>
      <c r="C46" s="321">
        <f>SUM(I28,I43)</f>
        <v>844849.5573179049</v>
      </c>
      <c r="D46" s="321">
        <f>SUM(J28,J43)</f>
        <v>35302642.216498174</v>
      </c>
      <c r="E46" s="322">
        <f>SUM(K28,K43)</f>
        <v>46265570.995980516</v>
      </c>
      <c r="H46" s="127"/>
      <c r="I46" s="127"/>
      <c r="J46" s="127"/>
      <c r="K46" s="127"/>
    </row>
    <row r="47" spans="1:11">
      <c r="B47" s="320"/>
      <c r="C47" s="321"/>
      <c r="D47" s="321"/>
      <c r="E47" s="322"/>
      <c r="H47" s="127"/>
      <c r="I47" s="127"/>
      <c r="J47" s="127"/>
      <c r="K47" s="127"/>
    </row>
    <row r="48" spans="1:11">
      <c r="B48" s="320" t="s">
        <v>121</v>
      </c>
      <c r="C48" s="321">
        <f>SUM(C46:D46)</f>
        <v>36147491.773816079</v>
      </c>
      <c r="D48" s="321"/>
      <c r="E48" s="322"/>
      <c r="H48" s="127"/>
      <c r="I48" s="127"/>
      <c r="J48" s="127"/>
      <c r="K48" s="127"/>
    </row>
    <row r="49" spans="2:11">
      <c r="B49" s="320" t="s">
        <v>122</v>
      </c>
      <c r="C49" s="321">
        <f>E46</f>
        <v>46265570.995980516</v>
      </c>
      <c r="D49" s="323"/>
      <c r="E49" s="324"/>
      <c r="H49" s="127"/>
      <c r="I49" s="127"/>
      <c r="J49" s="127"/>
      <c r="K49" s="127"/>
    </row>
    <row r="50" spans="2:11">
      <c r="B50" s="325"/>
      <c r="C50" s="381" t="s">
        <v>59</v>
      </c>
      <c r="D50" s="382"/>
      <c r="E50" s="383"/>
      <c r="H50" s="127"/>
      <c r="I50" s="127"/>
      <c r="J50" s="127"/>
      <c r="K50" s="127"/>
    </row>
    <row r="51" spans="2:11">
      <c r="B51" s="328" t="s">
        <v>123</v>
      </c>
      <c r="C51" s="321">
        <f>SUM(C46:E46)</f>
        <v>82413062.769796595</v>
      </c>
      <c r="D51" s="384"/>
      <c r="E51" s="385"/>
      <c r="H51" s="127"/>
      <c r="I51" s="127"/>
      <c r="J51" s="127"/>
      <c r="K51" s="127"/>
    </row>
    <row r="52" spans="2:11">
      <c r="B52" s="328" t="s">
        <v>129</v>
      </c>
      <c r="C52" s="321">
        <f>C51*(1+D55)</f>
        <v>84143737.087962314</v>
      </c>
      <c r="D52" s="384"/>
      <c r="E52" s="385"/>
      <c r="H52" s="127"/>
      <c r="I52" s="127"/>
      <c r="J52" s="127"/>
      <c r="K52" s="127"/>
    </row>
    <row r="53" spans="2:11">
      <c r="B53" s="328" t="s">
        <v>128</v>
      </c>
      <c r="C53" s="321">
        <f>C52*(1+D55)</f>
        <v>85910755.56680952</v>
      </c>
      <c r="D53" s="384"/>
      <c r="E53" s="385"/>
      <c r="H53" s="127"/>
      <c r="I53" s="127"/>
      <c r="J53" s="127"/>
      <c r="K53" s="127"/>
    </row>
    <row r="54" spans="2:11">
      <c r="B54" s="320" t="s">
        <v>126</v>
      </c>
      <c r="C54" s="321">
        <f>C53-C51</f>
        <v>3497692.7970129251</v>
      </c>
      <c r="D54" s="382" t="s">
        <v>138</v>
      </c>
      <c r="E54" s="385"/>
      <c r="H54" s="127"/>
      <c r="I54" s="127"/>
      <c r="J54" s="127"/>
      <c r="K54" s="127"/>
    </row>
    <row r="55" spans="2:11" ht="13" thickBot="1">
      <c r="B55" s="333" t="s">
        <v>127</v>
      </c>
      <c r="C55" s="589">
        <f>C54/C51</f>
        <v>4.2440999999999854E-2</v>
      </c>
      <c r="D55" s="589">
        <f>'Direct costs Argentina'!M12</f>
        <v>2.1000000000000001E-2</v>
      </c>
      <c r="E55" s="386"/>
      <c r="H55" s="127"/>
      <c r="I55" s="127"/>
      <c r="J55" s="127"/>
      <c r="K55" s="127"/>
    </row>
    <row r="56" spans="2:11" ht="14">
      <c r="B56" s="292"/>
      <c r="C56" s="293"/>
      <c r="D56" s="293"/>
      <c r="E56" s="260"/>
      <c r="J56" s="335"/>
      <c r="K56" s="127"/>
    </row>
    <row r="57" spans="2:11">
      <c r="B57" s="292"/>
      <c r="C57" s="293"/>
      <c r="D57" s="293"/>
      <c r="E57" s="260"/>
      <c r="K57" s="339"/>
    </row>
    <row r="58" spans="2:11">
      <c r="B58" s="292"/>
      <c r="C58" s="293"/>
      <c r="D58" s="293"/>
      <c r="E58" s="260"/>
    </row>
    <row r="59" spans="2:11">
      <c r="B59" s="292"/>
      <c r="C59" s="293"/>
      <c r="D59" s="293"/>
      <c r="E59" s="260"/>
    </row>
    <row r="60" spans="2:11">
      <c r="B60" s="292"/>
      <c r="C60" s="293"/>
      <c r="D60" s="293"/>
      <c r="E60" s="260"/>
    </row>
    <row r="61" spans="2:11">
      <c r="B61" s="292"/>
      <c r="C61" s="293"/>
      <c r="D61" s="293"/>
      <c r="E61" s="260"/>
      <c r="H61" s="338"/>
    </row>
    <row r="62" spans="2:11">
      <c r="B62" s="259"/>
      <c r="C62" s="293"/>
      <c r="D62" s="293"/>
      <c r="E62" s="260"/>
      <c r="H62" s="338"/>
    </row>
    <row r="63" spans="2:11">
      <c r="B63" s="304"/>
      <c r="C63" s="293"/>
      <c r="D63" s="293"/>
      <c r="E63" s="260"/>
      <c r="H63" s="338"/>
    </row>
    <row r="64" spans="2:11">
      <c r="B64" s="263"/>
      <c r="C64" s="336"/>
      <c r="D64" s="337"/>
      <c r="E64" s="260"/>
      <c r="H64" s="338"/>
    </row>
    <row r="65" spans="4:8">
      <c r="D65" s="263"/>
      <c r="H65" s="338"/>
    </row>
    <row r="66" spans="4:8">
      <c r="D66" s="293"/>
      <c r="H66" s="338"/>
    </row>
    <row r="67" spans="4:8">
      <c r="D67" s="293"/>
    </row>
    <row r="68" spans="4:8">
      <c r="D68" s="293"/>
    </row>
    <row r="69" spans="4:8">
      <c r="D69" s="293"/>
    </row>
    <row r="70" spans="4:8">
      <c r="D70" s="293"/>
    </row>
    <row r="71" spans="4:8">
      <c r="D71" s="293"/>
    </row>
    <row r="72" spans="4:8">
      <c r="D72" s="293"/>
    </row>
    <row r="73" spans="4:8">
      <c r="D73" s="293"/>
    </row>
    <row r="74" spans="4:8">
      <c r="D74" s="293"/>
    </row>
    <row r="75" spans="4:8">
      <c r="D75" s="293"/>
    </row>
    <row r="76" spans="4:8">
      <c r="D76" s="293"/>
    </row>
  </sheetData>
  <sheetProtection password="DC20" sheet="1" objects="1" scenarios="1"/>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sheetPr>
  <dimension ref="A1:ME155"/>
  <sheetViews>
    <sheetView topLeftCell="E1" workbookViewId="0">
      <pane ySplit="1" topLeftCell="A15" activePane="bottomLeft" state="frozen"/>
      <selection activeCell="L1" sqref="L1"/>
      <selection pane="bottomLeft" activeCell="I51" sqref="I51"/>
    </sheetView>
  </sheetViews>
  <sheetFormatPr baseColWidth="10" defaultColWidth="0" defaultRowHeight="13" zeroHeight="1" outlineLevelRow="1" x14ac:dyDescent="0"/>
  <cols>
    <col min="1" max="1" width="7" style="94" customWidth="1"/>
    <col min="2" max="2" width="3.1640625" style="94" customWidth="1"/>
    <col min="3" max="3" width="37" style="94" bestFit="1" customWidth="1"/>
    <col min="4" max="4" width="10.83203125" style="94" bestFit="1" customWidth="1"/>
    <col min="5" max="5" width="9.33203125" style="214" customWidth="1"/>
    <col min="6" max="6" width="15" style="214" customWidth="1"/>
    <col min="7" max="7" width="15.33203125" style="214" customWidth="1"/>
    <col min="8" max="8" width="29.6640625" style="94" customWidth="1"/>
    <col min="9" max="9" width="20.5" style="94" customWidth="1"/>
    <col min="10" max="10" width="18.33203125" style="94" customWidth="1"/>
    <col min="11" max="11" width="24.5" style="94" customWidth="1"/>
    <col min="12" max="15" width="18.1640625" style="94" bestFit="1" customWidth="1"/>
    <col min="16" max="16" width="8.83203125" style="94" customWidth="1"/>
    <col min="17" max="343" width="0" style="145" hidden="1" customWidth="1"/>
    <col min="344" max="16384" width="8.83203125" style="145" hidden="1"/>
  </cols>
  <sheetData>
    <row r="1" spans="1:343" s="94" customFormat="1" ht="23">
      <c r="A1" s="213" t="s">
        <v>1</v>
      </c>
      <c r="C1" s="213"/>
      <c r="E1" s="214"/>
      <c r="F1" s="214"/>
      <c r="G1" s="214"/>
    </row>
    <row r="2" spans="1:343" s="94" customFormat="1" ht="17.25" customHeight="1" thickBot="1">
      <c r="A2" s="215" t="s">
        <v>0</v>
      </c>
      <c r="C2" s="215"/>
      <c r="E2" s="214"/>
      <c r="F2" s="214"/>
      <c r="G2" s="214"/>
    </row>
    <row r="3" spans="1:343" s="94" customFormat="1" ht="17.25" customHeight="1" thickBot="1">
      <c r="A3" s="216" t="str">
        <f ca="1">"Sheet: "&amp;MID(CELL("filename",A3),FIND("]",CELL("filename",A3))+1,99)</f>
        <v>Sheet: Direct costs Brazil</v>
      </c>
      <c r="B3" s="184"/>
      <c r="C3" s="216"/>
      <c r="D3" s="184"/>
      <c r="E3" s="216" t="s">
        <v>11</v>
      </c>
      <c r="F3" s="216" t="s">
        <v>18</v>
      </c>
      <c r="G3" s="217" t="s">
        <v>12</v>
      </c>
      <c r="H3" s="649" t="s">
        <v>1</v>
      </c>
      <c r="I3" s="639">
        <v>2016</v>
      </c>
      <c r="J3" s="639">
        <v>2017</v>
      </c>
      <c r="K3" s="639">
        <v>2018</v>
      </c>
      <c r="L3" s="639">
        <v>2019</v>
      </c>
      <c r="M3" s="639">
        <v>2020</v>
      </c>
      <c r="N3" s="639">
        <v>2021</v>
      </c>
      <c r="O3" s="640">
        <v>2022</v>
      </c>
    </row>
    <row r="4" spans="1:343" s="220" customFormat="1" ht="17.25" customHeight="1" thickBot="1">
      <c r="A4" s="218" t="s">
        <v>2</v>
      </c>
      <c r="B4" s="95"/>
      <c r="C4" s="95"/>
      <c r="D4" s="219"/>
      <c r="E4" s="95"/>
      <c r="F4" s="95"/>
      <c r="G4" s="650"/>
      <c r="H4" s="650"/>
      <c r="I4" s="95"/>
      <c r="J4" s="95"/>
      <c r="K4" s="95"/>
      <c r="L4" s="95"/>
      <c r="M4" s="95"/>
      <c r="N4" s="95"/>
      <c r="O4" s="96"/>
      <c r="P4" s="183"/>
      <c r="Q4" s="183"/>
      <c r="R4" s="183"/>
      <c r="S4" s="183"/>
      <c r="T4" s="183"/>
      <c r="U4" s="183"/>
      <c r="V4" s="183"/>
      <c r="W4" s="183"/>
      <c r="X4" s="183"/>
      <c r="Y4" s="183"/>
      <c r="Z4" s="183"/>
      <c r="AA4" s="183"/>
      <c r="AB4" s="183"/>
      <c r="AC4" s="183"/>
      <c r="AD4" s="183"/>
      <c r="AE4" s="183"/>
      <c r="AF4" s="183"/>
      <c r="AG4" s="183"/>
      <c r="AH4" s="183"/>
      <c r="AI4" s="183"/>
      <c r="AJ4" s="183"/>
      <c r="AK4" s="183"/>
      <c r="AL4" s="183"/>
      <c r="AM4" s="183"/>
      <c r="AN4" s="183"/>
      <c r="AO4" s="183"/>
      <c r="AP4" s="183"/>
      <c r="AQ4" s="183"/>
      <c r="AR4" s="183"/>
      <c r="AS4" s="183"/>
      <c r="AT4" s="183"/>
      <c r="AU4" s="183"/>
      <c r="AV4" s="183"/>
      <c r="AW4" s="183"/>
      <c r="AX4" s="183"/>
      <c r="AY4" s="183"/>
      <c r="AZ4" s="183"/>
      <c r="BA4" s="183"/>
      <c r="BB4" s="183"/>
      <c r="BC4" s="183"/>
      <c r="BD4" s="183"/>
      <c r="BE4" s="183"/>
      <c r="BF4" s="183"/>
      <c r="BG4" s="183"/>
      <c r="BH4" s="183"/>
      <c r="BI4" s="183"/>
      <c r="BJ4" s="183"/>
      <c r="BK4" s="183"/>
      <c r="BL4" s="183"/>
      <c r="BM4" s="183"/>
      <c r="BN4" s="183"/>
      <c r="BO4" s="183"/>
      <c r="BP4" s="183"/>
      <c r="BQ4" s="183"/>
      <c r="BR4" s="183"/>
      <c r="BS4" s="183"/>
      <c r="BT4" s="183"/>
      <c r="BU4" s="183"/>
      <c r="BV4" s="183"/>
      <c r="BW4" s="183"/>
      <c r="BX4" s="183"/>
      <c r="BY4" s="183"/>
      <c r="BZ4" s="183"/>
      <c r="CA4" s="183"/>
      <c r="CB4" s="183"/>
      <c r="CC4" s="183"/>
      <c r="CD4" s="183"/>
      <c r="CE4" s="183"/>
      <c r="CF4" s="183"/>
      <c r="CG4" s="183"/>
      <c r="CH4" s="183"/>
      <c r="CI4" s="183"/>
      <c r="CJ4" s="183"/>
      <c r="CK4" s="183"/>
      <c r="CL4" s="183"/>
      <c r="CM4" s="183"/>
      <c r="CN4" s="183"/>
      <c r="CO4" s="183"/>
      <c r="CP4" s="183"/>
      <c r="CQ4" s="183"/>
      <c r="CR4" s="183"/>
      <c r="CS4" s="183"/>
      <c r="CT4" s="183"/>
      <c r="CU4" s="183"/>
      <c r="CV4" s="183"/>
      <c r="CW4" s="183"/>
      <c r="CX4" s="183"/>
      <c r="CY4" s="183"/>
      <c r="CZ4" s="183"/>
      <c r="DA4" s="183"/>
      <c r="DB4" s="183"/>
      <c r="DC4" s="183"/>
      <c r="DD4" s="183"/>
      <c r="DE4" s="183"/>
      <c r="DF4" s="183"/>
      <c r="DG4" s="183"/>
      <c r="DH4" s="183"/>
      <c r="DI4" s="183"/>
      <c r="DJ4" s="183"/>
      <c r="DK4" s="183"/>
      <c r="DL4" s="183"/>
      <c r="DM4" s="183"/>
      <c r="DN4" s="183"/>
      <c r="DO4" s="183"/>
      <c r="DP4" s="183"/>
      <c r="DQ4" s="183"/>
      <c r="DR4" s="183"/>
      <c r="DS4" s="183"/>
      <c r="DT4" s="183"/>
      <c r="DU4" s="183"/>
      <c r="DV4" s="183"/>
      <c r="DW4" s="183"/>
      <c r="DX4" s="183"/>
      <c r="DY4" s="183"/>
      <c r="DZ4" s="183"/>
      <c r="EA4" s="183"/>
      <c r="EB4" s="183"/>
      <c r="EC4" s="183"/>
      <c r="ED4" s="183"/>
      <c r="EE4" s="183"/>
      <c r="EF4" s="183"/>
      <c r="EG4" s="183"/>
      <c r="EH4" s="183"/>
      <c r="EI4" s="183"/>
      <c r="EJ4" s="183"/>
      <c r="EK4" s="183"/>
      <c r="EL4" s="183"/>
      <c r="EM4" s="183"/>
      <c r="EN4" s="183"/>
      <c r="EO4" s="183"/>
      <c r="EP4" s="183"/>
      <c r="EQ4" s="183"/>
      <c r="ER4" s="183"/>
      <c r="ES4" s="183"/>
      <c r="ET4" s="183"/>
      <c r="EU4" s="183"/>
      <c r="EV4" s="183"/>
      <c r="EW4" s="183"/>
      <c r="EX4" s="183"/>
      <c r="EY4" s="183"/>
      <c r="EZ4" s="183"/>
      <c r="FA4" s="183"/>
      <c r="FB4" s="183"/>
      <c r="FC4" s="183"/>
      <c r="FD4" s="183"/>
      <c r="FE4" s="183"/>
      <c r="FF4" s="183"/>
      <c r="FG4" s="183"/>
      <c r="FH4" s="183"/>
      <c r="FI4" s="183"/>
      <c r="FJ4" s="183"/>
      <c r="FK4" s="183"/>
      <c r="FL4" s="183"/>
      <c r="FM4" s="183"/>
      <c r="FN4" s="183"/>
      <c r="FO4" s="183"/>
      <c r="FP4" s="183"/>
      <c r="FQ4" s="183"/>
      <c r="FR4" s="183"/>
      <c r="FS4" s="183"/>
      <c r="FT4" s="183"/>
      <c r="FU4" s="183"/>
      <c r="FV4" s="183"/>
      <c r="FW4" s="183"/>
      <c r="FX4" s="183"/>
      <c r="FY4" s="183"/>
      <c r="FZ4" s="183"/>
      <c r="GA4" s="183"/>
      <c r="GB4" s="183"/>
      <c r="GC4" s="183"/>
      <c r="GD4" s="183"/>
      <c r="GE4" s="183"/>
      <c r="GF4" s="183"/>
      <c r="GG4" s="183"/>
      <c r="GH4" s="183"/>
      <c r="GI4" s="183"/>
      <c r="GJ4" s="183"/>
      <c r="GK4" s="183"/>
      <c r="GL4" s="183"/>
      <c r="GM4" s="183"/>
      <c r="GN4" s="183"/>
      <c r="GO4" s="183"/>
      <c r="GP4" s="183"/>
      <c r="GQ4" s="183"/>
      <c r="GR4" s="183"/>
      <c r="GS4" s="183"/>
      <c r="GT4" s="183"/>
      <c r="GU4" s="183"/>
      <c r="GV4" s="183"/>
      <c r="GW4" s="183"/>
      <c r="GX4" s="183"/>
      <c r="GY4" s="183"/>
      <c r="GZ4" s="183"/>
      <c r="HA4" s="183"/>
      <c r="HB4" s="183"/>
      <c r="HC4" s="183"/>
      <c r="HD4" s="183"/>
      <c r="HE4" s="183"/>
      <c r="HF4" s="183"/>
      <c r="HG4" s="183"/>
      <c r="HH4" s="183"/>
      <c r="HI4" s="183"/>
      <c r="HJ4" s="183"/>
      <c r="HK4" s="183"/>
      <c r="HL4" s="183"/>
      <c r="HM4" s="183"/>
      <c r="HN4" s="183"/>
      <c r="HO4" s="183"/>
      <c r="HP4" s="183"/>
      <c r="HQ4" s="183"/>
      <c r="HR4" s="183"/>
      <c r="HS4" s="183"/>
      <c r="HT4" s="183"/>
      <c r="HU4" s="183"/>
      <c r="HV4" s="183"/>
      <c r="HW4" s="183"/>
      <c r="HX4" s="183"/>
      <c r="HY4" s="183"/>
      <c r="HZ4" s="183"/>
      <c r="IA4" s="183"/>
      <c r="IB4" s="183"/>
      <c r="IC4" s="183"/>
      <c r="ID4" s="183"/>
      <c r="IE4" s="183"/>
      <c r="IF4" s="183"/>
      <c r="IG4" s="183"/>
      <c r="IH4" s="183"/>
      <c r="II4" s="183"/>
      <c r="IJ4" s="183"/>
      <c r="IK4" s="183"/>
      <c r="IL4" s="183"/>
      <c r="IM4" s="183"/>
      <c r="IN4" s="183"/>
      <c r="IO4" s="183"/>
      <c r="IP4" s="183"/>
      <c r="IQ4" s="183"/>
      <c r="IR4" s="183"/>
      <c r="IS4" s="183"/>
      <c r="IT4" s="183"/>
      <c r="IU4" s="183"/>
      <c r="IV4" s="183"/>
      <c r="IW4" s="183"/>
      <c r="IX4" s="183"/>
      <c r="IY4" s="183"/>
      <c r="IZ4" s="183"/>
      <c r="JA4" s="183"/>
      <c r="JB4" s="183"/>
      <c r="JC4" s="183"/>
      <c r="JD4" s="183"/>
      <c r="JE4" s="183"/>
      <c r="JF4" s="183"/>
      <c r="JG4" s="183"/>
      <c r="JH4" s="183"/>
      <c r="JI4" s="183"/>
      <c r="JJ4" s="183"/>
      <c r="JK4" s="183"/>
      <c r="JL4" s="183"/>
      <c r="JM4" s="183"/>
      <c r="JN4" s="183"/>
      <c r="JO4" s="183"/>
      <c r="JP4" s="183"/>
      <c r="JQ4" s="183"/>
      <c r="JR4" s="183"/>
      <c r="JS4" s="183"/>
      <c r="JT4" s="183"/>
      <c r="JU4" s="183"/>
      <c r="JV4" s="183"/>
      <c r="JW4" s="183"/>
      <c r="JX4" s="183"/>
      <c r="JY4" s="183"/>
      <c r="JZ4" s="183"/>
      <c r="KA4" s="183"/>
      <c r="KB4" s="183"/>
      <c r="KC4" s="183"/>
      <c r="KD4" s="183"/>
      <c r="KE4" s="183"/>
      <c r="KF4" s="183"/>
      <c r="KG4" s="183"/>
      <c r="KH4" s="183"/>
      <c r="KI4" s="183"/>
      <c r="KJ4" s="183"/>
      <c r="KK4" s="183"/>
      <c r="KL4" s="183"/>
      <c r="KM4" s="183"/>
      <c r="KN4" s="183"/>
      <c r="KO4" s="183"/>
      <c r="KP4" s="183"/>
      <c r="KQ4" s="183"/>
      <c r="KR4" s="183"/>
      <c r="KS4" s="183"/>
      <c r="KT4" s="183"/>
      <c r="KU4" s="183"/>
      <c r="KV4" s="183"/>
      <c r="KW4" s="183"/>
      <c r="KX4" s="183"/>
      <c r="KY4" s="183"/>
      <c r="KZ4" s="183"/>
      <c r="LA4" s="183"/>
      <c r="LB4" s="183"/>
      <c r="LC4" s="183"/>
      <c r="LD4" s="183"/>
      <c r="LE4" s="183"/>
      <c r="LF4" s="183"/>
      <c r="LG4" s="183"/>
      <c r="LH4" s="183"/>
      <c r="LI4" s="183"/>
      <c r="LJ4" s="183"/>
      <c r="LK4" s="183"/>
      <c r="LL4" s="183"/>
      <c r="LM4" s="183"/>
      <c r="LN4" s="183"/>
      <c r="LO4" s="183"/>
      <c r="LP4" s="183"/>
      <c r="LQ4" s="183"/>
      <c r="LR4" s="183"/>
      <c r="LS4" s="183"/>
      <c r="LT4" s="183"/>
      <c r="LU4" s="183"/>
      <c r="LV4" s="183"/>
      <c r="LW4" s="183"/>
      <c r="LX4" s="183"/>
      <c r="LY4" s="183"/>
      <c r="LZ4" s="183"/>
      <c r="MA4" s="183"/>
      <c r="MB4" s="183"/>
      <c r="MC4" s="183"/>
      <c r="MD4" s="183"/>
      <c r="ME4" s="183"/>
    </row>
    <row r="5" spans="1:343" s="225" customFormat="1" ht="17.25" customHeight="1" thickTop="1">
      <c r="A5" s="221"/>
      <c r="B5" s="97"/>
      <c r="C5" s="97"/>
      <c r="D5" s="222"/>
      <c r="E5" s="223"/>
      <c r="F5" s="223"/>
      <c r="G5" s="651" t="s">
        <v>137</v>
      </c>
      <c r="H5" s="652" t="s">
        <v>134</v>
      </c>
      <c r="I5" s="97"/>
      <c r="J5" s="97"/>
      <c r="K5" s="97"/>
      <c r="L5" s="97"/>
      <c r="M5" s="97"/>
      <c r="N5" s="97"/>
      <c r="O5" s="98"/>
      <c r="P5" s="224"/>
      <c r="Q5" s="224"/>
      <c r="R5" s="224"/>
      <c r="S5" s="224"/>
      <c r="T5" s="224"/>
      <c r="U5" s="224"/>
      <c r="V5" s="224"/>
      <c r="W5" s="224"/>
      <c r="X5" s="224"/>
      <c r="Y5" s="224"/>
      <c r="Z5" s="224"/>
      <c r="AA5" s="224"/>
      <c r="AB5" s="224"/>
      <c r="AC5" s="224"/>
      <c r="AD5" s="224"/>
      <c r="AE5" s="224"/>
      <c r="AF5" s="224"/>
      <c r="AG5" s="224"/>
      <c r="AH5" s="224"/>
      <c r="AI5" s="224"/>
      <c r="AJ5" s="224"/>
      <c r="AK5" s="224"/>
      <c r="AL5" s="224"/>
      <c r="AM5" s="224"/>
      <c r="AN5" s="224"/>
      <c r="AO5" s="224"/>
      <c r="AP5" s="224"/>
      <c r="AQ5" s="224"/>
      <c r="AR5" s="224"/>
      <c r="AS5" s="224"/>
      <c r="AT5" s="224"/>
      <c r="AU5" s="224"/>
      <c r="AV5" s="224"/>
      <c r="AW5" s="224"/>
      <c r="AX5" s="224"/>
      <c r="AY5" s="224"/>
      <c r="AZ5" s="224"/>
      <c r="BA5" s="224"/>
      <c r="BB5" s="224"/>
      <c r="BC5" s="224"/>
      <c r="BD5" s="224"/>
      <c r="BE5" s="224"/>
      <c r="BF5" s="224"/>
      <c r="BG5" s="224"/>
      <c r="BH5" s="224"/>
      <c r="BI5" s="224"/>
      <c r="BJ5" s="224"/>
      <c r="BK5" s="224"/>
      <c r="BL5" s="224"/>
      <c r="BM5" s="224"/>
      <c r="BN5" s="224"/>
      <c r="BO5" s="224"/>
      <c r="BP5" s="224"/>
      <c r="BQ5" s="224"/>
      <c r="BR5" s="224"/>
      <c r="BS5" s="224"/>
      <c r="BT5" s="224"/>
      <c r="BU5" s="224"/>
      <c r="BV5" s="224"/>
      <c r="BW5" s="224"/>
      <c r="BX5" s="224"/>
      <c r="BY5" s="224"/>
      <c r="BZ5" s="224"/>
      <c r="CA5" s="224"/>
      <c r="CB5" s="224"/>
      <c r="CC5" s="224"/>
      <c r="CD5" s="224"/>
      <c r="CE5" s="224"/>
      <c r="CF5" s="224"/>
      <c r="CG5" s="224"/>
      <c r="CH5" s="224"/>
      <c r="CI5" s="224"/>
      <c r="CJ5" s="224"/>
      <c r="CK5" s="224"/>
      <c r="CL5" s="224"/>
      <c r="CM5" s="224"/>
      <c r="CN5" s="224"/>
      <c r="CO5" s="224"/>
      <c r="CP5" s="224"/>
      <c r="CQ5" s="224"/>
      <c r="CR5" s="224"/>
      <c r="CS5" s="224"/>
      <c r="CT5" s="224"/>
      <c r="CU5" s="224"/>
      <c r="CV5" s="224"/>
      <c r="CW5" s="224"/>
      <c r="CX5" s="224"/>
      <c r="CY5" s="224"/>
      <c r="CZ5" s="224"/>
      <c r="DA5" s="224"/>
      <c r="DB5" s="224"/>
      <c r="DC5" s="224"/>
      <c r="DD5" s="224"/>
      <c r="DE5" s="224"/>
      <c r="DF5" s="224"/>
      <c r="DG5" s="224"/>
      <c r="DH5" s="224"/>
      <c r="DI5" s="224"/>
      <c r="DJ5" s="224"/>
      <c r="DK5" s="224"/>
      <c r="DL5" s="224"/>
      <c r="DM5" s="224"/>
      <c r="DN5" s="224"/>
      <c r="DO5" s="224"/>
      <c r="DP5" s="224"/>
      <c r="DQ5" s="224"/>
      <c r="DR5" s="224"/>
      <c r="DS5" s="224"/>
      <c r="DT5" s="224"/>
      <c r="DU5" s="224"/>
      <c r="DV5" s="224"/>
      <c r="DW5" s="224"/>
      <c r="DX5" s="224"/>
      <c r="DY5" s="224"/>
      <c r="DZ5" s="224"/>
      <c r="EA5" s="224"/>
      <c r="EB5" s="224"/>
      <c r="EC5" s="224"/>
      <c r="ED5" s="224"/>
      <c r="EE5" s="224"/>
      <c r="EF5" s="224"/>
      <c r="EG5" s="224"/>
      <c r="EH5" s="224"/>
      <c r="EI5" s="224"/>
      <c r="EJ5" s="224"/>
      <c r="EK5" s="224"/>
      <c r="EL5" s="224"/>
      <c r="EM5" s="224"/>
      <c r="EN5" s="224"/>
      <c r="EO5" s="224"/>
      <c r="EP5" s="224"/>
      <c r="EQ5" s="224"/>
      <c r="ER5" s="224"/>
      <c r="ES5" s="224"/>
      <c r="ET5" s="224"/>
      <c r="EU5" s="224"/>
      <c r="EV5" s="224"/>
      <c r="EW5" s="224"/>
      <c r="EX5" s="224"/>
      <c r="EY5" s="224"/>
      <c r="EZ5" s="224"/>
      <c r="FA5" s="224"/>
      <c r="FB5" s="224"/>
      <c r="FC5" s="224"/>
      <c r="FD5" s="224"/>
      <c r="FE5" s="224"/>
      <c r="FF5" s="224"/>
      <c r="FG5" s="224"/>
      <c r="FH5" s="224"/>
      <c r="FI5" s="224"/>
      <c r="FJ5" s="224"/>
      <c r="FK5" s="224"/>
      <c r="FL5" s="224"/>
      <c r="FM5" s="224"/>
      <c r="FN5" s="224"/>
      <c r="FO5" s="224"/>
      <c r="FP5" s="224"/>
      <c r="FQ5" s="224"/>
      <c r="FR5" s="224"/>
      <c r="FS5" s="224"/>
      <c r="FT5" s="224"/>
      <c r="FU5" s="224"/>
      <c r="FV5" s="224"/>
      <c r="FW5" s="224"/>
      <c r="FX5" s="224"/>
      <c r="FY5" s="224"/>
      <c r="FZ5" s="224"/>
      <c r="GA5" s="224"/>
      <c r="GB5" s="224"/>
      <c r="GC5" s="224"/>
      <c r="GD5" s="224"/>
      <c r="GE5" s="224"/>
      <c r="GF5" s="224"/>
      <c r="GG5" s="224"/>
      <c r="GH5" s="224"/>
      <c r="GI5" s="224"/>
      <c r="GJ5" s="224"/>
      <c r="GK5" s="224"/>
      <c r="GL5" s="224"/>
      <c r="GM5" s="224"/>
      <c r="GN5" s="224"/>
      <c r="GO5" s="224"/>
      <c r="GP5" s="224"/>
      <c r="GQ5" s="224"/>
      <c r="GR5" s="224"/>
      <c r="GS5" s="224"/>
      <c r="GT5" s="224"/>
      <c r="GU5" s="224"/>
      <c r="GV5" s="224"/>
      <c r="GW5" s="224"/>
      <c r="GX5" s="224"/>
      <c r="GY5" s="224"/>
      <c r="GZ5" s="224"/>
      <c r="HA5" s="224"/>
      <c r="HB5" s="224"/>
      <c r="HC5" s="224"/>
      <c r="HD5" s="224"/>
      <c r="HE5" s="224"/>
      <c r="HF5" s="224"/>
      <c r="HG5" s="224"/>
      <c r="HH5" s="224"/>
      <c r="HI5" s="224"/>
      <c r="HJ5" s="224"/>
      <c r="HK5" s="224"/>
      <c r="HL5" s="224"/>
      <c r="HM5" s="224"/>
      <c r="HN5" s="224"/>
      <c r="HO5" s="224"/>
      <c r="HP5" s="224"/>
      <c r="HQ5" s="224"/>
      <c r="HR5" s="224"/>
      <c r="HS5" s="224"/>
      <c r="HT5" s="224"/>
      <c r="HU5" s="224"/>
      <c r="HV5" s="224"/>
      <c r="HW5" s="224"/>
      <c r="HX5" s="224"/>
      <c r="HY5" s="224"/>
      <c r="HZ5" s="224"/>
      <c r="IA5" s="224"/>
      <c r="IB5" s="224"/>
      <c r="IC5" s="224"/>
      <c r="ID5" s="224"/>
      <c r="IE5" s="224"/>
      <c r="IF5" s="224"/>
      <c r="IG5" s="224"/>
      <c r="IH5" s="224"/>
      <c r="II5" s="224"/>
      <c r="IJ5" s="224"/>
      <c r="IK5" s="224"/>
      <c r="IL5" s="224"/>
      <c r="IM5" s="224"/>
      <c r="IN5" s="224"/>
      <c r="IO5" s="224"/>
      <c r="IP5" s="224"/>
      <c r="IQ5" s="224"/>
      <c r="IR5" s="224"/>
      <c r="IS5" s="224"/>
      <c r="IT5" s="224"/>
      <c r="IU5" s="224"/>
      <c r="IV5" s="224"/>
      <c r="IW5" s="224"/>
      <c r="IX5" s="224"/>
      <c r="IY5" s="224"/>
      <c r="IZ5" s="224"/>
      <c r="JA5" s="224"/>
      <c r="JB5" s="224"/>
      <c r="JC5" s="224"/>
      <c r="JD5" s="224"/>
      <c r="JE5" s="224"/>
      <c r="JF5" s="224"/>
      <c r="JG5" s="224"/>
      <c r="JH5" s="224"/>
      <c r="JI5" s="224"/>
      <c r="JJ5" s="224"/>
      <c r="JK5" s="224"/>
      <c r="JL5" s="224"/>
      <c r="JM5" s="224"/>
      <c r="JN5" s="224"/>
      <c r="JO5" s="224"/>
      <c r="JP5" s="224"/>
      <c r="JQ5" s="224"/>
      <c r="JR5" s="224"/>
      <c r="JS5" s="224"/>
      <c r="JT5" s="224"/>
      <c r="JU5" s="224"/>
      <c r="JV5" s="224"/>
      <c r="JW5" s="224"/>
      <c r="JX5" s="224"/>
      <c r="JY5" s="224"/>
      <c r="JZ5" s="224"/>
      <c r="KA5" s="224"/>
      <c r="KB5" s="224"/>
      <c r="KC5" s="224"/>
      <c r="KD5" s="224"/>
      <c r="KE5" s="224"/>
      <c r="KF5" s="224"/>
      <c r="KG5" s="224"/>
      <c r="KH5" s="224"/>
      <c r="KI5" s="224"/>
      <c r="KJ5" s="224"/>
      <c r="KK5" s="224"/>
      <c r="KL5" s="224"/>
      <c r="KM5" s="224"/>
      <c r="KN5" s="224"/>
      <c r="KO5" s="224"/>
      <c r="KP5" s="224"/>
      <c r="KQ5" s="224"/>
      <c r="KR5" s="224"/>
      <c r="KS5" s="224"/>
      <c r="KT5" s="224"/>
      <c r="KU5" s="224"/>
      <c r="KV5" s="224"/>
      <c r="KW5" s="224"/>
      <c r="KX5" s="224"/>
      <c r="KY5" s="224"/>
      <c r="KZ5" s="224"/>
      <c r="LA5" s="224"/>
      <c r="LB5" s="224"/>
      <c r="LC5" s="224"/>
      <c r="LD5" s="224"/>
      <c r="LE5" s="224"/>
      <c r="LF5" s="224"/>
      <c r="LG5" s="224"/>
      <c r="LH5" s="224"/>
      <c r="LI5" s="224"/>
      <c r="LJ5" s="224"/>
      <c r="LK5" s="224"/>
      <c r="LL5" s="224"/>
      <c r="LM5" s="224"/>
      <c r="LN5" s="224"/>
      <c r="LO5" s="224"/>
      <c r="LP5" s="224"/>
      <c r="LQ5" s="224"/>
      <c r="LR5" s="224"/>
      <c r="LS5" s="224"/>
      <c r="LT5" s="224"/>
      <c r="LU5" s="224"/>
      <c r="LV5" s="224"/>
      <c r="LW5" s="224"/>
      <c r="LX5" s="224"/>
      <c r="LY5" s="224"/>
      <c r="LZ5" s="224"/>
      <c r="MA5" s="224"/>
      <c r="MB5" s="224"/>
      <c r="MC5" s="224"/>
      <c r="MD5" s="224"/>
      <c r="ME5" s="224"/>
    </row>
    <row r="6" spans="1:343" s="225" customFormat="1" ht="17.25" customHeight="1">
      <c r="A6" s="221"/>
      <c r="B6" s="97"/>
      <c r="C6" s="97"/>
      <c r="D6" s="222"/>
      <c r="E6" s="223"/>
      <c r="F6" s="223"/>
      <c r="G6" s="223"/>
      <c r="H6" s="653" t="s">
        <v>135</v>
      </c>
      <c r="I6" s="97"/>
      <c r="J6" s="97"/>
      <c r="K6" s="97"/>
      <c r="L6" s="97"/>
      <c r="M6" s="97"/>
      <c r="N6" s="97"/>
      <c r="O6" s="98"/>
      <c r="P6" s="224"/>
      <c r="Q6" s="224"/>
      <c r="R6" s="224"/>
      <c r="S6" s="224"/>
      <c r="T6" s="224"/>
      <c r="U6" s="224"/>
      <c r="V6" s="224"/>
      <c r="W6" s="224"/>
      <c r="X6" s="224"/>
      <c r="Y6" s="224"/>
      <c r="Z6" s="224"/>
      <c r="AA6" s="224"/>
      <c r="AB6" s="224"/>
      <c r="AC6" s="224"/>
      <c r="AD6" s="224"/>
      <c r="AE6" s="224"/>
      <c r="AF6" s="224"/>
      <c r="AG6" s="224"/>
      <c r="AH6" s="224"/>
      <c r="AI6" s="224"/>
      <c r="AJ6" s="224"/>
      <c r="AK6" s="224"/>
      <c r="AL6" s="224"/>
      <c r="AM6" s="224"/>
      <c r="AN6" s="224"/>
      <c r="AO6" s="224"/>
      <c r="AP6" s="224"/>
      <c r="AQ6" s="224"/>
      <c r="AR6" s="224"/>
      <c r="AS6" s="224"/>
      <c r="AT6" s="224"/>
      <c r="AU6" s="224"/>
      <c r="AV6" s="224"/>
      <c r="AW6" s="224"/>
      <c r="AX6" s="224"/>
      <c r="AY6" s="224"/>
      <c r="AZ6" s="224"/>
      <c r="BA6" s="224"/>
      <c r="BB6" s="224"/>
      <c r="BC6" s="224"/>
      <c r="BD6" s="224"/>
      <c r="BE6" s="224"/>
      <c r="BF6" s="224"/>
      <c r="BG6" s="224"/>
      <c r="BH6" s="224"/>
      <c r="BI6" s="224"/>
      <c r="BJ6" s="224"/>
      <c r="BK6" s="224"/>
      <c r="BL6" s="224"/>
      <c r="BM6" s="224"/>
      <c r="BN6" s="224"/>
      <c r="BO6" s="224"/>
      <c r="BP6" s="224"/>
      <c r="BQ6" s="224"/>
      <c r="BR6" s="224"/>
      <c r="BS6" s="224"/>
      <c r="BT6" s="224"/>
      <c r="BU6" s="224"/>
      <c r="BV6" s="224"/>
      <c r="BW6" s="224"/>
      <c r="BX6" s="224"/>
      <c r="BY6" s="224"/>
      <c r="BZ6" s="224"/>
      <c r="CA6" s="224"/>
      <c r="CB6" s="224"/>
      <c r="CC6" s="224"/>
      <c r="CD6" s="224"/>
      <c r="CE6" s="224"/>
      <c r="CF6" s="224"/>
      <c r="CG6" s="224"/>
      <c r="CH6" s="224"/>
      <c r="CI6" s="224"/>
      <c r="CJ6" s="224"/>
      <c r="CK6" s="224"/>
      <c r="CL6" s="224"/>
      <c r="CM6" s="224"/>
      <c r="CN6" s="224"/>
      <c r="CO6" s="224"/>
      <c r="CP6" s="224"/>
      <c r="CQ6" s="224"/>
      <c r="CR6" s="224"/>
      <c r="CS6" s="224"/>
      <c r="CT6" s="224"/>
      <c r="CU6" s="224"/>
      <c r="CV6" s="224"/>
      <c r="CW6" s="224"/>
      <c r="CX6" s="224"/>
      <c r="CY6" s="224"/>
      <c r="CZ6" s="224"/>
      <c r="DA6" s="224"/>
      <c r="DB6" s="224"/>
      <c r="DC6" s="224"/>
      <c r="DD6" s="224"/>
      <c r="DE6" s="224"/>
      <c r="DF6" s="224"/>
      <c r="DG6" s="224"/>
      <c r="DH6" s="224"/>
      <c r="DI6" s="224"/>
      <c r="DJ6" s="224"/>
      <c r="DK6" s="224"/>
      <c r="DL6" s="224"/>
      <c r="DM6" s="224"/>
      <c r="DN6" s="224"/>
      <c r="DO6" s="224"/>
      <c r="DP6" s="224"/>
      <c r="DQ6" s="224"/>
      <c r="DR6" s="224"/>
      <c r="DS6" s="224"/>
      <c r="DT6" s="224"/>
      <c r="DU6" s="224"/>
      <c r="DV6" s="224"/>
      <c r="DW6" s="224"/>
      <c r="DX6" s="224"/>
      <c r="DY6" s="224"/>
      <c r="DZ6" s="224"/>
      <c r="EA6" s="224"/>
      <c r="EB6" s="224"/>
      <c r="EC6" s="224"/>
      <c r="ED6" s="224"/>
      <c r="EE6" s="224"/>
      <c r="EF6" s="224"/>
      <c r="EG6" s="224"/>
      <c r="EH6" s="224"/>
      <c r="EI6" s="224"/>
      <c r="EJ6" s="224"/>
      <c r="EK6" s="224"/>
      <c r="EL6" s="224"/>
      <c r="EM6" s="224"/>
      <c r="EN6" s="224"/>
      <c r="EO6" s="224"/>
      <c r="EP6" s="224"/>
      <c r="EQ6" s="224"/>
      <c r="ER6" s="224"/>
      <c r="ES6" s="224"/>
      <c r="ET6" s="224"/>
      <c r="EU6" s="224"/>
      <c r="EV6" s="224"/>
      <c r="EW6" s="224"/>
      <c r="EX6" s="224"/>
      <c r="EY6" s="224"/>
      <c r="EZ6" s="224"/>
      <c r="FA6" s="224"/>
      <c r="FB6" s="224"/>
      <c r="FC6" s="224"/>
      <c r="FD6" s="224"/>
      <c r="FE6" s="224"/>
      <c r="FF6" s="224"/>
      <c r="FG6" s="224"/>
      <c r="FH6" s="224"/>
      <c r="FI6" s="224"/>
      <c r="FJ6" s="224"/>
      <c r="FK6" s="224"/>
      <c r="FL6" s="224"/>
      <c r="FM6" s="224"/>
      <c r="FN6" s="224"/>
      <c r="FO6" s="224"/>
      <c r="FP6" s="224"/>
      <c r="FQ6" s="224"/>
      <c r="FR6" s="224"/>
      <c r="FS6" s="224"/>
      <c r="FT6" s="224"/>
      <c r="FU6" s="224"/>
      <c r="FV6" s="224"/>
      <c r="FW6" s="224"/>
      <c r="FX6" s="224"/>
      <c r="FY6" s="224"/>
      <c r="FZ6" s="224"/>
      <c r="GA6" s="224"/>
      <c r="GB6" s="224"/>
      <c r="GC6" s="224"/>
      <c r="GD6" s="224"/>
      <c r="GE6" s="224"/>
      <c r="GF6" s="224"/>
      <c r="GG6" s="224"/>
      <c r="GH6" s="224"/>
      <c r="GI6" s="224"/>
      <c r="GJ6" s="224"/>
      <c r="GK6" s="224"/>
      <c r="GL6" s="224"/>
      <c r="GM6" s="224"/>
      <c r="GN6" s="224"/>
      <c r="GO6" s="224"/>
      <c r="GP6" s="224"/>
      <c r="GQ6" s="224"/>
      <c r="GR6" s="224"/>
      <c r="GS6" s="224"/>
      <c r="GT6" s="224"/>
      <c r="GU6" s="224"/>
      <c r="GV6" s="224"/>
      <c r="GW6" s="224"/>
      <c r="GX6" s="224"/>
      <c r="GY6" s="224"/>
      <c r="GZ6" s="224"/>
      <c r="HA6" s="224"/>
      <c r="HB6" s="224"/>
      <c r="HC6" s="224"/>
      <c r="HD6" s="224"/>
      <c r="HE6" s="224"/>
      <c r="HF6" s="224"/>
      <c r="HG6" s="224"/>
      <c r="HH6" s="224"/>
      <c r="HI6" s="224"/>
      <c r="HJ6" s="224"/>
      <c r="HK6" s="224"/>
      <c r="HL6" s="224"/>
      <c r="HM6" s="224"/>
      <c r="HN6" s="224"/>
      <c r="HO6" s="224"/>
      <c r="HP6" s="224"/>
      <c r="HQ6" s="224"/>
      <c r="HR6" s="224"/>
      <c r="HS6" s="224"/>
      <c r="HT6" s="224"/>
      <c r="HU6" s="224"/>
      <c r="HV6" s="224"/>
      <c r="HW6" s="224"/>
      <c r="HX6" s="224"/>
      <c r="HY6" s="224"/>
      <c r="HZ6" s="224"/>
      <c r="IA6" s="224"/>
      <c r="IB6" s="224"/>
      <c r="IC6" s="224"/>
      <c r="ID6" s="224"/>
      <c r="IE6" s="224"/>
      <c r="IF6" s="224"/>
      <c r="IG6" s="224"/>
      <c r="IH6" s="224"/>
      <c r="II6" s="224"/>
      <c r="IJ6" s="224"/>
      <c r="IK6" s="224"/>
      <c r="IL6" s="224"/>
      <c r="IM6" s="224"/>
      <c r="IN6" s="224"/>
      <c r="IO6" s="224"/>
      <c r="IP6" s="224"/>
      <c r="IQ6" s="224"/>
      <c r="IR6" s="224"/>
      <c r="IS6" s="224"/>
      <c r="IT6" s="224"/>
      <c r="IU6" s="224"/>
      <c r="IV6" s="224"/>
      <c r="IW6" s="224"/>
      <c r="IX6" s="224"/>
      <c r="IY6" s="224"/>
      <c r="IZ6" s="224"/>
      <c r="JA6" s="224"/>
      <c r="JB6" s="224"/>
      <c r="JC6" s="224"/>
      <c r="JD6" s="224"/>
      <c r="JE6" s="224"/>
      <c r="JF6" s="224"/>
      <c r="JG6" s="224"/>
      <c r="JH6" s="224"/>
      <c r="JI6" s="224"/>
      <c r="JJ6" s="224"/>
      <c r="JK6" s="224"/>
      <c r="JL6" s="224"/>
      <c r="JM6" s="224"/>
      <c r="JN6" s="224"/>
      <c r="JO6" s="224"/>
      <c r="JP6" s="224"/>
      <c r="JQ6" s="224"/>
      <c r="JR6" s="224"/>
      <c r="JS6" s="224"/>
      <c r="JT6" s="224"/>
      <c r="JU6" s="224"/>
      <c r="JV6" s="224"/>
      <c r="JW6" s="224"/>
      <c r="JX6" s="224"/>
      <c r="JY6" s="224"/>
      <c r="JZ6" s="224"/>
      <c r="KA6" s="224"/>
      <c r="KB6" s="224"/>
      <c r="KC6" s="224"/>
      <c r="KD6" s="224"/>
      <c r="KE6" s="224"/>
      <c r="KF6" s="224"/>
      <c r="KG6" s="224"/>
      <c r="KH6" s="224"/>
      <c r="KI6" s="224"/>
      <c r="KJ6" s="224"/>
      <c r="KK6" s="224"/>
      <c r="KL6" s="224"/>
      <c r="KM6" s="224"/>
      <c r="KN6" s="224"/>
      <c r="KO6" s="224"/>
      <c r="KP6" s="224"/>
      <c r="KQ6" s="224"/>
      <c r="KR6" s="224"/>
      <c r="KS6" s="224"/>
      <c r="KT6" s="224"/>
      <c r="KU6" s="224"/>
      <c r="KV6" s="224"/>
      <c r="KW6" s="224"/>
      <c r="KX6" s="224"/>
      <c r="KY6" s="224"/>
      <c r="KZ6" s="224"/>
      <c r="LA6" s="224"/>
      <c r="LB6" s="224"/>
      <c r="LC6" s="224"/>
      <c r="LD6" s="224"/>
      <c r="LE6" s="224"/>
      <c r="LF6" s="224"/>
      <c r="LG6" s="224"/>
      <c r="LH6" s="224"/>
      <c r="LI6" s="224"/>
      <c r="LJ6" s="224"/>
      <c r="LK6" s="224"/>
      <c r="LL6" s="224"/>
      <c r="LM6" s="224"/>
      <c r="LN6" s="224"/>
      <c r="LO6" s="224"/>
      <c r="LP6" s="224"/>
      <c r="LQ6" s="224"/>
      <c r="LR6" s="224"/>
      <c r="LS6" s="224"/>
      <c r="LT6" s="224"/>
      <c r="LU6" s="224"/>
      <c r="LV6" s="224"/>
      <c r="LW6" s="224"/>
      <c r="LX6" s="224"/>
      <c r="LY6" s="224"/>
      <c r="LZ6" s="224"/>
      <c r="MA6" s="224"/>
      <c r="MB6" s="224"/>
      <c r="MC6" s="224"/>
      <c r="MD6" s="224"/>
      <c r="ME6" s="224"/>
    </row>
    <row r="7" spans="1:343" s="70" customFormat="1" ht="17.25" customHeight="1">
      <c r="A7" s="226"/>
      <c r="B7" s="227" t="s">
        <v>16</v>
      </c>
      <c r="C7" s="99"/>
      <c r="D7" s="99"/>
      <c r="E7" s="223"/>
      <c r="F7" s="223"/>
      <c r="G7" s="223"/>
      <c r="H7" s="654" t="s">
        <v>136</v>
      </c>
      <c r="I7" s="99"/>
      <c r="J7" s="99"/>
      <c r="K7" s="99"/>
      <c r="L7" s="99"/>
      <c r="M7" s="99"/>
      <c r="N7" s="99"/>
      <c r="O7" s="100"/>
    </row>
    <row r="8" spans="1:343" s="70" customFormat="1" ht="17.25" customHeight="1">
      <c r="A8" s="226"/>
      <c r="B8" s="227"/>
      <c r="C8" s="99"/>
      <c r="D8" s="99"/>
      <c r="E8" s="223"/>
      <c r="F8" s="223"/>
      <c r="G8" s="223"/>
      <c r="H8" s="101"/>
      <c r="I8" s="99"/>
      <c r="J8" s="99"/>
      <c r="K8" s="99"/>
      <c r="L8" s="99"/>
      <c r="M8" s="99"/>
      <c r="N8" s="99"/>
      <c r="O8" s="100"/>
    </row>
    <row r="9" spans="1:343" s="70" customFormat="1" ht="17.25" customHeight="1">
      <c r="A9" s="226"/>
      <c r="B9" s="227"/>
      <c r="C9" s="121" t="s">
        <v>17</v>
      </c>
      <c r="D9" s="99"/>
      <c r="E9" s="223" t="s">
        <v>21</v>
      </c>
      <c r="F9" s="223" t="s">
        <v>19</v>
      </c>
      <c r="G9" s="223" t="s">
        <v>67</v>
      </c>
      <c r="H9" s="101"/>
      <c r="I9" s="33">
        <v>207652865</v>
      </c>
      <c r="J9" s="33">
        <v>209288000</v>
      </c>
      <c r="K9" s="33">
        <v>210868000</v>
      </c>
      <c r="L9" s="5">
        <v>212393000</v>
      </c>
      <c r="M9" s="5">
        <v>213863000</v>
      </c>
      <c r="N9" s="5">
        <v>215278000</v>
      </c>
      <c r="O9" s="6">
        <v>216636000</v>
      </c>
    </row>
    <row r="10" spans="1:343" s="70" customFormat="1" ht="17.25" customHeight="1">
      <c r="A10" s="226"/>
      <c r="B10" s="227"/>
      <c r="C10" s="121"/>
      <c r="D10" s="99"/>
      <c r="E10" s="223"/>
      <c r="F10" s="223"/>
      <c r="G10" s="223"/>
      <c r="H10" s="101"/>
      <c r="I10" s="30"/>
      <c r="J10" s="30"/>
      <c r="K10" s="30"/>
      <c r="L10" s="7"/>
      <c r="M10" s="103"/>
      <c r="N10" s="103"/>
      <c r="O10" s="104"/>
    </row>
    <row r="11" spans="1:343" s="70" customFormat="1" ht="17.25" customHeight="1">
      <c r="A11" s="226"/>
      <c r="B11" s="227"/>
      <c r="C11" s="121" t="s">
        <v>22</v>
      </c>
      <c r="D11" s="99"/>
      <c r="E11" s="223" t="s">
        <v>21</v>
      </c>
      <c r="F11" s="223" t="s">
        <v>19</v>
      </c>
      <c r="G11" s="223" t="s">
        <v>67</v>
      </c>
      <c r="H11" s="101"/>
      <c r="I11" s="33">
        <v>17125821</v>
      </c>
      <c r="J11" s="33">
        <v>17899000</v>
      </c>
      <c r="K11" s="33">
        <v>18711000</v>
      </c>
      <c r="L11" s="256">
        <v>19552000</v>
      </c>
      <c r="M11" s="5">
        <v>20420000</v>
      </c>
      <c r="N11" s="5">
        <v>21303000</v>
      </c>
      <c r="O11" s="6">
        <v>22197000</v>
      </c>
    </row>
    <row r="12" spans="1:343" s="70" customFormat="1" ht="17.25" customHeight="1">
      <c r="A12" s="226"/>
      <c r="B12" s="227"/>
      <c r="C12" s="121" t="s">
        <v>71</v>
      </c>
      <c r="D12" s="99"/>
      <c r="E12" s="223" t="s">
        <v>14</v>
      </c>
      <c r="F12" s="223" t="s">
        <v>77</v>
      </c>
      <c r="G12" s="223" t="s">
        <v>56</v>
      </c>
      <c r="H12" s="591">
        <v>4.2999999999999997E-2</v>
      </c>
      <c r="I12" s="7"/>
      <c r="J12" s="103"/>
      <c r="K12" s="103"/>
      <c r="L12" s="7"/>
      <c r="M12" s="7"/>
      <c r="N12" s="7"/>
      <c r="O12" s="8"/>
    </row>
    <row r="13" spans="1:343" s="70" customFormat="1" ht="17.25" customHeight="1">
      <c r="A13" s="226"/>
      <c r="B13" s="227"/>
      <c r="C13" s="121"/>
      <c r="D13" s="99"/>
      <c r="E13" s="223"/>
      <c r="F13" s="223"/>
      <c r="G13" s="223"/>
      <c r="H13" s="72"/>
      <c r="I13" s="7"/>
      <c r="J13" s="7"/>
      <c r="K13" s="7"/>
      <c r="L13" s="7"/>
      <c r="M13" s="7"/>
      <c r="N13" s="7"/>
      <c r="O13" s="8"/>
    </row>
    <row r="14" spans="1:343" s="70" customFormat="1" ht="17.25" customHeight="1">
      <c r="A14" s="226"/>
      <c r="B14" s="227"/>
      <c r="C14" s="121" t="s">
        <v>76</v>
      </c>
      <c r="D14" s="99"/>
      <c r="E14" s="223" t="s">
        <v>15</v>
      </c>
      <c r="F14" s="223" t="s">
        <v>19</v>
      </c>
      <c r="G14" s="223" t="s">
        <v>63</v>
      </c>
      <c r="H14" s="76"/>
      <c r="I14" s="33">
        <v>33958.25</v>
      </c>
      <c r="J14" s="33">
        <f>(I14*(1+$H$12))</f>
        <v>35418.454749999997</v>
      </c>
      <c r="K14" s="33">
        <f>(J14*(1+$H$12))</f>
        <v>36941.448304249992</v>
      </c>
      <c r="L14" s="33">
        <f t="shared" ref="L14:O14" si="0">(K14*(1+$H$12))</f>
        <v>38529.930581332737</v>
      </c>
      <c r="M14" s="33">
        <f t="shared" si="0"/>
        <v>40186.71759633004</v>
      </c>
      <c r="N14" s="33">
        <f t="shared" si="0"/>
        <v>41914.746452972227</v>
      </c>
      <c r="O14" s="34">
        <f t="shared" si="0"/>
        <v>43717.080550450031</v>
      </c>
    </row>
    <row r="15" spans="1:343" s="70" customFormat="1" ht="17.25" customHeight="1">
      <c r="A15" s="226"/>
      <c r="B15" s="227"/>
      <c r="C15" s="121" t="s">
        <v>27</v>
      </c>
      <c r="D15" s="99"/>
      <c r="E15" s="223" t="s">
        <v>15</v>
      </c>
      <c r="F15" s="223" t="s">
        <v>19</v>
      </c>
      <c r="G15" s="223" t="s">
        <v>63</v>
      </c>
      <c r="H15" s="76"/>
      <c r="I15" s="33">
        <v>29880</v>
      </c>
      <c r="J15" s="33">
        <f>I15*(1+$H$12)</f>
        <v>31164.839999999997</v>
      </c>
      <c r="K15" s="33">
        <f>J15*(1+$H$12)</f>
        <v>32504.928119999993</v>
      </c>
      <c r="L15" s="33">
        <f t="shared" ref="L15:O15" si="1">K15*(1+$H$12)</f>
        <v>33902.640029159993</v>
      </c>
      <c r="M15" s="33">
        <f t="shared" si="1"/>
        <v>35360.453550413869</v>
      </c>
      <c r="N15" s="33">
        <f t="shared" si="1"/>
        <v>36880.953053081663</v>
      </c>
      <c r="O15" s="34">
        <f t="shared" si="1"/>
        <v>38466.834034364168</v>
      </c>
    </row>
    <row r="16" spans="1:343" s="70" customFormat="1" ht="17.25" customHeight="1">
      <c r="A16" s="226"/>
      <c r="B16" s="227"/>
      <c r="C16" s="84"/>
      <c r="D16" s="84"/>
      <c r="E16" s="84"/>
      <c r="F16" s="84"/>
      <c r="G16" s="84"/>
      <c r="H16" s="84"/>
      <c r="I16" s="84"/>
      <c r="J16" s="7"/>
      <c r="K16" s="7"/>
      <c r="L16" s="7"/>
      <c r="M16" s="7"/>
      <c r="N16" s="7"/>
      <c r="O16" s="8"/>
    </row>
    <row r="17" spans="1:343" s="70" customFormat="1" ht="17.25" customHeight="1">
      <c r="A17" s="226"/>
      <c r="B17" s="227"/>
      <c r="C17" s="228"/>
      <c r="D17" s="99"/>
      <c r="E17" s="223"/>
      <c r="F17" s="223"/>
      <c r="G17" s="223"/>
      <c r="H17" s="7"/>
      <c r="I17" s="641"/>
      <c r="J17" s="7"/>
      <c r="K17" s="7"/>
      <c r="L17" s="7"/>
      <c r="M17" s="7"/>
      <c r="N17" s="7"/>
      <c r="O17" s="8"/>
    </row>
    <row r="18" spans="1:343" s="70" customFormat="1" ht="17.25" customHeight="1">
      <c r="A18" s="226"/>
      <c r="B18" s="227" t="s">
        <v>3</v>
      </c>
      <c r="C18" s="228"/>
      <c r="D18" s="99"/>
      <c r="E18" s="223"/>
      <c r="F18" s="223"/>
      <c r="G18" s="223"/>
      <c r="H18" s="7"/>
      <c r="I18" s="7"/>
      <c r="J18" s="7"/>
      <c r="K18" s="7"/>
      <c r="L18" s="7"/>
      <c r="M18" s="7"/>
      <c r="N18" s="7"/>
      <c r="O18" s="8"/>
    </row>
    <row r="19" spans="1:343" s="70" customFormat="1" ht="17.25" customHeight="1">
      <c r="A19" s="226"/>
      <c r="B19" s="227" t="s">
        <v>4</v>
      </c>
      <c r="C19" s="121" t="s">
        <v>5</v>
      </c>
      <c r="D19" s="99"/>
      <c r="E19" s="223" t="s">
        <v>14</v>
      </c>
      <c r="F19" s="223" t="s">
        <v>77</v>
      </c>
      <c r="G19" s="223" t="s">
        <v>65</v>
      </c>
      <c r="H19" s="525">
        <v>0.15</v>
      </c>
      <c r="I19" s="5">
        <f>I14*$H$19</f>
        <v>5093.7375000000002</v>
      </c>
      <c r="J19" s="5">
        <f>J14*$H$19</f>
        <v>5312.7682124999992</v>
      </c>
      <c r="K19" s="5">
        <f>K14*$H$19</f>
        <v>5541.2172456374983</v>
      </c>
      <c r="L19" s="5">
        <f t="shared" ref="L19:O19" si="2">L14*$H$19</f>
        <v>5779.4895871999106</v>
      </c>
      <c r="M19" s="5">
        <f t="shared" si="2"/>
        <v>6028.0076394495054</v>
      </c>
      <c r="N19" s="5">
        <f t="shared" si="2"/>
        <v>6287.2119679458337</v>
      </c>
      <c r="O19" s="6">
        <f t="shared" si="2"/>
        <v>6557.5620825675041</v>
      </c>
    </row>
    <row r="20" spans="1:343" s="70" customFormat="1" ht="17.25" customHeight="1">
      <c r="A20" s="226"/>
      <c r="B20" s="227"/>
      <c r="C20" s="121" t="s">
        <v>6</v>
      </c>
      <c r="D20" s="99"/>
      <c r="E20" s="223" t="s">
        <v>14</v>
      </c>
      <c r="F20" s="223" t="s">
        <v>77</v>
      </c>
      <c r="G20" s="223" t="s">
        <v>65</v>
      </c>
      <c r="H20" s="525">
        <v>0.39</v>
      </c>
      <c r="I20" s="5">
        <f>I14*$H$20</f>
        <v>13243.717500000001</v>
      </c>
      <c r="J20" s="5">
        <f>J14*$H$20</f>
        <v>13813.197352499999</v>
      </c>
      <c r="K20" s="5">
        <f>K14*$H$20</f>
        <v>14407.164838657498</v>
      </c>
      <c r="L20" s="5">
        <f t="shared" ref="L20:O20" si="3">L14*$H$20</f>
        <v>15026.672926719768</v>
      </c>
      <c r="M20" s="5">
        <f t="shared" si="3"/>
        <v>15672.819862568716</v>
      </c>
      <c r="N20" s="5">
        <f t="shared" si="3"/>
        <v>16346.751116659168</v>
      </c>
      <c r="O20" s="6">
        <f t="shared" si="3"/>
        <v>17049.661414675513</v>
      </c>
    </row>
    <row r="21" spans="1:343" s="70" customFormat="1" ht="17.25" customHeight="1">
      <c r="A21" s="226"/>
      <c r="B21" s="227"/>
      <c r="C21" s="121" t="s">
        <v>7</v>
      </c>
      <c r="D21" s="99"/>
      <c r="E21" s="223" t="s">
        <v>14</v>
      </c>
      <c r="F21" s="223" t="s">
        <v>77</v>
      </c>
      <c r="G21" s="223" t="s">
        <v>65</v>
      </c>
      <c r="H21" s="525">
        <v>0.46</v>
      </c>
      <c r="I21" s="5">
        <f>I14*$H$21</f>
        <v>15620.795</v>
      </c>
      <c r="J21" s="5">
        <f t="shared" ref="J21" si="4">J14*$H$21</f>
        <v>16292.489184999999</v>
      </c>
      <c r="K21" s="5">
        <f>K14*$H$21</f>
        <v>16993.066219954999</v>
      </c>
      <c r="L21" s="5">
        <f t="shared" ref="L21:O21" si="5">L14*$H$21</f>
        <v>17723.768067413061</v>
      </c>
      <c r="M21" s="5">
        <f t="shared" si="5"/>
        <v>18485.890094311821</v>
      </c>
      <c r="N21" s="5">
        <f t="shared" si="5"/>
        <v>19280.783368367225</v>
      </c>
      <c r="O21" s="6">
        <f t="shared" si="5"/>
        <v>20109.857053207015</v>
      </c>
    </row>
    <row r="22" spans="1:343" s="70" customFormat="1" ht="17.25" customHeight="1">
      <c r="A22" s="226"/>
      <c r="B22" s="227"/>
      <c r="C22" s="99"/>
      <c r="D22" s="99"/>
      <c r="E22" s="223"/>
      <c r="F22" s="223"/>
      <c r="G22" s="223"/>
      <c r="H22" s="7"/>
      <c r="I22" s="105"/>
      <c r="J22" s="7"/>
      <c r="K22" s="7"/>
      <c r="L22" s="7"/>
      <c r="M22" s="7"/>
      <c r="N22" s="7"/>
      <c r="O22" s="8"/>
    </row>
    <row r="23" spans="1:343" s="70" customFormat="1" ht="17.25" customHeight="1">
      <c r="A23" s="226"/>
      <c r="B23" s="227" t="s">
        <v>8</v>
      </c>
      <c r="C23" s="99"/>
      <c r="D23" s="99"/>
      <c r="E23" s="223"/>
      <c r="F23" s="223"/>
      <c r="G23" s="223"/>
      <c r="H23" s="7"/>
      <c r="I23" s="105"/>
      <c r="J23" s="7"/>
      <c r="K23" s="7"/>
      <c r="L23" s="7"/>
      <c r="M23" s="7"/>
      <c r="N23" s="7"/>
      <c r="O23" s="8"/>
    </row>
    <row r="24" spans="1:343" s="70" customFormat="1" ht="17.25" customHeight="1">
      <c r="A24" s="226"/>
      <c r="B24" s="227"/>
      <c r="C24" s="99"/>
      <c r="D24" s="99"/>
      <c r="E24" s="223"/>
      <c r="F24" s="223"/>
      <c r="G24" s="223"/>
      <c r="H24" s="7"/>
      <c r="I24" s="105"/>
      <c r="J24" s="7"/>
      <c r="K24" s="7"/>
      <c r="L24" s="7"/>
      <c r="M24" s="7"/>
      <c r="N24" s="7"/>
      <c r="O24" s="8"/>
    </row>
    <row r="25" spans="1:343" s="70" customFormat="1" ht="17.25" customHeight="1">
      <c r="A25" s="226"/>
      <c r="B25" s="229"/>
      <c r="C25" s="121" t="s">
        <v>9</v>
      </c>
      <c r="D25" s="99"/>
      <c r="E25" s="223" t="s">
        <v>14</v>
      </c>
      <c r="F25" s="223" t="s">
        <v>77</v>
      </c>
      <c r="G25" s="223" t="s">
        <v>20</v>
      </c>
      <c r="H25" s="257">
        <v>0.75</v>
      </c>
      <c r="I25" s="5">
        <f>I14*$H$25</f>
        <v>25468.6875</v>
      </c>
      <c r="J25" s="5">
        <f t="shared" ref="J25:O25" si="6">J14*$H$25</f>
        <v>26563.841062499996</v>
      </c>
      <c r="K25" s="5">
        <f t="shared" si="6"/>
        <v>27706.086228187494</v>
      </c>
      <c r="L25" s="5">
        <f t="shared" si="6"/>
        <v>28897.447935999553</v>
      </c>
      <c r="M25" s="5">
        <f t="shared" si="6"/>
        <v>30140.03819724753</v>
      </c>
      <c r="N25" s="5">
        <f t="shared" si="6"/>
        <v>31436.059839729169</v>
      </c>
      <c r="O25" s="6">
        <f t="shared" si="6"/>
        <v>32787.810412837527</v>
      </c>
    </row>
    <row r="26" spans="1:343" s="70" customFormat="1" ht="17.25" customHeight="1">
      <c r="A26" s="226"/>
      <c r="B26" s="229"/>
      <c r="C26" s="121"/>
      <c r="D26" s="99"/>
      <c r="E26" s="223"/>
      <c r="F26" s="223"/>
      <c r="G26" s="223"/>
      <c r="H26" s="106"/>
      <c r="I26" s="9"/>
      <c r="J26" s="9"/>
      <c r="K26" s="9"/>
      <c r="L26" s="7"/>
      <c r="M26" s="7"/>
      <c r="N26" s="7"/>
      <c r="O26" s="8"/>
    </row>
    <row r="27" spans="1:343" s="70" customFormat="1" ht="14" thickBot="1">
      <c r="A27" s="226"/>
      <c r="B27" s="99"/>
      <c r="C27" s="121" t="s">
        <v>10</v>
      </c>
      <c r="D27" s="99"/>
      <c r="E27" s="223" t="s">
        <v>14</v>
      </c>
      <c r="F27" s="223" t="s">
        <v>77</v>
      </c>
      <c r="G27" s="223" t="s">
        <v>20</v>
      </c>
      <c r="H27" s="258">
        <v>0.25</v>
      </c>
      <c r="I27" s="44">
        <f>I14*$H$27</f>
        <v>8489.5625</v>
      </c>
      <c r="J27" s="44">
        <f t="shared" ref="J27:M27" si="7">J14*$H$27</f>
        <v>8854.6136874999993</v>
      </c>
      <c r="K27" s="44">
        <f>K14*$H$27</f>
        <v>9235.3620760624981</v>
      </c>
      <c r="L27" s="44">
        <f t="shared" si="7"/>
        <v>9632.4826453331843</v>
      </c>
      <c r="M27" s="44">
        <f t="shared" si="7"/>
        <v>10046.67939908251</v>
      </c>
      <c r="N27" s="69">
        <f>N14*$H$27</f>
        <v>10478.686613243057</v>
      </c>
      <c r="O27" s="45">
        <f>O14*$H$27</f>
        <v>10929.270137612508</v>
      </c>
    </row>
    <row r="28" spans="1:343" s="220" customFormat="1" ht="18" hidden="1" thickBot="1">
      <c r="A28" s="218" t="s">
        <v>75</v>
      </c>
      <c r="B28" s="95"/>
      <c r="C28" s="95"/>
      <c r="D28" s="219"/>
      <c r="E28" s="95"/>
      <c r="F28" s="95"/>
      <c r="G28" s="95"/>
      <c r="H28" s="107"/>
      <c r="I28" s="108"/>
      <c r="J28" s="108"/>
      <c r="K28" s="108"/>
      <c r="L28" s="108"/>
      <c r="M28" s="108"/>
      <c r="N28" s="108"/>
      <c r="O28" s="109"/>
      <c r="P28" s="183"/>
      <c r="Q28" s="183"/>
      <c r="R28" s="183"/>
      <c r="S28" s="183"/>
      <c r="T28" s="183"/>
      <c r="U28" s="183"/>
      <c r="V28" s="183"/>
      <c r="W28" s="183"/>
      <c r="X28" s="183"/>
      <c r="Y28" s="183"/>
      <c r="Z28" s="183"/>
      <c r="AA28" s="183"/>
      <c r="AB28" s="183"/>
      <c r="AC28" s="183"/>
      <c r="AD28" s="183"/>
      <c r="AE28" s="183"/>
      <c r="AF28" s="183"/>
      <c r="AG28" s="183"/>
      <c r="AH28" s="183"/>
      <c r="AI28" s="183"/>
      <c r="AJ28" s="183"/>
      <c r="AK28" s="183"/>
      <c r="AL28" s="183"/>
      <c r="AM28" s="183"/>
      <c r="AN28" s="183"/>
      <c r="AO28" s="183"/>
      <c r="AP28" s="183"/>
      <c r="AQ28" s="183"/>
      <c r="AR28" s="183"/>
      <c r="AS28" s="183"/>
      <c r="AT28" s="183"/>
      <c r="AU28" s="183"/>
      <c r="AV28" s="183"/>
      <c r="AW28" s="183"/>
      <c r="AX28" s="183"/>
      <c r="AY28" s="183"/>
      <c r="AZ28" s="183"/>
      <c r="BA28" s="183"/>
      <c r="BB28" s="183"/>
      <c r="BC28" s="183"/>
      <c r="BD28" s="183"/>
      <c r="BE28" s="183"/>
      <c r="BF28" s="183"/>
      <c r="BG28" s="183"/>
      <c r="BH28" s="183"/>
      <c r="BI28" s="183"/>
      <c r="BJ28" s="183"/>
      <c r="BK28" s="183"/>
      <c r="BL28" s="183"/>
      <c r="BM28" s="183"/>
      <c r="BN28" s="183"/>
      <c r="BO28" s="183"/>
      <c r="BP28" s="183"/>
      <c r="BQ28" s="183"/>
      <c r="BR28" s="183"/>
      <c r="BS28" s="183"/>
      <c r="BT28" s="183"/>
      <c r="BU28" s="183"/>
      <c r="BV28" s="183"/>
      <c r="BW28" s="183"/>
      <c r="BX28" s="183"/>
      <c r="BY28" s="183"/>
      <c r="BZ28" s="183"/>
      <c r="CA28" s="183"/>
      <c r="CB28" s="183"/>
      <c r="CC28" s="183"/>
      <c r="CD28" s="183"/>
      <c r="CE28" s="183"/>
      <c r="CF28" s="183"/>
      <c r="CG28" s="183"/>
      <c r="CH28" s="183"/>
      <c r="CI28" s="183"/>
      <c r="CJ28" s="183"/>
      <c r="CK28" s="183"/>
      <c r="CL28" s="183"/>
      <c r="CM28" s="183"/>
      <c r="CN28" s="183"/>
      <c r="CO28" s="183"/>
      <c r="CP28" s="183"/>
      <c r="CQ28" s="183"/>
      <c r="CR28" s="183"/>
      <c r="CS28" s="183"/>
      <c r="CT28" s="183"/>
      <c r="CU28" s="183"/>
      <c r="CV28" s="183"/>
      <c r="CW28" s="183"/>
      <c r="CX28" s="183"/>
      <c r="CY28" s="183"/>
      <c r="CZ28" s="183"/>
      <c r="DA28" s="183"/>
      <c r="DB28" s="183"/>
      <c r="DC28" s="183"/>
      <c r="DD28" s="183"/>
      <c r="DE28" s="183"/>
      <c r="DF28" s="183"/>
      <c r="DG28" s="183"/>
      <c r="DH28" s="183"/>
      <c r="DI28" s="183"/>
      <c r="DJ28" s="183"/>
      <c r="DK28" s="183"/>
      <c r="DL28" s="183"/>
      <c r="DM28" s="183"/>
      <c r="DN28" s="183"/>
      <c r="DO28" s="183"/>
      <c r="DP28" s="183"/>
      <c r="DQ28" s="183"/>
      <c r="DR28" s="183"/>
      <c r="DS28" s="183"/>
      <c r="DT28" s="183"/>
      <c r="DU28" s="183"/>
      <c r="DV28" s="183"/>
      <c r="DW28" s="183"/>
      <c r="DX28" s="183"/>
      <c r="DY28" s="183"/>
      <c r="DZ28" s="183"/>
      <c r="EA28" s="183"/>
      <c r="EB28" s="183"/>
      <c r="EC28" s="183"/>
      <c r="ED28" s="183"/>
      <c r="EE28" s="183"/>
      <c r="EF28" s="183"/>
      <c r="EG28" s="183"/>
      <c r="EH28" s="183"/>
      <c r="EI28" s="183"/>
      <c r="EJ28" s="183"/>
      <c r="EK28" s="183"/>
      <c r="EL28" s="183"/>
      <c r="EM28" s="183"/>
      <c r="EN28" s="183"/>
      <c r="EO28" s="183"/>
      <c r="EP28" s="183"/>
      <c r="EQ28" s="183"/>
      <c r="ER28" s="183"/>
      <c r="ES28" s="183"/>
      <c r="ET28" s="183"/>
      <c r="EU28" s="183"/>
      <c r="EV28" s="183"/>
      <c r="EW28" s="183"/>
      <c r="EX28" s="183"/>
      <c r="EY28" s="183"/>
      <c r="EZ28" s="183"/>
      <c r="FA28" s="183"/>
      <c r="FB28" s="183"/>
      <c r="FC28" s="183"/>
      <c r="FD28" s="183"/>
      <c r="FE28" s="183"/>
      <c r="FF28" s="183"/>
      <c r="FG28" s="183"/>
      <c r="FH28" s="183"/>
      <c r="FI28" s="183"/>
      <c r="FJ28" s="183"/>
      <c r="FK28" s="183"/>
      <c r="FL28" s="183"/>
      <c r="FM28" s="183"/>
      <c r="FN28" s="183"/>
      <c r="FO28" s="183"/>
      <c r="FP28" s="183"/>
      <c r="FQ28" s="183"/>
      <c r="FR28" s="183"/>
      <c r="FS28" s="183"/>
      <c r="FT28" s="183"/>
      <c r="FU28" s="183"/>
      <c r="FV28" s="183"/>
      <c r="FW28" s="183"/>
      <c r="FX28" s="183"/>
      <c r="FY28" s="183"/>
      <c r="FZ28" s="183"/>
      <c r="GA28" s="183"/>
      <c r="GB28" s="183"/>
      <c r="GC28" s="183"/>
      <c r="GD28" s="183"/>
      <c r="GE28" s="183"/>
      <c r="GF28" s="183"/>
      <c r="GG28" s="183"/>
      <c r="GH28" s="183"/>
      <c r="GI28" s="183"/>
      <c r="GJ28" s="183"/>
      <c r="GK28" s="183"/>
      <c r="GL28" s="183"/>
      <c r="GM28" s="183"/>
      <c r="GN28" s="183"/>
      <c r="GO28" s="183"/>
      <c r="GP28" s="183"/>
      <c r="GQ28" s="183"/>
      <c r="GR28" s="183"/>
      <c r="GS28" s="183"/>
      <c r="GT28" s="183"/>
      <c r="GU28" s="183"/>
      <c r="GV28" s="183"/>
      <c r="GW28" s="183"/>
      <c r="GX28" s="183"/>
      <c r="GY28" s="183"/>
      <c r="GZ28" s="183"/>
      <c r="HA28" s="183"/>
      <c r="HB28" s="183"/>
      <c r="HC28" s="183"/>
      <c r="HD28" s="183"/>
      <c r="HE28" s="183"/>
      <c r="HF28" s="183"/>
      <c r="HG28" s="183"/>
      <c r="HH28" s="183"/>
      <c r="HI28" s="183"/>
      <c r="HJ28" s="183"/>
      <c r="HK28" s="183"/>
      <c r="HL28" s="183"/>
      <c r="HM28" s="183"/>
      <c r="HN28" s="183"/>
      <c r="HO28" s="183"/>
      <c r="HP28" s="183"/>
      <c r="HQ28" s="183"/>
      <c r="HR28" s="183"/>
      <c r="HS28" s="183"/>
      <c r="HT28" s="183"/>
      <c r="HU28" s="183"/>
      <c r="HV28" s="183"/>
      <c r="HW28" s="183"/>
      <c r="HX28" s="183"/>
      <c r="HY28" s="183"/>
      <c r="HZ28" s="183"/>
      <c r="IA28" s="183"/>
      <c r="IB28" s="183"/>
      <c r="IC28" s="183"/>
      <c r="ID28" s="183"/>
      <c r="IE28" s="183"/>
      <c r="IF28" s="183"/>
      <c r="IG28" s="183"/>
      <c r="IH28" s="183"/>
      <c r="II28" s="183"/>
      <c r="IJ28" s="183"/>
      <c r="IK28" s="183"/>
      <c r="IL28" s="183"/>
      <c r="IM28" s="183"/>
      <c r="IN28" s="183"/>
      <c r="IO28" s="183"/>
      <c r="IP28" s="183"/>
      <c r="IQ28" s="183"/>
      <c r="IR28" s="183"/>
      <c r="IS28" s="183"/>
      <c r="IT28" s="183"/>
      <c r="IU28" s="183"/>
      <c r="IV28" s="183"/>
      <c r="IW28" s="183"/>
      <c r="IX28" s="183"/>
      <c r="IY28" s="183"/>
      <c r="IZ28" s="183"/>
      <c r="JA28" s="183"/>
      <c r="JB28" s="183"/>
      <c r="JC28" s="183"/>
      <c r="JD28" s="183"/>
      <c r="JE28" s="183"/>
      <c r="JF28" s="183"/>
      <c r="JG28" s="183"/>
      <c r="JH28" s="183"/>
      <c r="JI28" s="183"/>
      <c r="JJ28" s="183"/>
      <c r="JK28" s="183"/>
      <c r="JL28" s="183"/>
      <c r="JM28" s="183"/>
      <c r="JN28" s="183"/>
      <c r="JO28" s="183"/>
      <c r="JP28" s="183"/>
      <c r="JQ28" s="183"/>
      <c r="JR28" s="183"/>
      <c r="JS28" s="183"/>
      <c r="JT28" s="183"/>
      <c r="JU28" s="183"/>
      <c r="JV28" s="183"/>
      <c r="JW28" s="183"/>
      <c r="JX28" s="183"/>
      <c r="JY28" s="183"/>
      <c r="JZ28" s="183"/>
      <c r="KA28" s="183"/>
      <c r="KB28" s="183"/>
      <c r="KC28" s="183"/>
      <c r="KD28" s="183"/>
      <c r="KE28" s="183"/>
      <c r="KF28" s="183"/>
      <c r="KG28" s="183"/>
      <c r="KH28" s="183"/>
      <c r="KI28" s="183"/>
      <c r="KJ28" s="183"/>
      <c r="KK28" s="183"/>
      <c r="KL28" s="183"/>
      <c r="KM28" s="183"/>
      <c r="KN28" s="183"/>
      <c r="KO28" s="183"/>
      <c r="KP28" s="183"/>
      <c r="KQ28" s="183"/>
      <c r="KR28" s="183"/>
      <c r="KS28" s="183"/>
      <c r="KT28" s="183"/>
      <c r="KU28" s="183"/>
      <c r="KV28" s="183"/>
      <c r="KW28" s="183"/>
      <c r="KX28" s="183"/>
      <c r="KY28" s="183"/>
      <c r="KZ28" s="183"/>
      <c r="LA28" s="183"/>
      <c r="LB28" s="183"/>
      <c r="LC28" s="183"/>
      <c r="LD28" s="183"/>
      <c r="LE28" s="183"/>
      <c r="LF28" s="183"/>
      <c r="LG28" s="183"/>
      <c r="LH28" s="183"/>
      <c r="LI28" s="183"/>
      <c r="LJ28" s="183"/>
      <c r="LK28" s="183"/>
      <c r="LL28" s="183"/>
      <c r="LM28" s="183"/>
      <c r="LN28" s="183"/>
      <c r="LO28" s="183"/>
      <c r="LP28" s="183"/>
      <c r="LQ28" s="183"/>
      <c r="LR28" s="183"/>
      <c r="LS28" s="183"/>
      <c r="LT28" s="183"/>
      <c r="LU28" s="183"/>
      <c r="LV28" s="183"/>
      <c r="LW28" s="183"/>
      <c r="LX28" s="183"/>
      <c r="LY28" s="183"/>
      <c r="LZ28" s="183"/>
      <c r="MA28" s="183"/>
      <c r="MB28" s="183"/>
      <c r="MC28" s="183"/>
      <c r="MD28" s="183"/>
      <c r="ME28" s="183"/>
    </row>
    <row r="29" spans="1:343" s="220" customFormat="1" ht="18" hidden="1" thickTop="1">
      <c r="A29" s="230"/>
      <c r="B29" s="227"/>
      <c r="C29" s="227"/>
      <c r="D29" s="227"/>
      <c r="E29" s="223"/>
      <c r="F29" s="223"/>
      <c r="G29" s="223"/>
      <c r="H29" s="29"/>
      <c r="I29" s="29"/>
      <c r="J29" s="29"/>
      <c r="K29" s="29"/>
      <c r="L29" s="29"/>
      <c r="M29" s="29"/>
      <c r="N29" s="29"/>
      <c r="O29" s="110"/>
      <c r="P29" s="183"/>
      <c r="Q29" s="183"/>
      <c r="R29" s="183"/>
      <c r="S29" s="183"/>
      <c r="T29" s="183"/>
      <c r="U29" s="183"/>
      <c r="V29" s="183"/>
      <c r="W29" s="183"/>
      <c r="X29" s="183"/>
      <c r="Y29" s="183"/>
      <c r="Z29" s="183"/>
      <c r="AA29" s="183"/>
      <c r="AB29" s="183"/>
      <c r="AC29" s="183"/>
      <c r="AD29" s="183"/>
      <c r="AE29" s="183"/>
      <c r="AF29" s="183"/>
      <c r="AG29" s="183"/>
      <c r="AH29" s="183"/>
      <c r="AI29" s="183"/>
      <c r="AJ29" s="183"/>
      <c r="AK29" s="183"/>
      <c r="AL29" s="183"/>
      <c r="AM29" s="183"/>
      <c r="AN29" s="183"/>
      <c r="AO29" s="183"/>
      <c r="AP29" s="183"/>
      <c r="AQ29" s="183"/>
      <c r="AR29" s="183"/>
      <c r="AS29" s="183"/>
      <c r="AT29" s="183"/>
      <c r="AU29" s="183"/>
      <c r="AV29" s="183"/>
      <c r="AW29" s="183"/>
      <c r="AX29" s="183"/>
      <c r="AY29" s="183"/>
      <c r="AZ29" s="183"/>
      <c r="BA29" s="183"/>
      <c r="BB29" s="183"/>
      <c r="BC29" s="183"/>
      <c r="BD29" s="183"/>
      <c r="BE29" s="183"/>
      <c r="BF29" s="183"/>
      <c r="BG29" s="183"/>
      <c r="BH29" s="183"/>
      <c r="BI29" s="183"/>
      <c r="BJ29" s="183"/>
      <c r="BK29" s="183"/>
      <c r="BL29" s="183"/>
      <c r="BM29" s="183"/>
      <c r="BN29" s="183"/>
      <c r="BO29" s="183"/>
      <c r="BP29" s="183"/>
      <c r="BQ29" s="183"/>
      <c r="BR29" s="183"/>
      <c r="BS29" s="183"/>
      <c r="BT29" s="183"/>
      <c r="BU29" s="183"/>
      <c r="BV29" s="183"/>
      <c r="BW29" s="183"/>
      <c r="BX29" s="183"/>
      <c r="BY29" s="183"/>
      <c r="BZ29" s="183"/>
      <c r="CA29" s="183"/>
      <c r="CB29" s="183"/>
      <c r="CC29" s="183"/>
      <c r="CD29" s="183"/>
      <c r="CE29" s="183"/>
      <c r="CF29" s="183"/>
      <c r="CG29" s="183"/>
      <c r="CH29" s="183"/>
      <c r="CI29" s="183"/>
      <c r="CJ29" s="183"/>
      <c r="CK29" s="183"/>
      <c r="CL29" s="183"/>
      <c r="CM29" s="183"/>
      <c r="CN29" s="183"/>
      <c r="CO29" s="183"/>
      <c r="CP29" s="183"/>
      <c r="CQ29" s="183"/>
      <c r="CR29" s="183"/>
      <c r="CS29" s="183"/>
      <c r="CT29" s="183"/>
      <c r="CU29" s="183"/>
      <c r="CV29" s="183"/>
      <c r="CW29" s="183"/>
      <c r="CX29" s="183"/>
      <c r="CY29" s="183"/>
      <c r="CZ29" s="183"/>
      <c r="DA29" s="183"/>
      <c r="DB29" s="183"/>
      <c r="DC29" s="183"/>
      <c r="DD29" s="183"/>
      <c r="DE29" s="183"/>
      <c r="DF29" s="183"/>
      <c r="DG29" s="183"/>
      <c r="DH29" s="183"/>
      <c r="DI29" s="183"/>
      <c r="DJ29" s="183"/>
      <c r="DK29" s="183"/>
      <c r="DL29" s="183"/>
      <c r="DM29" s="183"/>
      <c r="DN29" s="183"/>
      <c r="DO29" s="183"/>
      <c r="DP29" s="183"/>
      <c r="DQ29" s="183"/>
      <c r="DR29" s="183"/>
      <c r="DS29" s="183"/>
      <c r="DT29" s="183"/>
      <c r="DU29" s="183"/>
      <c r="DV29" s="183"/>
      <c r="DW29" s="183"/>
      <c r="DX29" s="183"/>
      <c r="DY29" s="183"/>
      <c r="DZ29" s="183"/>
      <c r="EA29" s="183"/>
      <c r="EB29" s="183"/>
      <c r="EC29" s="183"/>
      <c r="ED29" s="183"/>
      <c r="EE29" s="183"/>
      <c r="EF29" s="183"/>
      <c r="EG29" s="183"/>
      <c r="EH29" s="183"/>
      <c r="EI29" s="183"/>
      <c r="EJ29" s="183"/>
      <c r="EK29" s="183"/>
      <c r="EL29" s="183"/>
      <c r="EM29" s="183"/>
      <c r="EN29" s="183"/>
      <c r="EO29" s="183"/>
      <c r="EP29" s="183"/>
      <c r="EQ29" s="183"/>
      <c r="ER29" s="183"/>
      <c r="ES29" s="183"/>
      <c r="ET29" s="183"/>
      <c r="EU29" s="183"/>
      <c r="EV29" s="183"/>
      <c r="EW29" s="183"/>
      <c r="EX29" s="183"/>
      <c r="EY29" s="183"/>
      <c r="EZ29" s="183"/>
      <c r="FA29" s="183"/>
      <c r="FB29" s="183"/>
      <c r="FC29" s="183"/>
      <c r="FD29" s="183"/>
      <c r="FE29" s="183"/>
      <c r="FF29" s="183"/>
      <c r="FG29" s="183"/>
      <c r="FH29" s="183"/>
      <c r="FI29" s="183"/>
      <c r="FJ29" s="183"/>
      <c r="FK29" s="183"/>
      <c r="FL29" s="183"/>
      <c r="FM29" s="183"/>
      <c r="FN29" s="183"/>
      <c r="FO29" s="183"/>
      <c r="FP29" s="183"/>
      <c r="FQ29" s="183"/>
      <c r="FR29" s="183"/>
      <c r="FS29" s="183"/>
      <c r="FT29" s="183"/>
      <c r="FU29" s="183"/>
      <c r="FV29" s="183"/>
      <c r="FW29" s="183"/>
      <c r="FX29" s="183"/>
      <c r="FY29" s="183"/>
      <c r="FZ29" s="183"/>
      <c r="GA29" s="183"/>
      <c r="GB29" s="183"/>
      <c r="GC29" s="183"/>
      <c r="GD29" s="183"/>
      <c r="GE29" s="183"/>
      <c r="GF29" s="183"/>
      <c r="GG29" s="183"/>
      <c r="GH29" s="183"/>
      <c r="GI29" s="183"/>
      <c r="GJ29" s="183"/>
      <c r="GK29" s="183"/>
      <c r="GL29" s="183"/>
      <c r="GM29" s="183"/>
      <c r="GN29" s="183"/>
      <c r="GO29" s="183"/>
      <c r="GP29" s="183"/>
      <c r="GQ29" s="183"/>
      <c r="GR29" s="183"/>
      <c r="GS29" s="183"/>
      <c r="GT29" s="183"/>
      <c r="GU29" s="183"/>
      <c r="GV29" s="183"/>
      <c r="GW29" s="183"/>
      <c r="GX29" s="183"/>
      <c r="GY29" s="183"/>
      <c r="GZ29" s="183"/>
      <c r="HA29" s="183"/>
      <c r="HB29" s="183"/>
      <c r="HC29" s="183"/>
      <c r="HD29" s="183"/>
      <c r="HE29" s="183"/>
      <c r="HF29" s="183"/>
      <c r="HG29" s="183"/>
      <c r="HH29" s="183"/>
      <c r="HI29" s="183"/>
      <c r="HJ29" s="183"/>
      <c r="HK29" s="183"/>
      <c r="HL29" s="183"/>
      <c r="HM29" s="183"/>
      <c r="HN29" s="183"/>
      <c r="HO29" s="183"/>
      <c r="HP29" s="183"/>
      <c r="HQ29" s="183"/>
      <c r="HR29" s="183"/>
      <c r="HS29" s="183"/>
      <c r="HT29" s="183"/>
      <c r="HU29" s="183"/>
      <c r="HV29" s="183"/>
      <c r="HW29" s="183"/>
      <c r="HX29" s="183"/>
      <c r="HY29" s="183"/>
      <c r="HZ29" s="183"/>
      <c r="IA29" s="183"/>
      <c r="IB29" s="183"/>
      <c r="IC29" s="183"/>
      <c r="ID29" s="183"/>
      <c r="IE29" s="183"/>
      <c r="IF29" s="183"/>
      <c r="IG29" s="183"/>
      <c r="IH29" s="183"/>
      <c r="II29" s="183"/>
      <c r="IJ29" s="183"/>
      <c r="IK29" s="183"/>
      <c r="IL29" s="183"/>
      <c r="IM29" s="183"/>
      <c r="IN29" s="183"/>
      <c r="IO29" s="183"/>
      <c r="IP29" s="183"/>
      <c r="IQ29" s="183"/>
      <c r="IR29" s="183"/>
      <c r="IS29" s="183"/>
      <c r="IT29" s="183"/>
      <c r="IU29" s="183"/>
      <c r="IV29" s="183"/>
      <c r="IW29" s="183"/>
      <c r="IX29" s="183"/>
      <c r="IY29" s="183"/>
      <c r="IZ29" s="183"/>
      <c r="JA29" s="183"/>
      <c r="JB29" s="183"/>
      <c r="JC29" s="183"/>
      <c r="JD29" s="183"/>
      <c r="JE29" s="183"/>
      <c r="JF29" s="183"/>
      <c r="JG29" s="183"/>
      <c r="JH29" s="183"/>
      <c r="JI29" s="183"/>
      <c r="JJ29" s="183"/>
      <c r="JK29" s="183"/>
      <c r="JL29" s="183"/>
      <c r="JM29" s="183"/>
      <c r="JN29" s="183"/>
      <c r="JO29" s="183"/>
      <c r="JP29" s="183"/>
      <c r="JQ29" s="183"/>
      <c r="JR29" s="183"/>
      <c r="JS29" s="183"/>
      <c r="JT29" s="183"/>
      <c r="JU29" s="183"/>
      <c r="JV29" s="183"/>
      <c r="JW29" s="183"/>
      <c r="JX29" s="183"/>
      <c r="JY29" s="183"/>
      <c r="JZ29" s="183"/>
      <c r="KA29" s="183"/>
      <c r="KB29" s="183"/>
      <c r="KC29" s="183"/>
      <c r="KD29" s="183"/>
      <c r="KE29" s="183"/>
      <c r="KF29" s="183"/>
      <c r="KG29" s="183"/>
      <c r="KH29" s="183"/>
      <c r="KI29" s="183"/>
      <c r="KJ29" s="183"/>
      <c r="KK29" s="183"/>
      <c r="KL29" s="183"/>
      <c r="KM29" s="183"/>
      <c r="KN29" s="183"/>
      <c r="KO29" s="183"/>
      <c r="KP29" s="183"/>
      <c r="KQ29" s="183"/>
      <c r="KR29" s="183"/>
      <c r="KS29" s="183"/>
      <c r="KT29" s="183"/>
      <c r="KU29" s="183"/>
      <c r="KV29" s="183"/>
      <c r="KW29" s="183"/>
      <c r="KX29" s="183"/>
      <c r="KY29" s="183"/>
      <c r="KZ29" s="183"/>
      <c r="LA29" s="183"/>
      <c r="LB29" s="183"/>
      <c r="LC29" s="183"/>
      <c r="LD29" s="183"/>
      <c r="LE29" s="183"/>
      <c r="LF29" s="183"/>
      <c r="LG29" s="183"/>
      <c r="LH29" s="183"/>
      <c r="LI29" s="183"/>
      <c r="LJ29" s="183"/>
      <c r="LK29" s="183"/>
      <c r="LL29" s="183"/>
      <c r="LM29" s="183"/>
      <c r="LN29" s="183"/>
      <c r="LO29" s="183"/>
      <c r="LP29" s="183"/>
      <c r="LQ29" s="183"/>
      <c r="LR29" s="183"/>
      <c r="LS29" s="183"/>
      <c r="LT29" s="183"/>
      <c r="LU29" s="183"/>
      <c r="LV29" s="183"/>
      <c r="LW29" s="183"/>
      <c r="LX29" s="183"/>
      <c r="LY29" s="183"/>
      <c r="LZ29" s="183"/>
      <c r="MA29" s="183"/>
      <c r="MB29" s="183"/>
      <c r="MC29" s="183"/>
      <c r="MD29" s="183"/>
      <c r="ME29" s="183"/>
    </row>
    <row r="30" spans="1:343" s="220" customFormat="1" ht="17" hidden="1">
      <c r="A30" s="230"/>
      <c r="B30" s="227" t="s">
        <v>13</v>
      </c>
      <c r="C30" s="227"/>
      <c r="D30" s="227"/>
      <c r="E30" s="223"/>
      <c r="F30" s="223"/>
      <c r="G30" s="223"/>
      <c r="H30" s="101"/>
      <c r="I30" s="29"/>
      <c r="J30" s="29"/>
      <c r="K30" s="29"/>
      <c r="L30" s="29"/>
      <c r="M30" s="29"/>
      <c r="N30" s="29"/>
      <c r="O30" s="110"/>
      <c r="P30" s="183"/>
      <c r="Q30" s="183"/>
      <c r="R30" s="183"/>
      <c r="S30" s="183"/>
      <c r="T30" s="183"/>
      <c r="U30" s="183"/>
      <c r="V30" s="183"/>
      <c r="W30" s="183"/>
      <c r="X30" s="183"/>
      <c r="Y30" s="183"/>
      <c r="Z30" s="183"/>
      <c r="AA30" s="183"/>
      <c r="AB30" s="183"/>
      <c r="AC30" s="183"/>
      <c r="AD30" s="183"/>
      <c r="AE30" s="183"/>
      <c r="AF30" s="183"/>
      <c r="AG30" s="183"/>
      <c r="AH30" s="183"/>
      <c r="AI30" s="183"/>
      <c r="AJ30" s="183"/>
      <c r="AK30" s="183"/>
      <c r="AL30" s="183"/>
      <c r="AM30" s="183"/>
      <c r="AN30" s="183"/>
      <c r="AO30" s="183"/>
      <c r="AP30" s="183"/>
      <c r="AQ30" s="183"/>
      <c r="AR30" s="183"/>
      <c r="AS30" s="183"/>
      <c r="AT30" s="183"/>
      <c r="AU30" s="183"/>
      <c r="AV30" s="183"/>
      <c r="AW30" s="183"/>
      <c r="AX30" s="183"/>
      <c r="AY30" s="183"/>
      <c r="AZ30" s="183"/>
      <c r="BA30" s="183"/>
      <c r="BB30" s="183"/>
      <c r="BC30" s="183"/>
      <c r="BD30" s="183"/>
      <c r="BE30" s="183"/>
      <c r="BF30" s="183"/>
      <c r="BG30" s="183"/>
      <c r="BH30" s="183"/>
      <c r="BI30" s="183"/>
      <c r="BJ30" s="183"/>
      <c r="BK30" s="183"/>
      <c r="BL30" s="183"/>
      <c r="BM30" s="183"/>
      <c r="BN30" s="183"/>
      <c r="BO30" s="183"/>
      <c r="BP30" s="183"/>
      <c r="BQ30" s="183"/>
      <c r="BR30" s="183"/>
      <c r="BS30" s="183"/>
      <c r="BT30" s="183"/>
      <c r="BU30" s="183"/>
      <c r="BV30" s="183"/>
      <c r="BW30" s="183"/>
      <c r="BX30" s="183"/>
      <c r="BY30" s="183"/>
      <c r="BZ30" s="183"/>
      <c r="CA30" s="183"/>
      <c r="CB30" s="183"/>
      <c r="CC30" s="183"/>
      <c r="CD30" s="183"/>
      <c r="CE30" s="183"/>
      <c r="CF30" s="183"/>
      <c r="CG30" s="183"/>
      <c r="CH30" s="183"/>
      <c r="CI30" s="183"/>
      <c r="CJ30" s="183"/>
      <c r="CK30" s="183"/>
      <c r="CL30" s="183"/>
      <c r="CM30" s="183"/>
      <c r="CN30" s="183"/>
      <c r="CO30" s="183"/>
      <c r="CP30" s="183"/>
      <c r="CQ30" s="183"/>
      <c r="CR30" s="183"/>
      <c r="CS30" s="183"/>
      <c r="CT30" s="183"/>
      <c r="CU30" s="183"/>
      <c r="CV30" s="183"/>
      <c r="CW30" s="183"/>
      <c r="CX30" s="183"/>
      <c r="CY30" s="183"/>
      <c r="CZ30" s="183"/>
      <c r="DA30" s="183"/>
      <c r="DB30" s="183"/>
      <c r="DC30" s="183"/>
      <c r="DD30" s="183"/>
      <c r="DE30" s="183"/>
      <c r="DF30" s="183"/>
      <c r="DG30" s="183"/>
      <c r="DH30" s="183"/>
      <c r="DI30" s="183"/>
      <c r="DJ30" s="183"/>
      <c r="DK30" s="183"/>
      <c r="DL30" s="183"/>
      <c r="DM30" s="183"/>
      <c r="DN30" s="183"/>
      <c r="DO30" s="183"/>
      <c r="DP30" s="183"/>
      <c r="DQ30" s="183"/>
      <c r="DR30" s="183"/>
      <c r="DS30" s="183"/>
      <c r="DT30" s="183"/>
      <c r="DU30" s="183"/>
      <c r="DV30" s="183"/>
      <c r="DW30" s="183"/>
      <c r="DX30" s="183"/>
      <c r="DY30" s="183"/>
      <c r="DZ30" s="183"/>
      <c r="EA30" s="183"/>
      <c r="EB30" s="183"/>
      <c r="EC30" s="183"/>
      <c r="ED30" s="183"/>
      <c r="EE30" s="183"/>
      <c r="EF30" s="183"/>
      <c r="EG30" s="183"/>
      <c r="EH30" s="183"/>
      <c r="EI30" s="183"/>
      <c r="EJ30" s="183"/>
      <c r="EK30" s="183"/>
      <c r="EL30" s="183"/>
      <c r="EM30" s="183"/>
      <c r="EN30" s="183"/>
      <c r="EO30" s="183"/>
      <c r="EP30" s="183"/>
      <c r="EQ30" s="183"/>
      <c r="ER30" s="183"/>
      <c r="ES30" s="183"/>
      <c r="ET30" s="183"/>
      <c r="EU30" s="183"/>
      <c r="EV30" s="183"/>
      <c r="EW30" s="183"/>
      <c r="EX30" s="183"/>
      <c r="EY30" s="183"/>
      <c r="EZ30" s="183"/>
      <c r="FA30" s="183"/>
      <c r="FB30" s="183"/>
      <c r="FC30" s="183"/>
      <c r="FD30" s="183"/>
      <c r="FE30" s="183"/>
      <c r="FF30" s="183"/>
      <c r="FG30" s="183"/>
      <c r="FH30" s="183"/>
      <c r="FI30" s="183"/>
      <c r="FJ30" s="183"/>
      <c r="FK30" s="183"/>
      <c r="FL30" s="183"/>
      <c r="FM30" s="183"/>
      <c r="FN30" s="183"/>
      <c r="FO30" s="183"/>
      <c r="FP30" s="183"/>
      <c r="FQ30" s="183"/>
      <c r="FR30" s="183"/>
      <c r="FS30" s="183"/>
      <c r="FT30" s="183"/>
      <c r="FU30" s="183"/>
      <c r="FV30" s="183"/>
      <c r="FW30" s="183"/>
      <c r="FX30" s="183"/>
      <c r="FY30" s="183"/>
      <c r="FZ30" s="183"/>
      <c r="GA30" s="183"/>
      <c r="GB30" s="183"/>
      <c r="GC30" s="183"/>
      <c r="GD30" s="183"/>
      <c r="GE30" s="183"/>
      <c r="GF30" s="183"/>
      <c r="GG30" s="183"/>
      <c r="GH30" s="183"/>
      <c r="GI30" s="183"/>
      <c r="GJ30" s="183"/>
      <c r="GK30" s="183"/>
      <c r="GL30" s="183"/>
      <c r="GM30" s="183"/>
      <c r="GN30" s="183"/>
      <c r="GO30" s="183"/>
      <c r="GP30" s="183"/>
      <c r="GQ30" s="183"/>
      <c r="GR30" s="183"/>
      <c r="GS30" s="183"/>
      <c r="GT30" s="183"/>
      <c r="GU30" s="183"/>
      <c r="GV30" s="183"/>
      <c r="GW30" s="183"/>
      <c r="GX30" s="183"/>
      <c r="GY30" s="183"/>
      <c r="GZ30" s="183"/>
      <c r="HA30" s="183"/>
      <c r="HB30" s="183"/>
      <c r="HC30" s="183"/>
      <c r="HD30" s="183"/>
      <c r="HE30" s="183"/>
      <c r="HF30" s="183"/>
      <c r="HG30" s="183"/>
      <c r="HH30" s="183"/>
      <c r="HI30" s="183"/>
      <c r="HJ30" s="183"/>
      <c r="HK30" s="183"/>
      <c r="HL30" s="183"/>
      <c r="HM30" s="183"/>
      <c r="HN30" s="183"/>
      <c r="HO30" s="183"/>
      <c r="HP30" s="183"/>
      <c r="HQ30" s="183"/>
      <c r="HR30" s="183"/>
      <c r="HS30" s="183"/>
      <c r="HT30" s="183"/>
      <c r="HU30" s="183"/>
      <c r="HV30" s="183"/>
      <c r="HW30" s="183"/>
      <c r="HX30" s="183"/>
      <c r="HY30" s="183"/>
      <c r="HZ30" s="183"/>
      <c r="IA30" s="183"/>
      <c r="IB30" s="183"/>
      <c r="IC30" s="183"/>
      <c r="ID30" s="183"/>
      <c r="IE30" s="183"/>
      <c r="IF30" s="183"/>
      <c r="IG30" s="183"/>
      <c r="IH30" s="183"/>
      <c r="II30" s="183"/>
      <c r="IJ30" s="183"/>
      <c r="IK30" s="183"/>
      <c r="IL30" s="183"/>
      <c r="IM30" s="183"/>
      <c r="IN30" s="183"/>
      <c r="IO30" s="183"/>
      <c r="IP30" s="183"/>
      <c r="IQ30" s="183"/>
      <c r="IR30" s="183"/>
      <c r="IS30" s="183"/>
      <c r="IT30" s="183"/>
      <c r="IU30" s="183"/>
      <c r="IV30" s="183"/>
      <c r="IW30" s="183"/>
      <c r="IX30" s="183"/>
      <c r="IY30" s="183"/>
      <c r="IZ30" s="183"/>
      <c r="JA30" s="183"/>
      <c r="JB30" s="183"/>
      <c r="JC30" s="183"/>
      <c r="JD30" s="183"/>
      <c r="JE30" s="183"/>
      <c r="JF30" s="183"/>
      <c r="JG30" s="183"/>
      <c r="JH30" s="183"/>
      <c r="JI30" s="183"/>
      <c r="JJ30" s="183"/>
      <c r="JK30" s="183"/>
      <c r="JL30" s="183"/>
      <c r="JM30" s="183"/>
      <c r="JN30" s="183"/>
      <c r="JO30" s="183"/>
      <c r="JP30" s="183"/>
      <c r="JQ30" s="183"/>
      <c r="JR30" s="183"/>
      <c r="JS30" s="183"/>
      <c r="JT30" s="183"/>
      <c r="JU30" s="183"/>
      <c r="JV30" s="183"/>
      <c r="JW30" s="183"/>
      <c r="JX30" s="183"/>
      <c r="JY30" s="183"/>
      <c r="JZ30" s="183"/>
      <c r="KA30" s="183"/>
      <c r="KB30" s="183"/>
      <c r="KC30" s="183"/>
      <c r="KD30" s="183"/>
      <c r="KE30" s="183"/>
      <c r="KF30" s="183"/>
      <c r="KG30" s="183"/>
      <c r="KH30" s="183"/>
      <c r="KI30" s="183"/>
      <c r="KJ30" s="183"/>
      <c r="KK30" s="183"/>
      <c r="KL30" s="183"/>
      <c r="KM30" s="183"/>
      <c r="KN30" s="183"/>
      <c r="KO30" s="183"/>
      <c r="KP30" s="183"/>
      <c r="KQ30" s="183"/>
      <c r="KR30" s="183"/>
      <c r="KS30" s="183"/>
      <c r="KT30" s="183"/>
      <c r="KU30" s="183"/>
      <c r="KV30" s="183"/>
      <c r="KW30" s="183"/>
      <c r="KX30" s="183"/>
      <c r="KY30" s="183"/>
      <c r="KZ30" s="183"/>
      <c r="LA30" s="183"/>
      <c r="LB30" s="183"/>
      <c r="LC30" s="183"/>
      <c r="LD30" s="183"/>
      <c r="LE30" s="183"/>
      <c r="LF30" s="183"/>
      <c r="LG30" s="183"/>
      <c r="LH30" s="183"/>
      <c r="LI30" s="183"/>
      <c r="LJ30" s="183"/>
      <c r="LK30" s="183"/>
      <c r="LL30" s="183"/>
      <c r="LM30" s="183"/>
      <c r="LN30" s="183"/>
      <c r="LO30" s="183"/>
      <c r="LP30" s="183"/>
      <c r="LQ30" s="183"/>
      <c r="LR30" s="183"/>
      <c r="LS30" s="183"/>
      <c r="LT30" s="183"/>
      <c r="LU30" s="183"/>
      <c r="LV30" s="183"/>
      <c r="LW30" s="183"/>
      <c r="LX30" s="183"/>
      <c r="LY30" s="183"/>
      <c r="LZ30" s="183"/>
      <c r="MA30" s="183"/>
      <c r="MB30" s="183"/>
      <c r="MC30" s="183"/>
      <c r="MD30" s="183"/>
      <c r="ME30" s="183"/>
    </row>
    <row r="31" spans="1:343" s="220" customFormat="1" ht="17" hidden="1">
      <c r="A31" s="230"/>
      <c r="B31" s="227"/>
      <c r="C31" s="227"/>
      <c r="D31" s="227"/>
      <c r="E31" s="223"/>
      <c r="F31" s="223"/>
      <c r="G31" s="223"/>
      <c r="H31" s="101"/>
      <c r="I31" s="29"/>
      <c r="J31" s="29"/>
      <c r="K31" s="29"/>
      <c r="L31" s="29"/>
      <c r="M31" s="29"/>
      <c r="N31" s="29"/>
      <c r="O31" s="110"/>
      <c r="P31" s="183"/>
      <c r="Q31" s="183"/>
      <c r="R31" s="183"/>
      <c r="S31" s="183"/>
      <c r="T31" s="183"/>
      <c r="U31" s="183"/>
      <c r="V31" s="183"/>
      <c r="W31" s="183"/>
      <c r="X31" s="183"/>
      <c r="Y31" s="183"/>
      <c r="Z31" s="183"/>
      <c r="AA31" s="183"/>
      <c r="AB31" s="183"/>
      <c r="AC31" s="183"/>
      <c r="AD31" s="183"/>
      <c r="AE31" s="183"/>
      <c r="AF31" s="183"/>
      <c r="AG31" s="183"/>
      <c r="AH31" s="183"/>
      <c r="AI31" s="183"/>
      <c r="AJ31" s="183"/>
      <c r="AK31" s="183"/>
      <c r="AL31" s="183"/>
      <c r="AM31" s="183"/>
      <c r="AN31" s="183"/>
      <c r="AO31" s="183"/>
      <c r="AP31" s="183"/>
      <c r="AQ31" s="183"/>
      <c r="AR31" s="183"/>
      <c r="AS31" s="183"/>
      <c r="AT31" s="183"/>
      <c r="AU31" s="183"/>
      <c r="AV31" s="183"/>
      <c r="AW31" s="183"/>
      <c r="AX31" s="183"/>
      <c r="AY31" s="183"/>
      <c r="AZ31" s="183"/>
      <c r="BA31" s="183"/>
      <c r="BB31" s="183"/>
      <c r="BC31" s="183"/>
      <c r="BD31" s="183"/>
      <c r="BE31" s="183"/>
      <c r="BF31" s="183"/>
      <c r="BG31" s="183"/>
      <c r="BH31" s="183"/>
      <c r="BI31" s="183"/>
      <c r="BJ31" s="183"/>
      <c r="BK31" s="183"/>
      <c r="BL31" s="183"/>
      <c r="BM31" s="183"/>
      <c r="BN31" s="183"/>
      <c r="BO31" s="183"/>
      <c r="BP31" s="183"/>
      <c r="BQ31" s="183"/>
      <c r="BR31" s="183"/>
      <c r="BS31" s="183"/>
      <c r="BT31" s="183"/>
      <c r="BU31" s="183"/>
      <c r="BV31" s="183"/>
      <c r="BW31" s="183"/>
      <c r="BX31" s="183"/>
      <c r="BY31" s="183"/>
      <c r="BZ31" s="183"/>
      <c r="CA31" s="183"/>
      <c r="CB31" s="183"/>
      <c r="CC31" s="183"/>
      <c r="CD31" s="183"/>
      <c r="CE31" s="183"/>
      <c r="CF31" s="183"/>
      <c r="CG31" s="183"/>
      <c r="CH31" s="183"/>
      <c r="CI31" s="183"/>
      <c r="CJ31" s="183"/>
      <c r="CK31" s="183"/>
      <c r="CL31" s="183"/>
      <c r="CM31" s="183"/>
      <c r="CN31" s="183"/>
      <c r="CO31" s="183"/>
      <c r="CP31" s="183"/>
      <c r="CQ31" s="183"/>
      <c r="CR31" s="183"/>
      <c r="CS31" s="183"/>
      <c r="CT31" s="183"/>
      <c r="CU31" s="183"/>
      <c r="CV31" s="183"/>
      <c r="CW31" s="183"/>
      <c r="CX31" s="183"/>
      <c r="CY31" s="183"/>
      <c r="CZ31" s="183"/>
      <c r="DA31" s="183"/>
      <c r="DB31" s="183"/>
      <c r="DC31" s="183"/>
      <c r="DD31" s="183"/>
      <c r="DE31" s="183"/>
      <c r="DF31" s="183"/>
      <c r="DG31" s="183"/>
      <c r="DH31" s="183"/>
      <c r="DI31" s="183"/>
      <c r="DJ31" s="183"/>
      <c r="DK31" s="183"/>
      <c r="DL31" s="183"/>
      <c r="DM31" s="183"/>
      <c r="DN31" s="183"/>
      <c r="DO31" s="183"/>
      <c r="DP31" s="183"/>
      <c r="DQ31" s="183"/>
      <c r="DR31" s="183"/>
      <c r="DS31" s="183"/>
      <c r="DT31" s="183"/>
      <c r="DU31" s="183"/>
      <c r="DV31" s="183"/>
      <c r="DW31" s="183"/>
      <c r="DX31" s="183"/>
      <c r="DY31" s="183"/>
      <c r="DZ31" s="183"/>
      <c r="EA31" s="183"/>
      <c r="EB31" s="183"/>
      <c r="EC31" s="183"/>
      <c r="ED31" s="183"/>
      <c r="EE31" s="183"/>
      <c r="EF31" s="183"/>
      <c r="EG31" s="183"/>
      <c r="EH31" s="183"/>
      <c r="EI31" s="183"/>
      <c r="EJ31" s="183"/>
      <c r="EK31" s="183"/>
      <c r="EL31" s="183"/>
      <c r="EM31" s="183"/>
      <c r="EN31" s="183"/>
      <c r="EO31" s="183"/>
      <c r="EP31" s="183"/>
      <c r="EQ31" s="183"/>
      <c r="ER31" s="183"/>
      <c r="ES31" s="183"/>
      <c r="ET31" s="183"/>
      <c r="EU31" s="183"/>
      <c r="EV31" s="183"/>
      <c r="EW31" s="183"/>
      <c r="EX31" s="183"/>
      <c r="EY31" s="183"/>
      <c r="EZ31" s="183"/>
      <c r="FA31" s="183"/>
      <c r="FB31" s="183"/>
      <c r="FC31" s="183"/>
      <c r="FD31" s="183"/>
      <c r="FE31" s="183"/>
      <c r="FF31" s="183"/>
      <c r="FG31" s="183"/>
      <c r="FH31" s="183"/>
      <c r="FI31" s="183"/>
      <c r="FJ31" s="183"/>
      <c r="FK31" s="183"/>
      <c r="FL31" s="183"/>
      <c r="FM31" s="183"/>
      <c r="FN31" s="183"/>
      <c r="FO31" s="183"/>
      <c r="FP31" s="183"/>
      <c r="FQ31" s="183"/>
      <c r="FR31" s="183"/>
      <c r="FS31" s="183"/>
      <c r="FT31" s="183"/>
      <c r="FU31" s="183"/>
      <c r="FV31" s="183"/>
      <c r="FW31" s="183"/>
      <c r="FX31" s="183"/>
      <c r="FY31" s="183"/>
      <c r="FZ31" s="183"/>
      <c r="GA31" s="183"/>
      <c r="GB31" s="183"/>
      <c r="GC31" s="183"/>
      <c r="GD31" s="183"/>
      <c r="GE31" s="183"/>
      <c r="GF31" s="183"/>
      <c r="GG31" s="183"/>
      <c r="GH31" s="183"/>
      <c r="GI31" s="183"/>
      <c r="GJ31" s="183"/>
      <c r="GK31" s="183"/>
      <c r="GL31" s="183"/>
      <c r="GM31" s="183"/>
      <c r="GN31" s="183"/>
      <c r="GO31" s="183"/>
      <c r="GP31" s="183"/>
      <c r="GQ31" s="183"/>
      <c r="GR31" s="183"/>
      <c r="GS31" s="183"/>
      <c r="GT31" s="183"/>
      <c r="GU31" s="183"/>
      <c r="GV31" s="183"/>
      <c r="GW31" s="183"/>
      <c r="GX31" s="183"/>
      <c r="GY31" s="183"/>
      <c r="GZ31" s="183"/>
      <c r="HA31" s="183"/>
      <c r="HB31" s="183"/>
      <c r="HC31" s="183"/>
      <c r="HD31" s="183"/>
      <c r="HE31" s="183"/>
      <c r="HF31" s="183"/>
      <c r="HG31" s="183"/>
      <c r="HH31" s="183"/>
      <c r="HI31" s="183"/>
      <c r="HJ31" s="183"/>
      <c r="HK31" s="183"/>
      <c r="HL31" s="183"/>
      <c r="HM31" s="183"/>
      <c r="HN31" s="183"/>
      <c r="HO31" s="183"/>
      <c r="HP31" s="183"/>
      <c r="HQ31" s="183"/>
      <c r="HR31" s="183"/>
      <c r="HS31" s="183"/>
      <c r="HT31" s="183"/>
      <c r="HU31" s="183"/>
      <c r="HV31" s="183"/>
      <c r="HW31" s="183"/>
      <c r="HX31" s="183"/>
      <c r="HY31" s="183"/>
      <c r="HZ31" s="183"/>
      <c r="IA31" s="183"/>
      <c r="IB31" s="183"/>
      <c r="IC31" s="183"/>
      <c r="ID31" s="183"/>
      <c r="IE31" s="183"/>
      <c r="IF31" s="183"/>
      <c r="IG31" s="183"/>
      <c r="IH31" s="183"/>
      <c r="II31" s="183"/>
      <c r="IJ31" s="183"/>
      <c r="IK31" s="183"/>
      <c r="IL31" s="183"/>
      <c r="IM31" s="183"/>
      <c r="IN31" s="183"/>
      <c r="IO31" s="183"/>
      <c r="IP31" s="183"/>
      <c r="IQ31" s="183"/>
      <c r="IR31" s="183"/>
      <c r="IS31" s="183"/>
      <c r="IT31" s="183"/>
      <c r="IU31" s="183"/>
      <c r="IV31" s="183"/>
      <c r="IW31" s="183"/>
      <c r="IX31" s="183"/>
      <c r="IY31" s="183"/>
      <c r="IZ31" s="183"/>
      <c r="JA31" s="183"/>
      <c r="JB31" s="183"/>
      <c r="JC31" s="183"/>
      <c r="JD31" s="183"/>
      <c r="JE31" s="183"/>
      <c r="JF31" s="183"/>
      <c r="JG31" s="183"/>
      <c r="JH31" s="183"/>
      <c r="JI31" s="183"/>
      <c r="JJ31" s="183"/>
      <c r="JK31" s="183"/>
      <c r="JL31" s="183"/>
      <c r="JM31" s="183"/>
      <c r="JN31" s="183"/>
      <c r="JO31" s="183"/>
      <c r="JP31" s="183"/>
      <c r="JQ31" s="183"/>
      <c r="JR31" s="183"/>
      <c r="JS31" s="183"/>
      <c r="JT31" s="183"/>
      <c r="JU31" s="183"/>
      <c r="JV31" s="183"/>
      <c r="JW31" s="183"/>
      <c r="JX31" s="183"/>
      <c r="JY31" s="183"/>
      <c r="JZ31" s="183"/>
      <c r="KA31" s="183"/>
      <c r="KB31" s="183"/>
      <c r="KC31" s="183"/>
      <c r="KD31" s="183"/>
      <c r="KE31" s="183"/>
      <c r="KF31" s="183"/>
      <c r="KG31" s="183"/>
      <c r="KH31" s="183"/>
      <c r="KI31" s="183"/>
      <c r="KJ31" s="183"/>
      <c r="KK31" s="183"/>
      <c r="KL31" s="183"/>
      <c r="KM31" s="183"/>
      <c r="KN31" s="183"/>
      <c r="KO31" s="183"/>
      <c r="KP31" s="183"/>
      <c r="KQ31" s="183"/>
      <c r="KR31" s="183"/>
      <c r="KS31" s="183"/>
      <c r="KT31" s="183"/>
      <c r="KU31" s="183"/>
      <c r="KV31" s="183"/>
      <c r="KW31" s="183"/>
      <c r="KX31" s="183"/>
      <c r="KY31" s="183"/>
      <c r="KZ31" s="183"/>
      <c r="LA31" s="183"/>
      <c r="LB31" s="183"/>
      <c r="LC31" s="183"/>
      <c r="LD31" s="183"/>
      <c r="LE31" s="183"/>
      <c r="LF31" s="183"/>
      <c r="LG31" s="183"/>
      <c r="LH31" s="183"/>
      <c r="LI31" s="183"/>
      <c r="LJ31" s="183"/>
      <c r="LK31" s="183"/>
      <c r="LL31" s="183"/>
      <c r="LM31" s="183"/>
      <c r="LN31" s="183"/>
      <c r="LO31" s="183"/>
      <c r="LP31" s="183"/>
      <c r="LQ31" s="183"/>
      <c r="LR31" s="183"/>
      <c r="LS31" s="183"/>
      <c r="LT31" s="183"/>
      <c r="LU31" s="183"/>
      <c r="LV31" s="183"/>
      <c r="LW31" s="183"/>
      <c r="LX31" s="183"/>
      <c r="LY31" s="183"/>
      <c r="LZ31" s="183"/>
      <c r="MA31" s="183"/>
      <c r="MB31" s="183"/>
      <c r="MC31" s="183"/>
      <c r="MD31" s="183"/>
      <c r="ME31" s="183"/>
    </row>
    <row r="32" spans="1:343" s="220" customFormat="1" ht="17" hidden="1">
      <c r="A32" s="227"/>
      <c r="B32" s="227" t="s">
        <v>50</v>
      </c>
      <c r="C32" s="227"/>
      <c r="D32" s="227"/>
      <c r="E32" s="223" t="s">
        <v>15</v>
      </c>
      <c r="F32" s="223" t="s">
        <v>19</v>
      </c>
      <c r="G32" s="223" t="s">
        <v>70</v>
      </c>
      <c r="H32" s="101"/>
      <c r="I32" s="111">
        <v>740</v>
      </c>
      <c r="J32" s="111">
        <v>848</v>
      </c>
      <c r="K32" s="111">
        <v>820</v>
      </c>
      <c r="L32" s="112">
        <v>858</v>
      </c>
      <c r="M32" s="112">
        <v>890</v>
      </c>
      <c r="N32" s="112">
        <v>922</v>
      </c>
      <c r="O32" s="113">
        <v>957</v>
      </c>
      <c r="P32" s="183"/>
      <c r="Q32" s="183"/>
      <c r="R32" s="183"/>
      <c r="S32" s="183"/>
      <c r="T32" s="183"/>
      <c r="U32" s="183"/>
      <c r="V32" s="183"/>
      <c r="W32" s="183"/>
      <c r="X32" s="183"/>
      <c r="Y32" s="183"/>
      <c r="Z32" s="183"/>
      <c r="AA32" s="183"/>
      <c r="AB32" s="183"/>
      <c r="AC32" s="183"/>
      <c r="AD32" s="183"/>
      <c r="AE32" s="183"/>
      <c r="AF32" s="183"/>
      <c r="AG32" s="183"/>
      <c r="AH32" s="183"/>
      <c r="AI32" s="183"/>
      <c r="AJ32" s="183"/>
      <c r="AK32" s="183"/>
      <c r="AL32" s="183"/>
      <c r="AM32" s="183"/>
      <c r="AN32" s="183"/>
      <c r="AO32" s="183"/>
      <c r="AP32" s="183"/>
      <c r="AQ32" s="183"/>
      <c r="AR32" s="183"/>
      <c r="AS32" s="183"/>
      <c r="AT32" s="183"/>
      <c r="AU32" s="183"/>
      <c r="AV32" s="183"/>
      <c r="AW32" s="183"/>
      <c r="AX32" s="183"/>
      <c r="AY32" s="183"/>
      <c r="AZ32" s="183"/>
      <c r="BA32" s="183"/>
      <c r="BB32" s="183"/>
      <c r="BC32" s="183"/>
      <c r="BD32" s="183"/>
      <c r="BE32" s="183"/>
      <c r="BF32" s="183"/>
      <c r="BG32" s="183"/>
      <c r="BH32" s="183"/>
      <c r="BI32" s="183"/>
      <c r="BJ32" s="183"/>
      <c r="BK32" s="183"/>
      <c r="BL32" s="183"/>
      <c r="BM32" s="183"/>
      <c r="BN32" s="183"/>
      <c r="BO32" s="183"/>
      <c r="BP32" s="183"/>
      <c r="BQ32" s="183"/>
      <c r="BR32" s="183"/>
      <c r="BS32" s="183"/>
      <c r="BT32" s="183"/>
      <c r="BU32" s="183"/>
      <c r="BV32" s="183"/>
      <c r="BW32" s="183"/>
      <c r="BX32" s="183"/>
      <c r="BY32" s="183"/>
      <c r="BZ32" s="183"/>
      <c r="CA32" s="183"/>
      <c r="CB32" s="183"/>
      <c r="CC32" s="183"/>
      <c r="CD32" s="183"/>
      <c r="CE32" s="183"/>
      <c r="CF32" s="183"/>
      <c r="CG32" s="183"/>
      <c r="CH32" s="183"/>
      <c r="CI32" s="183"/>
      <c r="CJ32" s="183"/>
      <c r="CK32" s="183"/>
      <c r="CL32" s="183"/>
      <c r="CM32" s="183"/>
      <c r="CN32" s="183"/>
      <c r="CO32" s="183"/>
      <c r="CP32" s="183"/>
      <c r="CQ32" s="183"/>
      <c r="CR32" s="183"/>
      <c r="CS32" s="183"/>
      <c r="CT32" s="183"/>
      <c r="CU32" s="183"/>
      <c r="CV32" s="183"/>
      <c r="CW32" s="183"/>
      <c r="CX32" s="183"/>
      <c r="CY32" s="183"/>
      <c r="CZ32" s="183"/>
      <c r="DA32" s="183"/>
      <c r="DB32" s="183"/>
      <c r="DC32" s="183"/>
      <c r="DD32" s="183"/>
      <c r="DE32" s="183"/>
      <c r="DF32" s="183"/>
      <c r="DG32" s="183"/>
      <c r="DH32" s="183"/>
      <c r="DI32" s="183"/>
      <c r="DJ32" s="183"/>
      <c r="DK32" s="183"/>
      <c r="DL32" s="183"/>
      <c r="DM32" s="183"/>
      <c r="DN32" s="183"/>
      <c r="DO32" s="183"/>
      <c r="DP32" s="183"/>
      <c r="DQ32" s="183"/>
      <c r="DR32" s="183"/>
      <c r="DS32" s="183"/>
      <c r="DT32" s="183"/>
      <c r="DU32" s="183"/>
      <c r="DV32" s="183"/>
      <c r="DW32" s="183"/>
      <c r="DX32" s="183"/>
      <c r="DY32" s="183"/>
      <c r="DZ32" s="183"/>
      <c r="EA32" s="183"/>
      <c r="EB32" s="183"/>
      <c r="EC32" s="183"/>
      <c r="ED32" s="183"/>
      <c r="EE32" s="183"/>
      <c r="EF32" s="183"/>
      <c r="EG32" s="183"/>
      <c r="EH32" s="183"/>
      <c r="EI32" s="183"/>
      <c r="EJ32" s="183"/>
      <c r="EK32" s="183"/>
      <c r="EL32" s="183"/>
      <c r="EM32" s="183"/>
      <c r="EN32" s="183"/>
      <c r="EO32" s="183"/>
      <c r="EP32" s="183"/>
      <c r="EQ32" s="183"/>
      <c r="ER32" s="183"/>
      <c r="ES32" s="183"/>
      <c r="ET32" s="183"/>
      <c r="EU32" s="183"/>
      <c r="EV32" s="183"/>
      <c r="EW32" s="183"/>
      <c r="EX32" s="183"/>
      <c r="EY32" s="183"/>
      <c r="EZ32" s="183"/>
      <c r="FA32" s="183"/>
      <c r="FB32" s="183"/>
      <c r="FC32" s="183"/>
      <c r="FD32" s="183"/>
      <c r="FE32" s="183"/>
      <c r="FF32" s="183"/>
      <c r="FG32" s="183"/>
      <c r="FH32" s="183"/>
      <c r="FI32" s="183"/>
      <c r="FJ32" s="183"/>
      <c r="FK32" s="183"/>
      <c r="FL32" s="183"/>
      <c r="FM32" s="183"/>
      <c r="FN32" s="183"/>
      <c r="FO32" s="183"/>
      <c r="FP32" s="183"/>
      <c r="FQ32" s="183"/>
      <c r="FR32" s="183"/>
      <c r="FS32" s="183"/>
      <c r="FT32" s="183"/>
      <c r="FU32" s="183"/>
      <c r="FV32" s="183"/>
      <c r="FW32" s="183"/>
      <c r="FX32" s="183"/>
      <c r="FY32" s="183"/>
      <c r="FZ32" s="183"/>
      <c r="GA32" s="183"/>
      <c r="GB32" s="183"/>
      <c r="GC32" s="183"/>
      <c r="GD32" s="183"/>
      <c r="GE32" s="183"/>
      <c r="GF32" s="183"/>
      <c r="GG32" s="183"/>
      <c r="GH32" s="183"/>
      <c r="GI32" s="183"/>
      <c r="GJ32" s="183"/>
      <c r="GK32" s="183"/>
      <c r="GL32" s="183"/>
      <c r="GM32" s="183"/>
      <c r="GN32" s="183"/>
      <c r="GO32" s="183"/>
      <c r="GP32" s="183"/>
      <c r="GQ32" s="183"/>
      <c r="GR32" s="183"/>
      <c r="GS32" s="183"/>
      <c r="GT32" s="183"/>
      <c r="GU32" s="183"/>
      <c r="GV32" s="183"/>
      <c r="GW32" s="183"/>
      <c r="GX32" s="183"/>
      <c r="GY32" s="183"/>
      <c r="GZ32" s="183"/>
      <c r="HA32" s="183"/>
      <c r="HB32" s="183"/>
      <c r="HC32" s="183"/>
      <c r="HD32" s="183"/>
      <c r="HE32" s="183"/>
      <c r="HF32" s="183"/>
      <c r="HG32" s="183"/>
      <c r="HH32" s="183"/>
      <c r="HI32" s="183"/>
      <c r="HJ32" s="183"/>
      <c r="HK32" s="183"/>
      <c r="HL32" s="183"/>
      <c r="HM32" s="183"/>
      <c r="HN32" s="183"/>
      <c r="HO32" s="183"/>
      <c r="HP32" s="183"/>
      <c r="HQ32" s="183"/>
      <c r="HR32" s="183"/>
      <c r="HS32" s="183"/>
      <c r="HT32" s="183"/>
      <c r="HU32" s="183"/>
      <c r="HV32" s="183"/>
      <c r="HW32" s="183"/>
      <c r="HX32" s="183"/>
      <c r="HY32" s="183"/>
      <c r="HZ32" s="183"/>
      <c r="IA32" s="183"/>
      <c r="IB32" s="183"/>
      <c r="IC32" s="183"/>
      <c r="ID32" s="183"/>
      <c r="IE32" s="183"/>
      <c r="IF32" s="183"/>
      <c r="IG32" s="183"/>
      <c r="IH32" s="183"/>
      <c r="II32" s="183"/>
      <c r="IJ32" s="183"/>
      <c r="IK32" s="183"/>
      <c r="IL32" s="183"/>
      <c r="IM32" s="183"/>
      <c r="IN32" s="183"/>
      <c r="IO32" s="183"/>
      <c r="IP32" s="183"/>
      <c r="IQ32" s="183"/>
      <c r="IR32" s="183"/>
      <c r="IS32" s="183"/>
      <c r="IT32" s="183"/>
      <c r="IU32" s="183"/>
      <c r="IV32" s="183"/>
      <c r="IW32" s="183"/>
      <c r="IX32" s="183"/>
      <c r="IY32" s="183"/>
      <c r="IZ32" s="183"/>
      <c r="JA32" s="183"/>
      <c r="JB32" s="183"/>
      <c r="JC32" s="183"/>
      <c r="JD32" s="183"/>
      <c r="JE32" s="183"/>
      <c r="JF32" s="183"/>
      <c r="JG32" s="183"/>
      <c r="JH32" s="183"/>
      <c r="JI32" s="183"/>
      <c r="JJ32" s="183"/>
      <c r="JK32" s="183"/>
      <c r="JL32" s="183"/>
      <c r="JM32" s="183"/>
      <c r="JN32" s="183"/>
      <c r="JO32" s="183"/>
      <c r="JP32" s="183"/>
      <c r="JQ32" s="183"/>
      <c r="JR32" s="183"/>
      <c r="JS32" s="183"/>
      <c r="JT32" s="183"/>
      <c r="JU32" s="183"/>
      <c r="JV32" s="183"/>
      <c r="JW32" s="183"/>
      <c r="JX32" s="183"/>
      <c r="JY32" s="183"/>
      <c r="JZ32" s="183"/>
      <c r="KA32" s="183"/>
      <c r="KB32" s="183"/>
      <c r="KC32" s="183"/>
      <c r="KD32" s="183"/>
      <c r="KE32" s="183"/>
      <c r="KF32" s="183"/>
      <c r="KG32" s="183"/>
      <c r="KH32" s="183"/>
      <c r="KI32" s="183"/>
      <c r="KJ32" s="183"/>
      <c r="KK32" s="183"/>
      <c r="KL32" s="183"/>
      <c r="KM32" s="183"/>
      <c r="KN32" s="183"/>
      <c r="KO32" s="183"/>
      <c r="KP32" s="183"/>
      <c r="KQ32" s="183"/>
      <c r="KR32" s="183"/>
      <c r="KS32" s="183"/>
      <c r="KT32" s="183"/>
      <c r="KU32" s="183"/>
      <c r="KV32" s="183"/>
      <c r="KW32" s="183"/>
      <c r="KX32" s="183"/>
      <c r="KY32" s="183"/>
      <c r="KZ32" s="183"/>
      <c r="LA32" s="183"/>
      <c r="LB32" s="183"/>
      <c r="LC32" s="183"/>
      <c r="LD32" s="183"/>
      <c r="LE32" s="183"/>
      <c r="LF32" s="183"/>
      <c r="LG32" s="183"/>
      <c r="LH32" s="183"/>
      <c r="LI32" s="183"/>
      <c r="LJ32" s="183"/>
      <c r="LK32" s="183"/>
      <c r="LL32" s="183"/>
      <c r="LM32" s="183"/>
      <c r="LN32" s="183"/>
      <c r="LO32" s="183"/>
      <c r="LP32" s="183"/>
      <c r="LQ32" s="183"/>
      <c r="LR32" s="183"/>
      <c r="LS32" s="183"/>
      <c r="LT32" s="183"/>
      <c r="LU32" s="183"/>
      <c r="LV32" s="183"/>
      <c r="LW32" s="183"/>
      <c r="LX32" s="183"/>
      <c r="LY32" s="183"/>
      <c r="LZ32" s="183"/>
      <c r="MA32" s="183"/>
      <c r="MB32" s="183"/>
      <c r="MC32" s="183"/>
      <c r="MD32" s="183"/>
      <c r="ME32" s="183"/>
    </row>
    <row r="33" spans="1:343" s="220" customFormat="1" ht="17" hidden="1">
      <c r="A33" s="97"/>
      <c r="B33" s="231" t="s">
        <v>72</v>
      </c>
      <c r="C33" s="97"/>
      <c r="D33" s="223"/>
      <c r="E33" s="223" t="s">
        <v>14</v>
      </c>
      <c r="F33" s="223" t="s">
        <v>77</v>
      </c>
      <c r="G33" s="223" t="s">
        <v>56</v>
      </c>
      <c r="H33" s="78">
        <v>1.6899999999999998E-2</v>
      </c>
      <c r="I33" s="29"/>
      <c r="J33" s="29"/>
      <c r="K33" s="29"/>
      <c r="L33" s="29"/>
      <c r="M33" s="29"/>
      <c r="N33" s="29"/>
      <c r="O33" s="110"/>
      <c r="P33" s="183"/>
      <c r="Q33" s="183"/>
      <c r="R33" s="183"/>
      <c r="S33" s="183"/>
      <c r="T33" s="183"/>
      <c r="U33" s="183"/>
      <c r="V33" s="183"/>
      <c r="W33" s="183"/>
      <c r="X33" s="183"/>
      <c r="Y33" s="183"/>
      <c r="Z33" s="183"/>
      <c r="AA33" s="183"/>
      <c r="AB33" s="183"/>
      <c r="AC33" s="183"/>
      <c r="AD33" s="183"/>
      <c r="AE33" s="183"/>
      <c r="AF33" s="183"/>
      <c r="AG33" s="183"/>
      <c r="AH33" s="183"/>
      <c r="AI33" s="183"/>
      <c r="AJ33" s="183"/>
      <c r="AK33" s="183"/>
      <c r="AL33" s="183"/>
      <c r="AM33" s="183"/>
      <c r="AN33" s="183"/>
      <c r="AO33" s="183"/>
      <c r="AP33" s="183"/>
      <c r="AQ33" s="183"/>
      <c r="AR33" s="183"/>
      <c r="AS33" s="183"/>
      <c r="AT33" s="183"/>
      <c r="AU33" s="183"/>
      <c r="AV33" s="183"/>
      <c r="AW33" s="183"/>
      <c r="AX33" s="183"/>
      <c r="AY33" s="183"/>
      <c r="AZ33" s="183"/>
      <c r="BA33" s="183"/>
      <c r="BB33" s="183"/>
      <c r="BC33" s="183"/>
      <c r="BD33" s="183"/>
      <c r="BE33" s="183"/>
      <c r="BF33" s="183"/>
      <c r="BG33" s="183"/>
      <c r="BH33" s="183"/>
      <c r="BI33" s="183"/>
      <c r="BJ33" s="183"/>
      <c r="BK33" s="183"/>
      <c r="BL33" s="183"/>
      <c r="BM33" s="183"/>
      <c r="BN33" s="183"/>
      <c r="BO33" s="183"/>
      <c r="BP33" s="183"/>
      <c r="BQ33" s="183"/>
      <c r="BR33" s="183"/>
      <c r="BS33" s="183"/>
      <c r="BT33" s="183"/>
      <c r="BU33" s="183"/>
      <c r="BV33" s="183"/>
      <c r="BW33" s="183"/>
      <c r="BX33" s="183"/>
      <c r="BY33" s="183"/>
      <c r="BZ33" s="183"/>
      <c r="CA33" s="183"/>
      <c r="CB33" s="183"/>
      <c r="CC33" s="183"/>
      <c r="CD33" s="183"/>
      <c r="CE33" s="183"/>
      <c r="CF33" s="183"/>
      <c r="CG33" s="183"/>
      <c r="CH33" s="183"/>
      <c r="CI33" s="183"/>
      <c r="CJ33" s="183"/>
      <c r="CK33" s="183"/>
      <c r="CL33" s="183"/>
      <c r="CM33" s="183"/>
      <c r="CN33" s="183"/>
      <c r="CO33" s="183"/>
      <c r="CP33" s="183"/>
      <c r="CQ33" s="183"/>
      <c r="CR33" s="183"/>
      <c r="CS33" s="183"/>
      <c r="CT33" s="183"/>
      <c r="CU33" s="183"/>
      <c r="CV33" s="183"/>
      <c r="CW33" s="183"/>
      <c r="CX33" s="183"/>
      <c r="CY33" s="183"/>
      <c r="CZ33" s="183"/>
      <c r="DA33" s="183"/>
      <c r="DB33" s="183"/>
      <c r="DC33" s="183"/>
      <c r="DD33" s="183"/>
      <c r="DE33" s="183"/>
      <c r="DF33" s="183"/>
      <c r="DG33" s="183"/>
      <c r="DH33" s="183"/>
      <c r="DI33" s="183"/>
      <c r="DJ33" s="183"/>
      <c r="DK33" s="183"/>
      <c r="DL33" s="183"/>
      <c r="DM33" s="183"/>
      <c r="DN33" s="183"/>
      <c r="DO33" s="183"/>
      <c r="DP33" s="183"/>
      <c r="DQ33" s="183"/>
      <c r="DR33" s="183"/>
      <c r="DS33" s="183"/>
      <c r="DT33" s="183"/>
      <c r="DU33" s="183"/>
      <c r="DV33" s="183"/>
      <c r="DW33" s="183"/>
      <c r="DX33" s="183"/>
      <c r="DY33" s="183"/>
      <c r="DZ33" s="183"/>
      <c r="EA33" s="183"/>
      <c r="EB33" s="183"/>
      <c r="EC33" s="183"/>
      <c r="ED33" s="183"/>
      <c r="EE33" s="183"/>
      <c r="EF33" s="183"/>
      <c r="EG33" s="183"/>
      <c r="EH33" s="183"/>
      <c r="EI33" s="183"/>
      <c r="EJ33" s="183"/>
      <c r="EK33" s="183"/>
      <c r="EL33" s="183"/>
      <c r="EM33" s="183"/>
      <c r="EN33" s="183"/>
      <c r="EO33" s="183"/>
      <c r="EP33" s="183"/>
      <c r="EQ33" s="183"/>
      <c r="ER33" s="183"/>
      <c r="ES33" s="183"/>
      <c r="ET33" s="183"/>
      <c r="EU33" s="183"/>
      <c r="EV33" s="183"/>
      <c r="EW33" s="183"/>
      <c r="EX33" s="183"/>
      <c r="EY33" s="183"/>
      <c r="EZ33" s="183"/>
      <c r="FA33" s="183"/>
      <c r="FB33" s="183"/>
      <c r="FC33" s="183"/>
      <c r="FD33" s="183"/>
      <c r="FE33" s="183"/>
      <c r="FF33" s="183"/>
      <c r="FG33" s="183"/>
      <c r="FH33" s="183"/>
      <c r="FI33" s="183"/>
      <c r="FJ33" s="183"/>
      <c r="FK33" s="183"/>
      <c r="FL33" s="183"/>
      <c r="FM33" s="183"/>
      <c r="FN33" s="183"/>
      <c r="FO33" s="183"/>
      <c r="FP33" s="183"/>
      <c r="FQ33" s="183"/>
      <c r="FR33" s="183"/>
      <c r="FS33" s="183"/>
      <c r="FT33" s="183"/>
      <c r="FU33" s="183"/>
      <c r="FV33" s="183"/>
      <c r="FW33" s="183"/>
      <c r="FX33" s="183"/>
      <c r="FY33" s="183"/>
      <c r="FZ33" s="183"/>
      <c r="GA33" s="183"/>
      <c r="GB33" s="183"/>
      <c r="GC33" s="183"/>
      <c r="GD33" s="183"/>
      <c r="GE33" s="183"/>
      <c r="GF33" s="183"/>
      <c r="GG33" s="183"/>
      <c r="GH33" s="183"/>
      <c r="GI33" s="183"/>
      <c r="GJ33" s="183"/>
      <c r="GK33" s="183"/>
      <c r="GL33" s="183"/>
      <c r="GM33" s="183"/>
      <c r="GN33" s="183"/>
      <c r="GO33" s="183"/>
      <c r="GP33" s="183"/>
      <c r="GQ33" s="183"/>
      <c r="GR33" s="183"/>
      <c r="GS33" s="183"/>
      <c r="GT33" s="183"/>
      <c r="GU33" s="183"/>
      <c r="GV33" s="183"/>
      <c r="GW33" s="183"/>
      <c r="GX33" s="183"/>
      <c r="GY33" s="183"/>
      <c r="GZ33" s="183"/>
      <c r="HA33" s="183"/>
      <c r="HB33" s="183"/>
      <c r="HC33" s="183"/>
      <c r="HD33" s="183"/>
      <c r="HE33" s="183"/>
      <c r="HF33" s="183"/>
      <c r="HG33" s="183"/>
      <c r="HH33" s="183"/>
      <c r="HI33" s="183"/>
      <c r="HJ33" s="183"/>
      <c r="HK33" s="183"/>
      <c r="HL33" s="183"/>
      <c r="HM33" s="183"/>
      <c r="HN33" s="183"/>
      <c r="HO33" s="183"/>
      <c r="HP33" s="183"/>
      <c r="HQ33" s="183"/>
      <c r="HR33" s="183"/>
      <c r="HS33" s="183"/>
      <c r="HT33" s="183"/>
      <c r="HU33" s="183"/>
      <c r="HV33" s="183"/>
      <c r="HW33" s="183"/>
      <c r="HX33" s="183"/>
      <c r="HY33" s="183"/>
      <c r="HZ33" s="183"/>
      <c r="IA33" s="183"/>
      <c r="IB33" s="183"/>
      <c r="IC33" s="183"/>
      <c r="ID33" s="183"/>
      <c r="IE33" s="183"/>
      <c r="IF33" s="183"/>
      <c r="IG33" s="183"/>
      <c r="IH33" s="183"/>
      <c r="II33" s="183"/>
      <c r="IJ33" s="183"/>
      <c r="IK33" s="183"/>
      <c r="IL33" s="183"/>
      <c r="IM33" s="183"/>
      <c r="IN33" s="183"/>
      <c r="IO33" s="183"/>
      <c r="IP33" s="183"/>
      <c r="IQ33" s="183"/>
      <c r="IR33" s="183"/>
      <c r="IS33" s="183"/>
      <c r="IT33" s="183"/>
      <c r="IU33" s="183"/>
      <c r="IV33" s="183"/>
      <c r="IW33" s="183"/>
      <c r="IX33" s="183"/>
      <c r="IY33" s="183"/>
      <c r="IZ33" s="183"/>
      <c r="JA33" s="183"/>
      <c r="JB33" s="183"/>
      <c r="JC33" s="183"/>
      <c r="JD33" s="183"/>
      <c r="JE33" s="183"/>
      <c r="JF33" s="183"/>
      <c r="JG33" s="183"/>
      <c r="JH33" s="183"/>
      <c r="JI33" s="183"/>
      <c r="JJ33" s="183"/>
      <c r="JK33" s="183"/>
      <c r="JL33" s="183"/>
      <c r="JM33" s="183"/>
      <c r="JN33" s="183"/>
      <c r="JO33" s="183"/>
      <c r="JP33" s="183"/>
      <c r="JQ33" s="183"/>
      <c r="JR33" s="183"/>
      <c r="JS33" s="183"/>
      <c r="JT33" s="183"/>
      <c r="JU33" s="183"/>
      <c r="JV33" s="183"/>
      <c r="JW33" s="183"/>
      <c r="JX33" s="183"/>
      <c r="JY33" s="183"/>
      <c r="JZ33" s="183"/>
      <c r="KA33" s="183"/>
      <c r="KB33" s="183"/>
      <c r="KC33" s="183"/>
      <c r="KD33" s="183"/>
      <c r="KE33" s="183"/>
      <c r="KF33" s="183"/>
      <c r="KG33" s="183"/>
      <c r="KH33" s="183"/>
      <c r="KI33" s="183"/>
      <c r="KJ33" s="183"/>
      <c r="KK33" s="183"/>
      <c r="KL33" s="183"/>
      <c r="KM33" s="183"/>
      <c r="KN33" s="183"/>
      <c r="KO33" s="183"/>
      <c r="KP33" s="183"/>
      <c r="KQ33" s="183"/>
      <c r="KR33" s="183"/>
      <c r="KS33" s="183"/>
      <c r="KT33" s="183"/>
      <c r="KU33" s="183"/>
      <c r="KV33" s="183"/>
      <c r="KW33" s="183"/>
      <c r="KX33" s="183"/>
      <c r="KY33" s="183"/>
      <c r="KZ33" s="183"/>
      <c r="LA33" s="183"/>
      <c r="LB33" s="183"/>
      <c r="LC33" s="183"/>
      <c r="LD33" s="183"/>
      <c r="LE33" s="183"/>
      <c r="LF33" s="183"/>
      <c r="LG33" s="183"/>
      <c r="LH33" s="183"/>
      <c r="LI33" s="183"/>
      <c r="LJ33" s="183"/>
      <c r="LK33" s="183"/>
      <c r="LL33" s="183"/>
      <c r="LM33" s="183"/>
      <c r="LN33" s="183"/>
      <c r="LO33" s="183"/>
      <c r="LP33" s="183"/>
      <c r="LQ33" s="183"/>
      <c r="LR33" s="183"/>
      <c r="LS33" s="183"/>
      <c r="LT33" s="183"/>
      <c r="LU33" s="183"/>
      <c r="LV33" s="183"/>
      <c r="LW33" s="183"/>
      <c r="LX33" s="183"/>
      <c r="LY33" s="183"/>
      <c r="LZ33" s="183"/>
      <c r="MA33" s="183"/>
      <c r="MB33" s="183"/>
      <c r="MC33" s="183"/>
      <c r="MD33" s="183"/>
      <c r="ME33" s="183"/>
    </row>
    <row r="34" spans="1:343" s="220" customFormat="1" ht="17" hidden="1" outlineLevel="1">
      <c r="A34" s="97"/>
      <c r="B34" s="232"/>
      <c r="C34" s="97"/>
      <c r="D34" s="222"/>
      <c r="E34" s="223"/>
      <c r="F34" s="223"/>
      <c r="G34" s="223"/>
      <c r="H34" s="101"/>
      <c r="I34" s="642"/>
      <c r="J34" s="29"/>
      <c r="K34" s="29"/>
      <c r="L34" s="29"/>
      <c r="M34" s="29"/>
      <c r="N34" s="29"/>
      <c r="O34" s="110"/>
      <c r="P34" s="183"/>
      <c r="Q34" s="183"/>
      <c r="R34" s="183"/>
      <c r="S34" s="183"/>
      <c r="T34" s="183"/>
      <c r="U34" s="183"/>
      <c r="V34" s="183"/>
      <c r="W34" s="183"/>
      <c r="X34" s="183"/>
      <c r="Y34" s="183"/>
      <c r="Z34" s="183"/>
      <c r="AA34" s="183"/>
      <c r="AB34" s="183"/>
      <c r="AC34" s="183"/>
      <c r="AD34" s="183"/>
      <c r="AE34" s="183"/>
      <c r="AF34" s="183"/>
      <c r="AG34" s="183"/>
      <c r="AH34" s="183"/>
      <c r="AI34" s="183"/>
      <c r="AJ34" s="183"/>
      <c r="AK34" s="183"/>
      <c r="AL34" s="183"/>
      <c r="AM34" s="183"/>
      <c r="AN34" s="183"/>
      <c r="AO34" s="183"/>
      <c r="AP34" s="183"/>
      <c r="AQ34" s="183"/>
      <c r="AR34" s="183"/>
      <c r="AS34" s="183"/>
      <c r="AT34" s="183"/>
      <c r="AU34" s="183"/>
      <c r="AV34" s="183"/>
      <c r="AW34" s="183"/>
      <c r="AX34" s="183"/>
      <c r="AY34" s="183"/>
      <c r="AZ34" s="183"/>
      <c r="BA34" s="183"/>
      <c r="BB34" s="183"/>
      <c r="BC34" s="183"/>
      <c r="BD34" s="183"/>
      <c r="BE34" s="183"/>
      <c r="BF34" s="183"/>
      <c r="BG34" s="183"/>
      <c r="BH34" s="183"/>
      <c r="BI34" s="183"/>
      <c r="BJ34" s="183"/>
      <c r="BK34" s="183"/>
      <c r="BL34" s="183"/>
      <c r="BM34" s="183"/>
      <c r="BN34" s="183"/>
      <c r="BO34" s="183"/>
      <c r="BP34" s="183"/>
      <c r="BQ34" s="183"/>
      <c r="BR34" s="183"/>
      <c r="BS34" s="183"/>
      <c r="BT34" s="183"/>
      <c r="BU34" s="183"/>
      <c r="BV34" s="183"/>
      <c r="BW34" s="183"/>
      <c r="BX34" s="183"/>
      <c r="BY34" s="183"/>
      <c r="BZ34" s="183"/>
      <c r="CA34" s="183"/>
      <c r="CB34" s="183"/>
      <c r="CC34" s="183"/>
      <c r="CD34" s="183"/>
      <c r="CE34" s="183"/>
      <c r="CF34" s="183"/>
      <c r="CG34" s="183"/>
      <c r="CH34" s="183"/>
      <c r="CI34" s="183"/>
      <c r="CJ34" s="183"/>
      <c r="CK34" s="183"/>
      <c r="CL34" s="183"/>
      <c r="CM34" s="183"/>
      <c r="CN34" s="183"/>
      <c r="CO34" s="183"/>
      <c r="CP34" s="183"/>
      <c r="CQ34" s="183"/>
      <c r="CR34" s="183"/>
      <c r="CS34" s="183"/>
      <c r="CT34" s="183"/>
      <c r="CU34" s="183"/>
      <c r="CV34" s="183"/>
      <c r="CW34" s="183"/>
      <c r="CX34" s="183"/>
      <c r="CY34" s="183"/>
      <c r="CZ34" s="183"/>
      <c r="DA34" s="183"/>
      <c r="DB34" s="183"/>
      <c r="DC34" s="183"/>
      <c r="DD34" s="183"/>
      <c r="DE34" s="183"/>
      <c r="DF34" s="183"/>
      <c r="DG34" s="183"/>
      <c r="DH34" s="183"/>
      <c r="DI34" s="183"/>
      <c r="DJ34" s="183"/>
      <c r="DK34" s="183"/>
      <c r="DL34" s="183"/>
      <c r="DM34" s="183"/>
      <c r="DN34" s="183"/>
      <c r="DO34" s="183"/>
      <c r="DP34" s="183"/>
      <c r="DQ34" s="183"/>
      <c r="DR34" s="183"/>
      <c r="DS34" s="183"/>
      <c r="DT34" s="183"/>
      <c r="DU34" s="183"/>
      <c r="DV34" s="183"/>
      <c r="DW34" s="183"/>
      <c r="DX34" s="183"/>
      <c r="DY34" s="183"/>
      <c r="DZ34" s="183"/>
      <c r="EA34" s="183"/>
      <c r="EB34" s="183"/>
      <c r="EC34" s="183"/>
      <c r="ED34" s="183"/>
      <c r="EE34" s="183"/>
      <c r="EF34" s="183"/>
      <c r="EG34" s="183"/>
      <c r="EH34" s="183"/>
      <c r="EI34" s="183"/>
      <c r="EJ34" s="183"/>
      <c r="EK34" s="183"/>
      <c r="EL34" s="183"/>
      <c r="EM34" s="183"/>
      <c r="EN34" s="183"/>
      <c r="EO34" s="183"/>
      <c r="EP34" s="183"/>
      <c r="EQ34" s="183"/>
      <c r="ER34" s="183"/>
      <c r="ES34" s="183"/>
      <c r="ET34" s="183"/>
      <c r="EU34" s="183"/>
      <c r="EV34" s="183"/>
      <c r="EW34" s="183"/>
      <c r="EX34" s="183"/>
      <c r="EY34" s="183"/>
      <c r="EZ34" s="183"/>
      <c r="FA34" s="183"/>
      <c r="FB34" s="183"/>
      <c r="FC34" s="183"/>
      <c r="FD34" s="183"/>
      <c r="FE34" s="183"/>
      <c r="FF34" s="183"/>
      <c r="FG34" s="183"/>
      <c r="FH34" s="183"/>
      <c r="FI34" s="183"/>
      <c r="FJ34" s="183"/>
      <c r="FK34" s="183"/>
      <c r="FL34" s="183"/>
      <c r="FM34" s="183"/>
      <c r="FN34" s="183"/>
      <c r="FO34" s="183"/>
      <c r="FP34" s="183"/>
      <c r="FQ34" s="183"/>
      <c r="FR34" s="183"/>
      <c r="FS34" s="183"/>
      <c r="FT34" s="183"/>
      <c r="FU34" s="183"/>
      <c r="FV34" s="183"/>
      <c r="FW34" s="183"/>
      <c r="FX34" s="183"/>
      <c r="FY34" s="183"/>
      <c r="FZ34" s="183"/>
      <c r="GA34" s="183"/>
      <c r="GB34" s="183"/>
      <c r="GC34" s="183"/>
      <c r="GD34" s="183"/>
      <c r="GE34" s="183"/>
      <c r="GF34" s="183"/>
      <c r="GG34" s="183"/>
      <c r="GH34" s="183"/>
      <c r="GI34" s="183"/>
      <c r="GJ34" s="183"/>
      <c r="GK34" s="183"/>
      <c r="GL34" s="183"/>
      <c r="GM34" s="183"/>
      <c r="GN34" s="183"/>
      <c r="GO34" s="183"/>
      <c r="GP34" s="183"/>
      <c r="GQ34" s="183"/>
      <c r="GR34" s="183"/>
      <c r="GS34" s="183"/>
      <c r="GT34" s="183"/>
      <c r="GU34" s="183"/>
      <c r="GV34" s="183"/>
      <c r="GW34" s="183"/>
      <c r="GX34" s="183"/>
      <c r="GY34" s="183"/>
      <c r="GZ34" s="183"/>
      <c r="HA34" s="183"/>
      <c r="HB34" s="183"/>
      <c r="HC34" s="183"/>
      <c r="HD34" s="183"/>
      <c r="HE34" s="183"/>
      <c r="HF34" s="183"/>
      <c r="HG34" s="183"/>
      <c r="HH34" s="183"/>
      <c r="HI34" s="183"/>
      <c r="HJ34" s="183"/>
      <c r="HK34" s="183"/>
      <c r="HL34" s="183"/>
      <c r="HM34" s="183"/>
      <c r="HN34" s="183"/>
      <c r="HO34" s="183"/>
      <c r="HP34" s="183"/>
      <c r="HQ34" s="183"/>
      <c r="HR34" s="183"/>
      <c r="HS34" s="183"/>
      <c r="HT34" s="183"/>
      <c r="HU34" s="183"/>
      <c r="HV34" s="183"/>
      <c r="HW34" s="183"/>
      <c r="HX34" s="183"/>
      <c r="HY34" s="183"/>
      <c r="HZ34" s="183"/>
      <c r="IA34" s="183"/>
      <c r="IB34" s="183"/>
      <c r="IC34" s="183"/>
      <c r="ID34" s="183"/>
      <c r="IE34" s="183"/>
      <c r="IF34" s="183"/>
      <c r="IG34" s="183"/>
      <c r="IH34" s="183"/>
      <c r="II34" s="183"/>
      <c r="IJ34" s="183"/>
      <c r="IK34" s="183"/>
      <c r="IL34" s="183"/>
      <c r="IM34" s="183"/>
      <c r="IN34" s="183"/>
      <c r="IO34" s="183"/>
      <c r="IP34" s="183"/>
      <c r="IQ34" s="183"/>
      <c r="IR34" s="183"/>
      <c r="IS34" s="183"/>
      <c r="IT34" s="183"/>
      <c r="IU34" s="183"/>
      <c r="IV34" s="183"/>
      <c r="IW34" s="183"/>
      <c r="IX34" s="183"/>
      <c r="IY34" s="183"/>
      <c r="IZ34" s="183"/>
      <c r="JA34" s="183"/>
      <c r="JB34" s="183"/>
      <c r="JC34" s="183"/>
      <c r="JD34" s="183"/>
      <c r="JE34" s="183"/>
      <c r="JF34" s="183"/>
      <c r="JG34" s="183"/>
      <c r="JH34" s="183"/>
      <c r="JI34" s="183"/>
      <c r="JJ34" s="183"/>
      <c r="JK34" s="183"/>
      <c r="JL34" s="183"/>
      <c r="JM34" s="183"/>
      <c r="JN34" s="183"/>
      <c r="JO34" s="183"/>
      <c r="JP34" s="183"/>
      <c r="JQ34" s="183"/>
      <c r="JR34" s="183"/>
      <c r="JS34" s="183"/>
      <c r="JT34" s="183"/>
      <c r="JU34" s="183"/>
      <c r="JV34" s="183"/>
      <c r="JW34" s="183"/>
      <c r="JX34" s="183"/>
      <c r="JY34" s="183"/>
      <c r="JZ34" s="183"/>
      <c r="KA34" s="183"/>
      <c r="KB34" s="183"/>
      <c r="KC34" s="183"/>
      <c r="KD34" s="183"/>
      <c r="KE34" s="183"/>
      <c r="KF34" s="183"/>
      <c r="KG34" s="183"/>
      <c r="KH34" s="183"/>
      <c r="KI34" s="183"/>
      <c r="KJ34" s="183"/>
      <c r="KK34" s="183"/>
      <c r="KL34" s="183"/>
      <c r="KM34" s="183"/>
      <c r="KN34" s="183"/>
      <c r="KO34" s="183"/>
      <c r="KP34" s="183"/>
      <c r="KQ34" s="183"/>
      <c r="KR34" s="183"/>
      <c r="KS34" s="183"/>
      <c r="KT34" s="183"/>
      <c r="KU34" s="183"/>
      <c r="KV34" s="183"/>
      <c r="KW34" s="183"/>
      <c r="KX34" s="183"/>
      <c r="KY34" s="183"/>
      <c r="KZ34" s="183"/>
      <c r="LA34" s="183"/>
      <c r="LB34" s="183"/>
      <c r="LC34" s="183"/>
      <c r="LD34" s="183"/>
      <c r="LE34" s="183"/>
      <c r="LF34" s="183"/>
      <c r="LG34" s="183"/>
      <c r="LH34" s="183"/>
      <c r="LI34" s="183"/>
      <c r="LJ34" s="183"/>
      <c r="LK34" s="183"/>
      <c r="LL34" s="183"/>
      <c r="LM34" s="183"/>
      <c r="LN34" s="183"/>
      <c r="LO34" s="183"/>
      <c r="LP34" s="183"/>
      <c r="LQ34" s="183"/>
      <c r="LR34" s="183"/>
      <c r="LS34" s="183"/>
      <c r="LT34" s="183"/>
      <c r="LU34" s="183"/>
      <c r="LV34" s="183"/>
      <c r="LW34" s="183"/>
      <c r="LX34" s="183"/>
      <c r="LY34" s="183"/>
      <c r="LZ34" s="183"/>
      <c r="MA34" s="183"/>
      <c r="MB34" s="183"/>
      <c r="MC34" s="183"/>
      <c r="MD34" s="183"/>
      <c r="ME34" s="183"/>
    </row>
    <row r="35" spans="1:343" s="220" customFormat="1" ht="17" hidden="1" outlineLevel="1">
      <c r="A35" s="227"/>
      <c r="B35" s="227" t="s">
        <v>52</v>
      </c>
      <c r="C35" s="227"/>
      <c r="D35" s="227"/>
      <c r="E35" s="223"/>
      <c r="F35" s="223"/>
      <c r="G35" s="223"/>
      <c r="H35" s="29"/>
      <c r="I35" s="29"/>
      <c r="J35" s="29"/>
      <c r="K35" s="29"/>
      <c r="L35" s="29"/>
      <c r="M35" s="29"/>
      <c r="N35" s="29"/>
      <c r="O35" s="110"/>
      <c r="P35" s="183"/>
      <c r="Q35" s="183"/>
      <c r="R35" s="183"/>
      <c r="S35" s="183"/>
      <c r="T35" s="183"/>
      <c r="U35" s="183"/>
      <c r="V35" s="183"/>
      <c r="W35" s="183"/>
      <c r="X35" s="183"/>
      <c r="Y35" s="183"/>
      <c r="Z35" s="183"/>
      <c r="AA35" s="183"/>
      <c r="AB35" s="183"/>
      <c r="AC35" s="183"/>
      <c r="AD35" s="183"/>
      <c r="AE35" s="183"/>
      <c r="AF35" s="183"/>
      <c r="AG35" s="183"/>
      <c r="AH35" s="183"/>
      <c r="AI35" s="183"/>
      <c r="AJ35" s="183"/>
      <c r="AK35" s="183"/>
      <c r="AL35" s="183"/>
      <c r="AM35" s="183"/>
      <c r="AN35" s="183"/>
      <c r="AO35" s="183"/>
      <c r="AP35" s="183"/>
      <c r="AQ35" s="183"/>
      <c r="AR35" s="183"/>
      <c r="AS35" s="183"/>
      <c r="AT35" s="183"/>
      <c r="AU35" s="183"/>
      <c r="AV35" s="183"/>
      <c r="AW35" s="183"/>
      <c r="AX35" s="183"/>
      <c r="AY35" s="183"/>
      <c r="AZ35" s="183"/>
      <c r="BA35" s="183"/>
      <c r="BB35" s="183"/>
      <c r="BC35" s="183"/>
      <c r="BD35" s="183"/>
      <c r="BE35" s="183"/>
      <c r="BF35" s="183"/>
      <c r="BG35" s="183"/>
      <c r="BH35" s="183"/>
      <c r="BI35" s="183"/>
      <c r="BJ35" s="183"/>
      <c r="BK35" s="183"/>
      <c r="BL35" s="183"/>
      <c r="BM35" s="183"/>
      <c r="BN35" s="183"/>
      <c r="BO35" s="183"/>
      <c r="BP35" s="183"/>
      <c r="BQ35" s="183"/>
      <c r="BR35" s="183"/>
      <c r="BS35" s="183"/>
      <c r="BT35" s="183"/>
      <c r="BU35" s="183"/>
      <c r="BV35" s="183"/>
      <c r="BW35" s="183"/>
      <c r="BX35" s="183"/>
      <c r="BY35" s="183"/>
      <c r="BZ35" s="183"/>
      <c r="CA35" s="183"/>
      <c r="CB35" s="183"/>
      <c r="CC35" s="183"/>
      <c r="CD35" s="183"/>
      <c r="CE35" s="183"/>
      <c r="CF35" s="183"/>
      <c r="CG35" s="183"/>
      <c r="CH35" s="183"/>
      <c r="CI35" s="183"/>
      <c r="CJ35" s="183"/>
      <c r="CK35" s="183"/>
      <c r="CL35" s="183"/>
      <c r="CM35" s="183"/>
      <c r="CN35" s="183"/>
      <c r="CO35" s="183"/>
      <c r="CP35" s="183"/>
      <c r="CQ35" s="183"/>
      <c r="CR35" s="183"/>
      <c r="CS35" s="183"/>
      <c r="CT35" s="183"/>
      <c r="CU35" s="183"/>
      <c r="CV35" s="183"/>
      <c r="CW35" s="183"/>
      <c r="CX35" s="183"/>
      <c r="CY35" s="183"/>
      <c r="CZ35" s="183"/>
      <c r="DA35" s="183"/>
      <c r="DB35" s="183"/>
      <c r="DC35" s="183"/>
      <c r="DD35" s="183"/>
      <c r="DE35" s="183"/>
      <c r="DF35" s="183"/>
      <c r="DG35" s="183"/>
      <c r="DH35" s="183"/>
      <c r="DI35" s="183"/>
      <c r="DJ35" s="183"/>
      <c r="DK35" s="183"/>
      <c r="DL35" s="183"/>
      <c r="DM35" s="183"/>
      <c r="DN35" s="183"/>
      <c r="DO35" s="183"/>
      <c r="DP35" s="183"/>
      <c r="DQ35" s="183"/>
      <c r="DR35" s="183"/>
      <c r="DS35" s="183"/>
      <c r="DT35" s="183"/>
      <c r="DU35" s="183"/>
      <c r="DV35" s="183"/>
      <c r="DW35" s="183"/>
      <c r="DX35" s="183"/>
      <c r="DY35" s="183"/>
      <c r="DZ35" s="183"/>
      <c r="EA35" s="183"/>
      <c r="EB35" s="183"/>
      <c r="EC35" s="183"/>
      <c r="ED35" s="183"/>
      <c r="EE35" s="183"/>
      <c r="EF35" s="183"/>
      <c r="EG35" s="183"/>
      <c r="EH35" s="183"/>
      <c r="EI35" s="183"/>
      <c r="EJ35" s="183"/>
      <c r="EK35" s="183"/>
      <c r="EL35" s="183"/>
      <c r="EM35" s="183"/>
      <c r="EN35" s="183"/>
      <c r="EO35" s="183"/>
      <c r="EP35" s="183"/>
      <c r="EQ35" s="183"/>
      <c r="ER35" s="183"/>
      <c r="ES35" s="183"/>
      <c r="ET35" s="183"/>
      <c r="EU35" s="183"/>
      <c r="EV35" s="183"/>
      <c r="EW35" s="183"/>
      <c r="EX35" s="183"/>
      <c r="EY35" s="183"/>
      <c r="EZ35" s="183"/>
      <c r="FA35" s="183"/>
      <c r="FB35" s="183"/>
      <c r="FC35" s="183"/>
      <c r="FD35" s="183"/>
      <c r="FE35" s="183"/>
      <c r="FF35" s="183"/>
      <c r="FG35" s="183"/>
      <c r="FH35" s="183"/>
      <c r="FI35" s="183"/>
      <c r="FJ35" s="183"/>
      <c r="FK35" s="183"/>
      <c r="FL35" s="183"/>
      <c r="FM35" s="183"/>
      <c r="FN35" s="183"/>
      <c r="FO35" s="183"/>
      <c r="FP35" s="183"/>
      <c r="FQ35" s="183"/>
      <c r="FR35" s="183"/>
      <c r="FS35" s="183"/>
      <c r="FT35" s="183"/>
      <c r="FU35" s="183"/>
      <c r="FV35" s="183"/>
      <c r="FW35" s="183"/>
      <c r="FX35" s="183"/>
      <c r="FY35" s="183"/>
      <c r="FZ35" s="183"/>
      <c r="GA35" s="183"/>
      <c r="GB35" s="183"/>
      <c r="GC35" s="183"/>
      <c r="GD35" s="183"/>
      <c r="GE35" s="183"/>
      <c r="GF35" s="183"/>
      <c r="GG35" s="183"/>
      <c r="GH35" s="183"/>
      <c r="GI35" s="183"/>
      <c r="GJ35" s="183"/>
      <c r="GK35" s="183"/>
      <c r="GL35" s="183"/>
      <c r="GM35" s="183"/>
      <c r="GN35" s="183"/>
      <c r="GO35" s="183"/>
      <c r="GP35" s="183"/>
      <c r="GQ35" s="183"/>
      <c r="GR35" s="183"/>
      <c r="GS35" s="183"/>
      <c r="GT35" s="183"/>
      <c r="GU35" s="183"/>
      <c r="GV35" s="183"/>
      <c r="GW35" s="183"/>
      <c r="GX35" s="183"/>
      <c r="GY35" s="183"/>
      <c r="GZ35" s="183"/>
      <c r="HA35" s="183"/>
      <c r="HB35" s="183"/>
      <c r="HC35" s="183"/>
      <c r="HD35" s="183"/>
      <c r="HE35" s="183"/>
      <c r="HF35" s="183"/>
      <c r="HG35" s="183"/>
      <c r="HH35" s="183"/>
      <c r="HI35" s="183"/>
      <c r="HJ35" s="183"/>
      <c r="HK35" s="183"/>
      <c r="HL35" s="183"/>
      <c r="HM35" s="183"/>
      <c r="HN35" s="183"/>
      <c r="HO35" s="183"/>
      <c r="HP35" s="183"/>
      <c r="HQ35" s="183"/>
      <c r="HR35" s="183"/>
      <c r="HS35" s="183"/>
      <c r="HT35" s="183"/>
      <c r="HU35" s="183"/>
      <c r="HV35" s="183"/>
      <c r="HW35" s="183"/>
      <c r="HX35" s="183"/>
      <c r="HY35" s="183"/>
      <c r="HZ35" s="183"/>
      <c r="IA35" s="183"/>
      <c r="IB35" s="183"/>
      <c r="IC35" s="183"/>
      <c r="ID35" s="183"/>
      <c r="IE35" s="183"/>
      <c r="IF35" s="183"/>
      <c r="IG35" s="183"/>
      <c r="IH35" s="183"/>
      <c r="II35" s="183"/>
      <c r="IJ35" s="183"/>
      <c r="IK35" s="183"/>
      <c r="IL35" s="183"/>
      <c r="IM35" s="183"/>
      <c r="IN35" s="183"/>
      <c r="IO35" s="183"/>
      <c r="IP35" s="183"/>
      <c r="IQ35" s="183"/>
      <c r="IR35" s="183"/>
      <c r="IS35" s="183"/>
      <c r="IT35" s="183"/>
      <c r="IU35" s="183"/>
      <c r="IV35" s="183"/>
      <c r="IW35" s="183"/>
      <c r="IX35" s="183"/>
      <c r="IY35" s="183"/>
      <c r="IZ35" s="183"/>
      <c r="JA35" s="183"/>
      <c r="JB35" s="183"/>
      <c r="JC35" s="183"/>
      <c r="JD35" s="183"/>
      <c r="JE35" s="183"/>
      <c r="JF35" s="183"/>
      <c r="JG35" s="183"/>
      <c r="JH35" s="183"/>
      <c r="JI35" s="183"/>
      <c r="JJ35" s="183"/>
      <c r="JK35" s="183"/>
      <c r="JL35" s="183"/>
      <c r="JM35" s="183"/>
      <c r="JN35" s="183"/>
      <c r="JO35" s="183"/>
      <c r="JP35" s="183"/>
      <c r="JQ35" s="183"/>
      <c r="JR35" s="183"/>
      <c r="JS35" s="183"/>
      <c r="JT35" s="183"/>
      <c r="JU35" s="183"/>
      <c r="JV35" s="183"/>
      <c r="JW35" s="183"/>
      <c r="JX35" s="183"/>
      <c r="JY35" s="183"/>
      <c r="JZ35" s="183"/>
      <c r="KA35" s="183"/>
      <c r="KB35" s="183"/>
      <c r="KC35" s="183"/>
      <c r="KD35" s="183"/>
      <c r="KE35" s="183"/>
      <c r="KF35" s="183"/>
      <c r="KG35" s="183"/>
      <c r="KH35" s="183"/>
      <c r="KI35" s="183"/>
      <c r="KJ35" s="183"/>
      <c r="KK35" s="183"/>
      <c r="KL35" s="183"/>
      <c r="KM35" s="183"/>
      <c r="KN35" s="183"/>
      <c r="KO35" s="183"/>
      <c r="KP35" s="183"/>
      <c r="KQ35" s="183"/>
      <c r="KR35" s="183"/>
      <c r="KS35" s="183"/>
      <c r="KT35" s="183"/>
      <c r="KU35" s="183"/>
      <c r="KV35" s="183"/>
      <c r="KW35" s="183"/>
      <c r="KX35" s="183"/>
      <c r="KY35" s="183"/>
      <c r="KZ35" s="183"/>
      <c r="LA35" s="183"/>
      <c r="LB35" s="183"/>
      <c r="LC35" s="183"/>
      <c r="LD35" s="183"/>
      <c r="LE35" s="183"/>
      <c r="LF35" s="183"/>
      <c r="LG35" s="183"/>
      <c r="LH35" s="183"/>
      <c r="LI35" s="183"/>
      <c r="LJ35" s="183"/>
      <c r="LK35" s="183"/>
      <c r="LL35" s="183"/>
      <c r="LM35" s="183"/>
      <c r="LN35" s="183"/>
      <c r="LO35" s="183"/>
      <c r="LP35" s="183"/>
      <c r="LQ35" s="183"/>
      <c r="LR35" s="183"/>
      <c r="LS35" s="183"/>
      <c r="LT35" s="183"/>
      <c r="LU35" s="183"/>
      <c r="LV35" s="183"/>
      <c r="LW35" s="183"/>
      <c r="LX35" s="183"/>
      <c r="LY35" s="183"/>
      <c r="LZ35" s="183"/>
      <c r="MA35" s="183"/>
      <c r="MB35" s="183"/>
      <c r="MC35" s="183"/>
      <c r="MD35" s="183"/>
      <c r="ME35" s="183"/>
    </row>
    <row r="36" spans="1:343" s="220" customFormat="1" ht="17" hidden="1" outlineLevel="1">
      <c r="A36" s="230"/>
      <c r="B36" s="227"/>
      <c r="C36" s="227"/>
      <c r="D36" s="227"/>
      <c r="E36" s="223"/>
      <c r="F36" s="223"/>
      <c r="G36" s="223"/>
      <c r="H36" s="29"/>
      <c r="I36" s="29"/>
      <c r="J36" s="29"/>
      <c r="K36" s="29"/>
      <c r="L36" s="29"/>
      <c r="M36" s="29"/>
      <c r="N36" s="29"/>
      <c r="O36" s="110"/>
      <c r="P36" s="183"/>
      <c r="Q36" s="183"/>
      <c r="R36" s="183"/>
      <c r="S36" s="183"/>
      <c r="T36" s="183"/>
      <c r="U36" s="183"/>
      <c r="V36" s="183"/>
      <c r="W36" s="183"/>
      <c r="X36" s="183"/>
      <c r="Y36" s="183"/>
      <c r="Z36" s="183"/>
      <c r="AA36" s="183"/>
      <c r="AB36" s="183"/>
      <c r="AC36" s="183"/>
      <c r="AD36" s="183"/>
      <c r="AE36" s="183"/>
      <c r="AF36" s="183"/>
      <c r="AG36" s="183"/>
      <c r="AH36" s="183"/>
      <c r="AI36" s="183"/>
      <c r="AJ36" s="183"/>
      <c r="AK36" s="183"/>
      <c r="AL36" s="183"/>
      <c r="AM36" s="183"/>
      <c r="AN36" s="183"/>
      <c r="AO36" s="183"/>
      <c r="AP36" s="183"/>
      <c r="AQ36" s="183"/>
      <c r="AR36" s="183"/>
      <c r="AS36" s="183"/>
      <c r="AT36" s="183"/>
      <c r="AU36" s="183"/>
      <c r="AV36" s="183"/>
      <c r="AW36" s="183"/>
      <c r="AX36" s="183"/>
      <c r="AY36" s="183"/>
      <c r="AZ36" s="183"/>
      <c r="BA36" s="183"/>
      <c r="BB36" s="183"/>
      <c r="BC36" s="183"/>
      <c r="BD36" s="183"/>
      <c r="BE36" s="183"/>
      <c r="BF36" s="183"/>
      <c r="BG36" s="183"/>
      <c r="BH36" s="183"/>
      <c r="BI36" s="183"/>
      <c r="BJ36" s="183"/>
      <c r="BK36" s="183"/>
      <c r="BL36" s="183"/>
      <c r="BM36" s="183"/>
      <c r="BN36" s="183"/>
      <c r="BO36" s="183"/>
      <c r="BP36" s="183"/>
      <c r="BQ36" s="183"/>
      <c r="BR36" s="183"/>
      <c r="BS36" s="183"/>
      <c r="BT36" s="183"/>
      <c r="BU36" s="183"/>
      <c r="BV36" s="183"/>
      <c r="BW36" s="183"/>
      <c r="BX36" s="183"/>
      <c r="BY36" s="183"/>
      <c r="BZ36" s="183"/>
      <c r="CA36" s="183"/>
      <c r="CB36" s="183"/>
      <c r="CC36" s="183"/>
      <c r="CD36" s="183"/>
      <c r="CE36" s="183"/>
      <c r="CF36" s="183"/>
      <c r="CG36" s="183"/>
      <c r="CH36" s="183"/>
      <c r="CI36" s="183"/>
      <c r="CJ36" s="183"/>
      <c r="CK36" s="183"/>
      <c r="CL36" s="183"/>
      <c r="CM36" s="183"/>
      <c r="CN36" s="183"/>
      <c r="CO36" s="183"/>
      <c r="CP36" s="183"/>
      <c r="CQ36" s="183"/>
      <c r="CR36" s="183"/>
      <c r="CS36" s="183"/>
      <c r="CT36" s="183"/>
      <c r="CU36" s="183"/>
      <c r="CV36" s="183"/>
      <c r="CW36" s="183"/>
      <c r="CX36" s="183"/>
      <c r="CY36" s="183"/>
      <c r="CZ36" s="183"/>
      <c r="DA36" s="183"/>
      <c r="DB36" s="183"/>
      <c r="DC36" s="183"/>
      <c r="DD36" s="183"/>
      <c r="DE36" s="183"/>
      <c r="DF36" s="183"/>
      <c r="DG36" s="183"/>
      <c r="DH36" s="183"/>
      <c r="DI36" s="183"/>
      <c r="DJ36" s="183"/>
      <c r="DK36" s="183"/>
      <c r="DL36" s="183"/>
      <c r="DM36" s="183"/>
      <c r="DN36" s="183"/>
      <c r="DO36" s="183"/>
      <c r="DP36" s="183"/>
      <c r="DQ36" s="183"/>
      <c r="DR36" s="183"/>
      <c r="DS36" s="183"/>
      <c r="DT36" s="183"/>
      <c r="DU36" s="183"/>
      <c r="DV36" s="183"/>
      <c r="DW36" s="183"/>
      <c r="DX36" s="183"/>
      <c r="DY36" s="183"/>
      <c r="DZ36" s="183"/>
      <c r="EA36" s="183"/>
      <c r="EB36" s="183"/>
      <c r="EC36" s="183"/>
      <c r="ED36" s="183"/>
      <c r="EE36" s="183"/>
      <c r="EF36" s="183"/>
      <c r="EG36" s="183"/>
      <c r="EH36" s="183"/>
      <c r="EI36" s="183"/>
      <c r="EJ36" s="183"/>
      <c r="EK36" s="183"/>
      <c r="EL36" s="183"/>
      <c r="EM36" s="183"/>
      <c r="EN36" s="183"/>
      <c r="EO36" s="183"/>
      <c r="EP36" s="183"/>
      <c r="EQ36" s="183"/>
      <c r="ER36" s="183"/>
      <c r="ES36" s="183"/>
      <c r="ET36" s="183"/>
      <c r="EU36" s="183"/>
      <c r="EV36" s="183"/>
      <c r="EW36" s="183"/>
      <c r="EX36" s="183"/>
      <c r="EY36" s="183"/>
      <c r="EZ36" s="183"/>
      <c r="FA36" s="183"/>
      <c r="FB36" s="183"/>
      <c r="FC36" s="183"/>
      <c r="FD36" s="183"/>
      <c r="FE36" s="183"/>
      <c r="FF36" s="183"/>
      <c r="FG36" s="183"/>
      <c r="FH36" s="183"/>
      <c r="FI36" s="183"/>
      <c r="FJ36" s="183"/>
      <c r="FK36" s="183"/>
      <c r="FL36" s="183"/>
      <c r="FM36" s="183"/>
      <c r="FN36" s="183"/>
      <c r="FO36" s="183"/>
      <c r="FP36" s="183"/>
      <c r="FQ36" s="183"/>
      <c r="FR36" s="183"/>
      <c r="FS36" s="183"/>
      <c r="FT36" s="183"/>
      <c r="FU36" s="183"/>
      <c r="FV36" s="183"/>
      <c r="FW36" s="183"/>
      <c r="FX36" s="183"/>
      <c r="FY36" s="183"/>
      <c r="FZ36" s="183"/>
      <c r="GA36" s="183"/>
      <c r="GB36" s="183"/>
      <c r="GC36" s="183"/>
      <c r="GD36" s="183"/>
      <c r="GE36" s="183"/>
      <c r="GF36" s="183"/>
      <c r="GG36" s="183"/>
      <c r="GH36" s="183"/>
      <c r="GI36" s="183"/>
      <c r="GJ36" s="183"/>
      <c r="GK36" s="183"/>
      <c r="GL36" s="183"/>
      <c r="GM36" s="183"/>
      <c r="GN36" s="183"/>
      <c r="GO36" s="183"/>
      <c r="GP36" s="183"/>
      <c r="GQ36" s="183"/>
      <c r="GR36" s="183"/>
      <c r="GS36" s="183"/>
      <c r="GT36" s="183"/>
      <c r="GU36" s="183"/>
      <c r="GV36" s="183"/>
      <c r="GW36" s="183"/>
      <c r="GX36" s="183"/>
      <c r="GY36" s="183"/>
      <c r="GZ36" s="183"/>
      <c r="HA36" s="183"/>
      <c r="HB36" s="183"/>
      <c r="HC36" s="183"/>
      <c r="HD36" s="183"/>
      <c r="HE36" s="183"/>
      <c r="HF36" s="183"/>
      <c r="HG36" s="183"/>
      <c r="HH36" s="183"/>
      <c r="HI36" s="183"/>
      <c r="HJ36" s="183"/>
      <c r="HK36" s="183"/>
      <c r="HL36" s="183"/>
      <c r="HM36" s="183"/>
      <c r="HN36" s="183"/>
      <c r="HO36" s="183"/>
      <c r="HP36" s="183"/>
      <c r="HQ36" s="183"/>
      <c r="HR36" s="183"/>
      <c r="HS36" s="183"/>
      <c r="HT36" s="183"/>
      <c r="HU36" s="183"/>
      <c r="HV36" s="183"/>
      <c r="HW36" s="183"/>
      <c r="HX36" s="183"/>
      <c r="HY36" s="183"/>
      <c r="HZ36" s="183"/>
      <c r="IA36" s="183"/>
      <c r="IB36" s="183"/>
      <c r="IC36" s="183"/>
      <c r="ID36" s="183"/>
      <c r="IE36" s="183"/>
      <c r="IF36" s="183"/>
      <c r="IG36" s="183"/>
      <c r="IH36" s="183"/>
      <c r="II36" s="183"/>
      <c r="IJ36" s="183"/>
      <c r="IK36" s="183"/>
      <c r="IL36" s="183"/>
      <c r="IM36" s="183"/>
      <c r="IN36" s="183"/>
      <c r="IO36" s="183"/>
      <c r="IP36" s="183"/>
      <c r="IQ36" s="183"/>
      <c r="IR36" s="183"/>
      <c r="IS36" s="183"/>
      <c r="IT36" s="183"/>
      <c r="IU36" s="183"/>
      <c r="IV36" s="183"/>
      <c r="IW36" s="183"/>
      <c r="IX36" s="183"/>
      <c r="IY36" s="183"/>
      <c r="IZ36" s="183"/>
      <c r="JA36" s="183"/>
      <c r="JB36" s="183"/>
      <c r="JC36" s="183"/>
      <c r="JD36" s="183"/>
      <c r="JE36" s="183"/>
      <c r="JF36" s="183"/>
      <c r="JG36" s="183"/>
      <c r="JH36" s="183"/>
      <c r="JI36" s="183"/>
      <c r="JJ36" s="183"/>
      <c r="JK36" s="183"/>
      <c r="JL36" s="183"/>
      <c r="JM36" s="183"/>
      <c r="JN36" s="183"/>
      <c r="JO36" s="183"/>
      <c r="JP36" s="183"/>
      <c r="JQ36" s="183"/>
      <c r="JR36" s="183"/>
      <c r="JS36" s="183"/>
      <c r="JT36" s="183"/>
      <c r="JU36" s="183"/>
      <c r="JV36" s="183"/>
      <c r="JW36" s="183"/>
      <c r="JX36" s="183"/>
      <c r="JY36" s="183"/>
      <c r="JZ36" s="183"/>
      <c r="KA36" s="183"/>
      <c r="KB36" s="183"/>
      <c r="KC36" s="183"/>
      <c r="KD36" s="183"/>
      <c r="KE36" s="183"/>
      <c r="KF36" s="183"/>
      <c r="KG36" s="183"/>
      <c r="KH36" s="183"/>
      <c r="KI36" s="183"/>
      <c r="KJ36" s="183"/>
      <c r="KK36" s="183"/>
      <c r="KL36" s="183"/>
      <c r="KM36" s="183"/>
      <c r="KN36" s="183"/>
      <c r="KO36" s="183"/>
      <c r="KP36" s="183"/>
      <c r="KQ36" s="183"/>
      <c r="KR36" s="183"/>
      <c r="KS36" s="183"/>
      <c r="KT36" s="183"/>
      <c r="KU36" s="183"/>
      <c r="KV36" s="183"/>
      <c r="KW36" s="183"/>
      <c r="KX36" s="183"/>
      <c r="KY36" s="183"/>
      <c r="KZ36" s="183"/>
      <c r="LA36" s="183"/>
      <c r="LB36" s="183"/>
      <c r="LC36" s="183"/>
      <c r="LD36" s="183"/>
      <c r="LE36" s="183"/>
      <c r="LF36" s="183"/>
      <c r="LG36" s="183"/>
      <c r="LH36" s="183"/>
      <c r="LI36" s="183"/>
      <c r="LJ36" s="183"/>
      <c r="LK36" s="183"/>
      <c r="LL36" s="183"/>
      <c r="LM36" s="183"/>
      <c r="LN36" s="183"/>
      <c r="LO36" s="183"/>
      <c r="LP36" s="183"/>
      <c r="LQ36" s="183"/>
      <c r="LR36" s="183"/>
      <c r="LS36" s="183"/>
      <c r="LT36" s="183"/>
      <c r="LU36" s="183"/>
      <c r="LV36" s="183"/>
      <c r="LW36" s="183"/>
      <c r="LX36" s="183"/>
      <c r="LY36" s="183"/>
      <c r="LZ36" s="183"/>
      <c r="MA36" s="183"/>
      <c r="MB36" s="183"/>
      <c r="MC36" s="183"/>
      <c r="MD36" s="183"/>
      <c r="ME36" s="183"/>
    </row>
    <row r="37" spans="1:343" s="220" customFormat="1" ht="17" hidden="1" outlineLevel="1">
      <c r="A37" s="221"/>
      <c r="B37" s="97"/>
      <c r="C37" s="227" t="s">
        <v>9</v>
      </c>
      <c r="D37" s="99"/>
      <c r="E37" s="223"/>
      <c r="F37" s="223"/>
      <c r="G37" s="223"/>
      <c r="H37" s="7"/>
      <c r="I37" s="29"/>
      <c r="J37" s="29"/>
      <c r="K37" s="29"/>
      <c r="L37" s="29"/>
      <c r="M37" s="29"/>
      <c r="N37" s="29"/>
      <c r="O37" s="110"/>
      <c r="P37" s="183"/>
      <c r="Q37" s="183"/>
      <c r="R37" s="183"/>
      <c r="S37" s="183"/>
      <c r="T37" s="183"/>
      <c r="U37" s="183"/>
      <c r="V37" s="183"/>
      <c r="W37" s="183"/>
      <c r="X37" s="183"/>
      <c r="Y37" s="183"/>
      <c r="Z37" s="183"/>
      <c r="AA37" s="183"/>
      <c r="AB37" s="183"/>
      <c r="AC37" s="183"/>
      <c r="AD37" s="183"/>
      <c r="AE37" s="183"/>
      <c r="AF37" s="183"/>
      <c r="AG37" s="183"/>
      <c r="AH37" s="183"/>
      <c r="AI37" s="183"/>
      <c r="AJ37" s="183"/>
      <c r="AK37" s="183"/>
      <c r="AL37" s="183"/>
      <c r="AM37" s="183"/>
      <c r="AN37" s="183"/>
      <c r="AO37" s="183"/>
      <c r="AP37" s="183"/>
      <c r="AQ37" s="183"/>
      <c r="AR37" s="183"/>
      <c r="AS37" s="183"/>
      <c r="AT37" s="183"/>
      <c r="AU37" s="183"/>
      <c r="AV37" s="183"/>
      <c r="AW37" s="183"/>
      <c r="AX37" s="183"/>
      <c r="AY37" s="183"/>
      <c r="AZ37" s="183"/>
      <c r="BA37" s="183"/>
      <c r="BB37" s="183"/>
      <c r="BC37" s="183"/>
      <c r="BD37" s="183"/>
      <c r="BE37" s="183"/>
      <c r="BF37" s="183"/>
      <c r="BG37" s="183"/>
      <c r="BH37" s="183"/>
      <c r="BI37" s="183"/>
      <c r="BJ37" s="183"/>
      <c r="BK37" s="183"/>
      <c r="BL37" s="183"/>
      <c r="BM37" s="183"/>
      <c r="BN37" s="183"/>
      <c r="BO37" s="183"/>
      <c r="BP37" s="183"/>
      <c r="BQ37" s="183"/>
      <c r="BR37" s="183"/>
      <c r="BS37" s="183"/>
      <c r="BT37" s="183"/>
      <c r="BU37" s="183"/>
      <c r="BV37" s="183"/>
      <c r="BW37" s="183"/>
      <c r="BX37" s="183"/>
      <c r="BY37" s="183"/>
      <c r="BZ37" s="183"/>
      <c r="CA37" s="183"/>
      <c r="CB37" s="183"/>
      <c r="CC37" s="183"/>
      <c r="CD37" s="183"/>
      <c r="CE37" s="183"/>
      <c r="CF37" s="183"/>
      <c r="CG37" s="183"/>
      <c r="CH37" s="183"/>
      <c r="CI37" s="183"/>
      <c r="CJ37" s="183"/>
      <c r="CK37" s="183"/>
      <c r="CL37" s="183"/>
      <c r="CM37" s="183"/>
      <c r="CN37" s="183"/>
      <c r="CO37" s="183"/>
      <c r="CP37" s="183"/>
      <c r="CQ37" s="183"/>
      <c r="CR37" s="183"/>
      <c r="CS37" s="183"/>
      <c r="CT37" s="183"/>
      <c r="CU37" s="183"/>
      <c r="CV37" s="183"/>
      <c r="CW37" s="183"/>
      <c r="CX37" s="183"/>
      <c r="CY37" s="183"/>
      <c r="CZ37" s="183"/>
      <c r="DA37" s="183"/>
      <c r="DB37" s="183"/>
      <c r="DC37" s="183"/>
      <c r="DD37" s="183"/>
      <c r="DE37" s="183"/>
      <c r="DF37" s="183"/>
      <c r="DG37" s="183"/>
      <c r="DH37" s="183"/>
      <c r="DI37" s="183"/>
      <c r="DJ37" s="183"/>
      <c r="DK37" s="183"/>
      <c r="DL37" s="183"/>
      <c r="DM37" s="183"/>
      <c r="DN37" s="183"/>
      <c r="DO37" s="183"/>
      <c r="DP37" s="183"/>
      <c r="DQ37" s="183"/>
      <c r="DR37" s="183"/>
      <c r="DS37" s="183"/>
      <c r="DT37" s="183"/>
      <c r="DU37" s="183"/>
      <c r="DV37" s="183"/>
      <c r="DW37" s="183"/>
      <c r="DX37" s="183"/>
      <c r="DY37" s="183"/>
      <c r="DZ37" s="183"/>
      <c r="EA37" s="183"/>
      <c r="EB37" s="183"/>
      <c r="EC37" s="183"/>
      <c r="ED37" s="183"/>
      <c r="EE37" s="183"/>
      <c r="EF37" s="183"/>
      <c r="EG37" s="183"/>
      <c r="EH37" s="183"/>
      <c r="EI37" s="183"/>
      <c r="EJ37" s="183"/>
      <c r="EK37" s="183"/>
      <c r="EL37" s="183"/>
      <c r="EM37" s="183"/>
      <c r="EN37" s="183"/>
      <c r="EO37" s="183"/>
      <c r="EP37" s="183"/>
      <c r="EQ37" s="183"/>
      <c r="ER37" s="183"/>
      <c r="ES37" s="183"/>
      <c r="ET37" s="183"/>
      <c r="EU37" s="183"/>
      <c r="EV37" s="183"/>
      <c r="EW37" s="183"/>
      <c r="EX37" s="183"/>
      <c r="EY37" s="183"/>
      <c r="EZ37" s="183"/>
      <c r="FA37" s="183"/>
      <c r="FB37" s="183"/>
      <c r="FC37" s="183"/>
      <c r="FD37" s="183"/>
      <c r="FE37" s="183"/>
      <c r="FF37" s="183"/>
      <c r="FG37" s="183"/>
      <c r="FH37" s="183"/>
      <c r="FI37" s="183"/>
      <c r="FJ37" s="183"/>
      <c r="FK37" s="183"/>
      <c r="FL37" s="183"/>
      <c r="FM37" s="183"/>
      <c r="FN37" s="183"/>
      <c r="FO37" s="183"/>
      <c r="FP37" s="183"/>
      <c r="FQ37" s="183"/>
      <c r="FR37" s="183"/>
      <c r="FS37" s="183"/>
      <c r="FT37" s="183"/>
      <c r="FU37" s="183"/>
      <c r="FV37" s="183"/>
      <c r="FW37" s="183"/>
      <c r="FX37" s="183"/>
      <c r="FY37" s="183"/>
      <c r="FZ37" s="183"/>
      <c r="GA37" s="183"/>
      <c r="GB37" s="183"/>
      <c r="GC37" s="183"/>
      <c r="GD37" s="183"/>
      <c r="GE37" s="183"/>
      <c r="GF37" s="183"/>
      <c r="GG37" s="183"/>
      <c r="GH37" s="183"/>
      <c r="GI37" s="183"/>
      <c r="GJ37" s="183"/>
      <c r="GK37" s="183"/>
      <c r="GL37" s="183"/>
      <c r="GM37" s="183"/>
      <c r="GN37" s="183"/>
      <c r="GO37" s="183"/>
      <c r="GP37" s="183"/>
      <c r="GQ37" s="183"/>
      <c r="GR37" s="183"/>
      <c r="GS37" s="183"/>
      <c r="GT37" s="183"/>
      <c r="GU37" s="183"/>
      <c r="GV37" s="183"/>
      <c r="GW37" s="183"/>
      <c r="GX37" s="183"/>
      <c r="GY37" s="183"/>
      <c r="GZ37" s="183"/>
      <c r="HA37" s="183"/>
      <c r="HB37" s="183"/>
      <c r="HC37" s="183"/>
      <c r="HD37" s="183"/>
      <c r="HE37" s="183"/>
      <c r="HF37" s="183"/>
      <c r="HG37" s="183"/>
      <c r="HH37" s="183"/>
      <c r="HI37" s="183"/>
      <c r="HJ37" s="183"/>
      <c r="HK37" s="183"/>
      <c r="HL37" s="183"/>
      <c r="HM37" s="183"/>
      <c r="HN37" s="183"/>
      <c r="HO37" s="183"/>
      <c r="HP37" s="183"/>
      <c r="HQ37" s="183"/>
      <c r="HR37" s="183"/>
      <c r="HS37" s="183"/>
      <c r="HT37" s="183"/>
      <c r="HU37" s="183"/>
      <c r="HV37" s="183"/>
      <c r="HW37" s="183"/>
      <c r="HX37" s="183"/>
      <c r="HY37" s="183"/>
      <c r="HZ37" s="183"/>
      <c r="IA37" s="183"/>
      <c r="IB37" s="183"/>
      <c r="IC37" s="183"/>
      <c r="ID37" s="183"/>
      <c r="IE37" s="183"/>
      <c r="IF37" s="183"/>
      <c r="IG37" s="183"/>
      <c r="IH37" s="183"/>
      <c r="II37" s="183"/>
      <c r="IJ37" s="183"/>
      <c r="IK37" s="183"/>
      <c r="IL37" s="183"/>
      <c r="IM37" s="183"/>
      <c r="IN37" s="183"/>
      <c r="IO37" s="183"/>
      <c r="IP37" s="183"/>
      <c r="IQ37" s="183"/>
      <c r="IR37" s="183"/>
      <c r="IS37" s="183"/>
      <c r="IT37" s="183"/>
      <c r="IU37" s="183"/>
      <c r="IV37" s="183"/>
      <c r="IW37" s="183"/>
      <c r="IX37" s="183"/>
      <c r="IY37" s="183"/>
      <c r="IZ37" s="183"/>
      <c r="JA37" s="183"/>
      <c r="JB37" s="183"/>
      <c r="JC37" s="183"/>
      <c r="JD37" s="183"/>
      <c r="JE37" s="183"/>
      <c r="JF37" s="183"/>
      <c r="JG37" s="183"/>
      <c r="JH37" s="183"/>
      <c r="JI37" s="183"/>
      <c r="JJ37" s="183"/>
      <c r="JK37" s="183"/>
      <c r="JL37" s="183"/>
      <c r="JM37" s="183"/>
      <c r="JN37" s="183"/>
      <c r="JO37" s="183"/>
      <c r="JP37" s="183"/>
      <c r="JQ37" s="183"/>
      <c r="JR37" s="183"/>
      <c r="JS37" s="183"/>
      <c r="JT37" s="183"/>
      <c r="JU37" s="183"/>
      <c r="JV37" s="183"/>
      <c r="JW37" s="183"/>
      <c r="JX37" s="183"/>
      <c r="JY37" s="183"/>
      <c r="JZ37" s="183"/>
      <c r="KA37" s="183"/>
      <c r="KB37" s="183"/>
      <c r="KC37" s="183"/>
      <c r="KD37" s="183"/>
      <c r="KE37" s="183"/>
      <c r="KF37" s="183"/>
      <c r="KG37" s="183"/>
      <c r="KH37" s="183"/>
      <c r="KI37" s="183"/>
      <c r="KJ37" s="183"/>
      <c r="KK37" s="183"/>
      <c r="KL37" s="183"/>
      <c r="KM37" s="183"/>
      <c r="KN37" s="183"/>
      <c r="KO37" s="183"/>
      <c r="KP37" s="183"/>
      <c r="KQ37" s="183"/>
      <c r="KR37" s="183"/>
      <c r="KS37" s="183"/>
      <c r="KT37" s="183"/>
      <c r="KU37" s="183"/>
      <c r="KV37" s="183"/>
      <c r="KW37" s="183"/>
      <c r="KX37" s="183"/>
      <c r="KY37" s="183"/>
      <c r="KZ37" s="183"/>
      <c r="LA37" s="183"/>
      <c r="LB37" s="183"/>
      <c r="LC37" s="183"/>
      <c r="LD37" s="183"/>
      <c r="LE37" s="183"/>
      <c r="LF37" s="183"/>
      <c r="LG37" s="183"/>
      <c r="LH37" s="183"/>
      <c r="LI37" s="183"/>
      <c r="LJ37" s="183"/>
      <c r="LK37" s="183"/>
      <c r="LL37" s="183"/>
      <c r="LM37" s="183"/>
      <c r="LN37" s="183"/>
      <c r="LO37" s="183"/>
      <c r="LP37" s="183"/>
      <c r="LQ37" s="183"/>
      <c r="LR37" s="183"/>
      <c r="LS37" s="183"/>
      <c r="LT37" s="183"/>
      <c r="LU37" s="183"/>
      <c r="LV37" s="183"/>
      <c r="LW37" s="183"/>
      <c r="LX37" s="183"/>
      <c r="LY37" s="183"/>
      <c r="LZ37" s="183"/>
      <c r="MA37" s="183"/>
      <c r="MB37" s="183"/>
      <c r="MC37" s="183"/>
      <c r="MD37" s="183"/>
      <c r="ME37" s="183"/>
    </row>
    <row r="38" spans="1:343" s="220" customFormat="1" ht="17" hidden="1" outlineLevel="1">
      <c r="A38" s="221"/>
      <c r="B38" s="97"/>
      <c r="C38" s="99"/>
      <c r="D38" s="121" t="s">
        <v>5</v>
      </c>
      <c r="E38" s="233" t="s">
        <v>73</v>
      </c>
      <c r="F38" s="223" t="s">
        <v>77</v>
      </c>
      <c r="G38" s="223"/>
      <c r="H38" s="7"/>
      <c r="I38" s="5">
        <v>19419.718499999999</v>
      </c>
      <c r="J38" s="16">
        <f>I38*(1+$H$33)</f>
        <v>19747.911742649998</v>
      </c>
      <c r="K38" s="16">
        <f>J38*(1+$H$33)</f>
        <v>20081.651451100781</v>
      </c>
      <c r="L38" s="16">
        <f>K38*(1+$H$33)</f>
        <v>20421.031360624384</v>
      </c>
      <c r="M38" s="16">
        <f>L38*(1+$H$33)</f>
        <v>20766.146790618935</v>
      </c>
      <c r="N38" s="16">
        <f t="shared" ref="N38:N40" si="8">M38*(1+$H$33)</f>
        <v>21117.094671380393</v>
      </c>
      <c r="O38" s="17">
        <f t="shared" ref="O38:O40" si="9">N38*(1+$H$33)</f>
        <v>21473.973571326722</v>
      </c>
      <c r="P38" s="183"/>
      <c r="Q38" s="183"/>
      <c r="R38" s="183"/>
      <c r="S38" s="183"/>
      <c r="T38" s="183"/>
      <c r="U38" s="183"/>
      <c r="V38" s="183"/>
      <c r="W38" s="183"/>
      <c r="X38" s="183"/>
      <c r="Y38" s="183"/>
      <c r="Z38" s="183"/>
      <c r="AA38" s="183"/>
      <c r="AB38" s="183"/>
      <c r="AC38" s="183"/>
      <c r="AD38" s="183"/>
      <c r="AE38" s="183"/>
      <c r="AF38" s="183"/>
      <c r="AG38" s="183"/>
      <c r="AH38" s="183"/>
      <c r="AI38" s="183"/>
      <c r="AJ38" s="183"/>
      <c r="AK38" s="183"/>
      <c r="AL38" s="183"/>
      <c r="AM38" s="183"/>
      <c r="AN38" s="183"/>
      <c r="AO38" s="183"/>
      <c r="AP38" s="183"/>
      <c r="AQ38" s="183"/>
      <c r="AR38" s="183"/>
      <c r="AS38" s="183"/>
      <c r="AT38" s="183"/>
      <c r="AU38" s="183"/>
      <c r="AV38" s="183"/>
      <c r="AW38" s="183"/>
      <c r="AX38" s="183"/>
      <c r="AY38" s="183"/>
      <c r="AZ38" s="183"/>
      <c r="BA38" s="183"/>
      <c r="BB38" s="183"/>
      <c r="BC38" s="183"/>
      <c r="BD38" s="183"/>
      <c r="BE38" s="183"/>
      <c r="BF38" s="183"/>
      <c r="BG38" s="183"/>
      <c r="BH38" s="183"/>
      <c r="BI38" s="183"/>
      <c r="BJ38" s="183"/>
      <c r="BK38" s="183"/>
      <c r="BL38" s="183"/>
      <c r="BM38" s="183"/>
      <c r="BN38" s="183"/>
      <c r="BO38" s="183"/>
      <c r="BP38" s="183"/>
      <c r="BQ38" s="183"/>
      <c r="BR38" s="183"/>
      <c r="BS38" s="183"/>
      <c r="BT38" s="183"/>
      <c r="BU38" s="183"/>
      <c r="BV38" s="183"/>
      <c r="BW38" s="183"/>
      <c r="BX38" s="183"/>
      <c r="BY38" s="183"/>
      <c r="BZ38" s="183"/>
      <c r="CA38" s="183"/>
      <c r="CB38" s="183"/>
      <c r="CC38" s="183"/>
      <c r="CD38" s="183"/>
      <c r="CE38" s="183"/>
      <c r="CF38" s="183"/>
      <c r="CG38" s="183"/>
      <c r="CH38" s="183"/>
      <c r="CI38" s="183"/>
      <c r="CJ38" s="183"/>
      <c r="CK38" s="183"/>
      <c r="CL38" s="183"/>
      <c r="CM38" s="183"/>
      <c r="CN38" s="183"/>
      <c r="CO38" s="183"/>
      <c r="CP38" s="183"/>
      <c r="CQ38" s="183"/>
      <c r="CR38" s="183"/>
      <c r="CS38" s="183"/>
      <c r="CT38" s="183"/>
      <c r="CU38" s="183"/>
      <c r="CV38" s="183"/>
      <c r="CW38" s="183"/>
      <c r="CX38" s="183"/>
      <c r="CY38" s="183"/>
      <c r="CZ38" s="183"/>
      <c r="DA38" s="183"/>
      <c r="DB38" s="183"/>
      <c r="DC38" s="183"/>
      <c r="DD38" s="183"/>
      <c r="DE38" s="183"/>
      <c r="DF38" s="183"/>
      <c r="DG38" s="183"/>
      <c r="DH38" s="183"/>
      <c r="DI38" s="183"/>
      <c r="DJ38" s="183"/>
      <c r="DK38" s="183"/>
      <c r="DL38" s="183"/>
      <c r="DM38" s="183"/>
      <c r="DN38" s="183"/>
      <c r="DO38" s="183"/>
      <c r="DP38" s="183"/>
      <c r="DQ38" s="183"/>
      <c r="DR38" s="183"/>
      <c r="DS38" s="183"/>
      <c r="DT38" s="183"/>
      <c r="DU38" s="183"/>
      <c r="DV38" s="183"/>
      <c r="DW38" s="183"/>
      <c r="DX38" s="183"/>
      <c r="DY38" s="183"/>
      <c r="DZ38" s="183"/>
      <c r="EA38" s="183"/>
      <c r="EB38" s="183"/>
      <c r="EC38" s="183"/>
      <c r="ED38" s="183"/>
      <c r="EE38" s="183"/>
      <c r="EF38" s="183"/>
      <c r="EG38" s="183"/>
      <c r="EH38" s="183"/>
      <c r="EI38" s="183"/>
      <c r="EJ38" s="183"/>
      <c r="EK38" s="183"/>
      <c r="EL38" s="183"/>
      <c r="EM38" s="183"/>
      <c r="EN38" s="183"/>
      <c r="EO38" s="183"/>
      <c r="EP38" s="183"/>
      <c r="EQ38" s="183"/>
      <c r="ER38" s="183"/>
      <c r="ES38" s="183"/>
      <c r="ET38" s="183"/>
      <c r="EU38" s="183"/>
      <c r="EV38" s="183"/>
      <c r="EW38" s="183"/>
      <c r="EX38" s="183"/>
      <c r="EY38" s="183"/>
      <c r="EZ38" s="183"/>
      <c r="FA38" s="183"/>
      <c r="FB38" s="183"/>
      <c r="FC38" s="183"/>
      <c r="FD38" s="183"/>
      <c r="FE38" s="183"/>
      <c r="FF38" s="183"/>
      <c r="FG38" s="183"/>
      <c r="FH38" s="183"/>
      <c r="FI38" s="183"/>
      <c r="FJ38" s="183"/>
      <c r="FK38" s="183"/>
      <c r="FL38" s="183"/>
      <c r="FM38" s="183"/>
      <c r="FN38" s="183"/>
      <c r="FO38" s="183"/>
      <c r="FP38" s="183"/>
      <c r="FQ38" s="183"/>
      <c r="FR38" s="183"/>
      <c r="FS38" s="183"/>
      <c r="FT38" s="183"/>
      <c r="FU38" s="183"/>
      <c r="FV38" s="183"/>
      <c r="FW38" s="183"/>
      <c r="FX38" s="183"/>
      <c r="FY38" s="183"/>
      <c r="FZ38" s="183"/>
      <c r="GA38" s="183"/>
      <c r="GB38" s="183"/>
      <c r="GC38" s="183"/>
      <c r="GD38" s="183"/>
      <c r="GE38" s="183"/>
      <c r="GF38" s="183"/>
      <c r="GG38" s="183"/>
      <c r="GH38" s="183"/>
      <c r="GI38" s="183"/>
      <c r="GJ38" s="183"/>
      <c r="GK38" s="183"/>
      <c r="GL38" s="183"/>
      <c r="GM38" s="183"/>
      <c r="GN38" s="183"/>
      <c r="GO38" s="183"/>
      <c r="GP38" s="183"/>
      <c r="GQ38" s="183"/>
      <c r="GR38" s="183"/>
      <c r="GS38" s="183"/>
      <c r="GT38" s="183"/>
      <c r="GU38" s="183"/>
      <c r="GV38" s="183"/>
      <c r="GW38" s="183"/>
      <c r="GX38" s="183"/>
      <c r="GY38" s="183"/>
      <c r="GZ38" s="183"/>
      <c r="HA38" s="183"/>
      <c r="HB38" s="183"/>
      <c r="HC38" s="183"/>
      <c r="HD38" s="183"/>
      <c r="HE38" s="183"/>
      <c r="HF38" s="183"/>
      <c r="HG38" s="183"/>
      <c r="HH38" s="183"/>
      <c r="HI38" s="183"/>
      <c r="HJ38" s="183"/>
      <c r="HK38" s="183"/>
      <c r="HL38" s="183"/>
      <c r="HM38" s="183"/>
      <c r="HN38" s="183"/>
      <c r="HO38" s="183"/>
      <c r="HP38" s="183"/>
      <c r="HQ38" s="183"/>
      <c r="HR38" s="183"/>
      <c r="HS38" s="183"/>
      <c r="HT38" s="183"/>
      <c r="HU38" s="183"/>
      <c r="HV38" s="183"/>
      <c r="HW38" s="183"/>
      <c r="HX38" s="183"/>
      <c r="HY38" s="183"/>
      <c r="HZ38" s="183"/>
      <c r="IA38" s="183"/>
      <c r="IB38" s="183"/>
      <c r="IC38" s="183"/>
      <c r="ID38" s="183"/>
      <c r="IE38" s="183"/>
      <c r="IF38" s="183"/>
      <c r="IG38" s="183"/>
      <c r="IH38" s="183"/>
      <c r="II38" s="183"/>
      <c r="IJ38" s="183"/>
      <c r="IK38" s="183"/>
      <c r="IL38" s="183"/>
      <c r="IM38" s="183"/>
      <c r="IN38" s="183"/>
      <c r="IO38" s="183"/>
      <c r="IP38" s="183"/>
      <c r="IQ38" s="183"/>
      <c r="IR38" s="183"/>
      <c r="IS38" s="183"/>
      <c r="IT38" s="183"/>
      <c r="IU38" s="183"/>
      <c r="IV38" s="183"/>
      <c r="IW38" s="183"/>
      <c r="IX38" s="183"/>
      <c r="IY38" s="183"/>
      <c r="IZ38" s="183"/>
      <c r="JA38" s="183"/>
      <c r="JB38" s="183"/>
      <c r="JC38" s="183"/>
      <c r="JD38" s="183"/>
      <c r="JE38" s="183"/>
      <c r="JF38" s="183"/>
      <c r="JG38" s="183"/>
      <c r="JH38" s="183"/>
      <c r="JI38" s="183"/>
      <c r="JJ38" s="183"/>
      <c r="JK38" s="183"/>
      <c r="JL38" s="183"/>
      <c r="JM38" s="183"/>
      <c r="JN38" s="183"/>
      <c r="JO38" s="183"/>
      <c r="JP38" s="183"/>
      <c r="JQ38" s="183"/>
      <c r="JR38" s="183"/>
      <c r="JS38" s="183"/>
      <c r="JT38" s="183"/>
      <c r="JU38" s="183"/>
      <c r="JV38" s="183"/>
      <c r="JW38" s="183"/>
      <c r="JX38" s="183"/>
      <c r="JY38" s="183"/>
      <c r="JZ38" s="183"/>
      <c r="KA38" s="183"/>
      <c r="KB38" s="183"/>
      <c r="KC38" s="183"/>
      <c r="KD38" s="183"/>
      <c r="KE38" s="183"/>
      <c r="KF38" s="183"/>
      <c r="KG38" s="183"/>
      <c r="KH38" s="183"/>
      <c r="KI38" s="183"/>
      <c r="KJ38" s="183"/>
      <c r="KK38" s="183"/>
      <c r="KL38" s="183"/>
      <c r="KM38" s="183"/>
      <c r="KN38" s="183"/>
      <c r="KO38" s="183"/>
      <c r="KP38" s="183"/>
      <c r="KQ38" s="183"/>
      <c r="KR38" s="183"/>
      <c r="KS38" s="183"/>
      <c r="KT38" s="183"/>
      <c r="KU38" s="183"/>
      <c r="KV38" s="183"/>
      <c r="KW38" s="183"/>
      <c r="KX38" s="183"/>
      <c r="KY38" s="183"/>
      <c r="KZ38" s="183"/>
      <c r="LA38" s="183"/>
      <c r="LB38" s="183"/>
      <c r="LC38" s="183"/>
      <c r="LD38" s="183"/>
      <c r="LE38" s="183"/>
      <c r="LF38" s="183"/>
      <c r="LG38" s="183"/>
      <c r="LH38" s="183"/>
      <c r="LI38" s="183"/>
      <c r="LJ38" s="183"/>
      <c r="LK38" s="183"/>
      <c r="LL38" s="183"/>
      <c r="LM38" s="183"/>
      <c r="LN38" s="183"/>
      <c r="LO38" s="183"/>
      <c r="LP38" s="183"/>
      <c r="LQ38" s="183"/>
      <c r="LR38" s="183"/>
      <c r="LS38" s="183"/>
      <c r="LT38" s="183"/>
      <c r="LU38" s="183"/>
      <c r="LV38" s="183"/>
      <c r="LW38" s="183"/>
      <c r="LX38" s="183"/>
      <c r="LY38" s="183"/>
      <c r="LZ38" s="183"/>
      <c r="MA38" s="183"/>
      <c r="MB38" s="183"/>
      <c r="MC38" s="183"/>
      <c r="MD38" s="183"/>
      <c r="ME38" s="183"/>
    </row>
    <row r="39" spans="1:343" s="220" customFormat="1" ht="17" hidden="1" outlineLevel="1">
      <c r="A39" s="221"/>
      <c r="B39" s="97"/>
      <c r="C39" s="228"/>
      <c r="D39" s="121" t="s">
        <v>6</v>
      </c>
      <c r="E39" s="233" t="s">
        <v>73</v>
      </c>
      <c r="F39" s="223" t="s">
        <v>77</v>
      </c>
      <c r="G39" s="223"/>
      <c r="H39" s="7"/>
      <c r="I39" s="5">
        <v>33458.3655</v>
      </c>
      <c r="J39" s="16">
        <f>I39*(1+$H$33)</f>
        <v>34023.81187695</v>
      </c>
      <c r="K39" s="16">
        <f>J39*(1+$H$33)</f>
        <v>34598.814297670455</v>
      </c>
      <c r="L39" s="16">
        <f>K39*(1+$H$33)</f>
        <v>35183.534259301079</v>
      </c>
      <c r="M39" s="16">
        <f t="shared" ref="M39" si="10">L39*(1+$H$33)</f>
        <v>35778.135988283262</v>
      </c>
      <c r="N39" s="16">
        <f>M39*(1+$H$33)</f>
        <v>36382.786486485245</v>
      </c>
      <c r="O39" s="17">
        <f>N39*(1+$H$33)</f>
        <v>36997.655578106845</v>
      </c>
      <c r="P39" s="183"/>
      <c r="Q39" s="183"/>
      <c r="R39" s="183"/>
      <c r="S39" s="183"/>
      <c r="T39" s="183"/>
      <c r="U39" s="183"/>
      <c r="V39" s="183"/>
      <c r="W39" s="183"/>
      <c r="X39" s="183"/>
      <c r="Y39" s="183"/>
      <c r="Z39" s="183"/>
      <c r="AA39" s="183"/>
      <c r="AB39" s="183"/>
      <c r="AC39" s="183"/>
      <c r="AD39" s="183"/>
      <c r="AE39" s="183"/>
      <c r="AF39" s="183"/>
      <c r="AG39" s="183"/>
      <c r="AH39" s="183"/>
      <c r="AI39" s="183"/>
      <c r="AJ39" s="183"/>
      <c r="AK39" s="183"/>
      <c r="AL39" s="183"/>
      <c r="AM39" s="183"/>
      <c r="AN39" s="183"/>
      <c r="AO39" s="183"/>
      <c r="AP39" s="183"/>
      <c r="AQ39" s="183"/>
      <c r="AR39" s="183"/>
      <c r="AS39" s="183"/>
      <c r="AT39" s="183"/>
      <c r="AU39" s="183"/>
      <c r="AV39" s="183"/>
      <c r="AW39" s="183"/>
      <c r="AX39" s="183"/>
      <c r="AY39" s="183"/>
      <c r="AZ39" s="183"/>
      <c r="BA39" s="183"/>
      <c r="BB39" s="183"/>
      <c r="BC39" s="183"/>
      <c r="BD39" s="183"/>
      <c r="BE39" s="183"/>
      <c r="BF39" s="183"/>
      <c r="BG39" s="183"/>
      <c r="BH39" s="183"/>
      <c r="BI39" s="183"/>
      <c r="BJ39" s="183"/>
      <c r="BK39" s="183"/>
      <c r="BL39" s="183"/>
      <c r="BM39" s="183"/>
      <c r="BN39" s="183"/>
      <c r="BO39" s="183"/>
      <c r="BP39" s="183"/>
      <c r="BQ39" s="183"/>
      <c r="BR39" s="183"/>
      <c r="BS39" s="183"/>
      <c r="BT39" s="183"/>
      <c r="BU39" s="183"/>
      <c r="BV39" s="183"/>
      <c r="BW39" s="183"/>
      <c r="BX39" s="183"/>
      <c r="BY39" s="183"/>
      <c r="BZ39" s="183"/>
      <c r="CA39" s="183"/>
      <c r="CB39" s="183"/>
      <c r="CC39" s="183"/>
      <c r="CD39" s="183"/>
      <c r="CE39" s="183"/>
      <c r="CF39" s="183"/>
      <c r="CG39" s="183"/>
      <c r="CH39" s="183"/>
      <c r="CI39" s="183"/>
      <c r="CJ39" s="183"/>
      <c r="CK39" s="183"/>
      <c r="CL39" s="183"/>
      <c r="CM39" s="183"/>
      <c r="CN39" s="183"/>
      <c r="CO39" s="183"/>
      <c r="CP39" s="183"/>
      <c r="CQ39" s="183"/>
      <c r="CR39" s="183"/>
      <c r="CS39" s="183"/>
      <c r="CT39" s="183"/>
      <c r="CU39" s="183"/>
      <c r="CV39" s="183"/>
      <c r="CW39" s="183"/>
      <c r="CX39" s="183"/>
      <c r="CY39" s="183"/>
      <c r="CZ39" s="183"/>
      <c r="DA39" s="183"/>
      <c r="DB39" s="183"/>
      <c r="DC39" s="183"/>
      <c r="DD39" s="183"/>
      <c r="DE39" s="183"/>
      <c r="DF39" s="183"/>
      <c r="DG39" s="183"/>
      <c r="DH39" s="183"/>
      <c r="DI39" s="183"/>
      <c r="DJ39" s="183"/>
      <c r="DK39" s="183"/>
      <c r="DL39" s="183"/>
      <c r="DM39" s="183"/>
      <c r="DN39" s="183"/>
      <c r="DO39" s="183"/>
      <c r="DP39" s="183"/>
      <c r="DQ39" s="183"/>
      <c r="DR39" s="183"/>
      <c r="DS39" s="183"/>
      <c r="DT39" s="183"/>
      <c r="DU39" s="183"/>
      <c r="DV39" s="183"/>
      <c r="DW39" s="183"/>
      <c r="DX39" s="183"/>
      <c r="DY39" s="183"/>
      <c r="DZ39" s="183"/>
      <c r="EA39" s="183"/>
      <c r="EB39" s="183"/>
      <c r="EC39" s="183"/>
      <c r="ED39" s="183"/>
      <c r="EE39" s="183"/>
      <c r="EF39" s="183"/>
      <c r="EG39" s="183"/>
      <c r="EH39" s="183"/>
      <c r="EI39" s="183"/>
      <c r="EJ39" s="183"/>
      <c r="EK39" s="183"/>
      <c r="EL39" s="183"/>
      <c r="EM39" s="183"/>
      <c r="EN39" s="183"/>
      <c r="EO39" s="183"/>
      <c r="EP39" s="183"/>
      <c r="EQ39" s="183"/>
      <c r="ER39" s="183"/>
      <c r="ES39" s="183"/>
      <c r="ET39" s="183"/>
      <c r="EU39" s="183"/>
      <c r="EV39" s="183"/>
      <c r="EW39" s="183"/>
      <c r="EX39" s="183"/>
      <c r="EY39" s="183"/>
      <c r="EZ39" s="183"/>
      <c r="FA39" s="183"/>
      <c r="FB39" s="183"/>
      <c r="FC39" s="183"/>
      <c r="FD39" s="183"/>
      <c r="FE39" s="183"/>
      <c r="FF39" s="183"/>
      <c r="FG39" s="183"/>
      <c r="FH39" s="183"/>
      <c r="FI39" s="183"/>
      <c r="FJ39" s="183"/>
      <c r="FK39" s="183"/>
      <c r="FL39" s="183"/>
      <c r="FM39" s="183"/>
      <c r="FN39" s="183"/>
      <c r="FO39" s="183"/>
      <c r="FP39" s="183"/>
      <c r="FQ39" s="183"/>
      <c r="FR39" s="183"/>
      <c r="FS39" s="183"/>
      <c r="FT39" s="183"/>
      <c r="FU39" s="183"/>
      <c r="FV39" s="183"/>
      <c r="FW39" s="183"/>
      <c r="FX39" s="183"/>
      <c r="FY39" s="183"/>
      <c r="FZ39" s="183"/>
      <c r="GA39" s="183"/>
      <c r="GB39" s="183"/>
      <c r="GC39" s="183"/>
      <c r="GD39" s="183"/>
      <c r="GE39" s="183"/>
      <c r="GF39" s="183"/>
      <c r="GG39" s="183"/>
      <c r="GH39" s="183"/>
      <c r="GI39" s="183"/>
      <c r="GJ39" s="183"/>
      <c r="GK39" s="183"/>
      <c r="GL39" s="183"/>
      <c r="GM39" s="183"/>
      <c r="GN39" s="183"/>
      <c r="GO39" s="183"/>
      <c r="GP39" s="183"/>
      <c r="GQ39" s="183"/>
      <c r="GR39" s="183"/>
      <c r="GS39" s="183"/>
      <c r="GT39" s="183"/>
      <c r="GU39" s="183"/>
      <c r="GV39" s="183"/>
      <c r="GW39" s="183"/>
      <c r="GX39" s="183"/>
      <c r="GY39" s="183"/>
      <c r="GZ39" s="183"/>
      <c r="HA39" s="183"/>
      <c r="HB39" s="183"/>
      <c r="HC39" s="183"/>
      <c r="HD39" s="183"/>
      <c r="HE39" s="183"/>
      <c r="HF39" s="183"/>
      <c r="HG39" s="183"/>
      <c r="HH39" s="183"/>
      <c r="HI39" s="183"/>
      <c r="HJ39" s="183"/>
      <c r="HK39" s="183"/>
      <c r="HL39" s="183"/>
      <c r="HM39" s="183"/>
      <c r="HN39" s="183"/>
      <c r="HO39" s="183"/>
      <c r="HP39" s="183"/>
      <c r="HQ39" s="183"/>
      <c r="HR39" s="183"/>
      <c r="HS39" s="183"/>
      <c r="HT39" s="183"/>
      <c r="HU39" s="183"/>
      <c r="HV39" s="183"/>
      <c r="HW39" s="183"/>
      <c r="HX39" s="183"/>
      <c r="HY39" s="183"/>
      <c r="HZ39" s="183"/>
      <c r="IA39" s="183"/>
      <c r="IB39" s="183"/>
      <c r="IC39" s="183"/>
      <c r="ID39" s="183"/>
      <c r="IE39" s="183"/>
      <c r="IF39" s="183"/>
      <c r="IG39" s="183"/>
      <c r="IH39" s="183"/>
      <c r="II39" s="183"/>
      <c r="IJ39" s="183"/>
      <c r="IK39" s="183"/>
      <c r="IL39" s="183"/>
      <c r="IM39" s="183"/>
      <c r="IN39" s="183"/>
      <c r="IO39" s="183"/>
      <c r="IP39" s="183"/>
      <c r="IQ39" s="183"/>
      <c r="IR39" s="183"/>
      <c r="IS39" s="183"/>
      <c r="IT39" s="183"/>
      <c r="IU39" s="183"/>
      <c r="IV39" s="183"/>
      <c r="IW39" s="183"/>
      <c r="IX39" s="183"/>
      <c r="IY39" s="183"/>
      <c r="IZ39" s="183"/>
      <c r="JA39" s="183"/>
      <c r="JB39" s="183"/>
      <c r="JC39" s="183"/>
      <c r="JD39" s="183"/>
      <c r="JE39" s="183"/>
      <c r="JF39" s="183"/>
      <c r="JG39" s="183"/>
      <c r="JH39" s="183"/>
      <c r="JI39" s="183"/>
      <c r="JJ39" s="183"/>
      <c r="JK39" s="183"/>
      <c r="JL39" s="183"/>
      <c r="JM39" s="183"/>
      <c r="JN39" s="183"/>
      <c r="JO39" s="183"/>
      <c r="JP39" s="183"/>
      <c r="JQ39" s="183"/>
      <c r="JR39" s="183"/>
      <c r="JS39" s="183"/>
      <c r="JT39" s="183"/>
      <c r="JU39" s="183"/>
      <c r="JV39" s="183"/>
      <c r="JW39" s="183"/>
      <c r="JX39" s="183"/>
      <c r="JY39" s="183"/>
      <c r="JZ39" s="183"/>
      <c r="KA39" s="183"/>
      <c r="KB39" s="183"/>
      <c r="KC39" s="183"/>
      <c r="KD39" s="183"/>
      <c r="KE39" s="183"/>
      <c r="KF39" s="183"/>
      <c r="KG39" s="183"/>
      <c r="KH39" s="183"/>
      <c r="KI39" s="183"/>
      <c r="KJ39" s="183"/>
      <c r="KK39" s="183"/>
      <c r="KL39" s="183"/>
      <c r="KM39" s="183"/>
      <c r="KN39" s="183"/>
      <c r="KO39" s="183"/>
      <c r="KP39" s="183"/>
      <c r="KQ39" s="183"/>
      <c r="KR39" s="183"/>
      <c r="KS39" s="183"/>
      <c r="KT39" s="183"/>
      <c r="KU39" s="183"/>
      <c r="KV39" s="183"/>
      <c r="KW39" s="183"/>
      <c r="KX39" s="183"/>
      <c r="KY39" s="183"/>
      <c r="KZ39" s="183"/>
      <c r="LA39" s="183"/>
      <c r="LB39" s="183"/>
      <c r="LC39" s="183"/>
      <c r="LD39" s="183"/>
      <c r="LE39" s="183"/>
      <c r="LF39" s="183"/>
      <c r="LG39" s="183"/>
      <c r="LH39" s="183"/>
      <c r="LI39" s="183"/>
      <c r="LJ39" s="183"/>
      <c r="LK39" s="183"/>
      <c r="LL39" s="183"/>
      <c r="LM39" s="183"/>
      <c r="LN39" s="183"/>
      <c r="LO39" s="183"/>
      <c r="LP39" s="183"/>
      <c r="LQ39" s="183"/>
      <c r="LR39" s="183"/>
      <c r="LS39" s="183"/>
      <c r="LT39" s="183"/>
      <c r="LU39" s="183"/>
      <c r="LV39" s="183"/>
      <c r="LW39" s="183"/>
      <c r="LX39" s="183"/>
      <c r="LY39" s="183"/>
      <c r="LZ39" s="183"/>
      <c r="MA39" s="183"/>
      <c r="MB39" s="183"/>
      <c r="MC39" s="183"/>
      <c r="MD39" s="183"/>
      <c r="ME39" s="183"/>
    </row>
    <row r="40" spans="1:343" s="220" customFormat="1" ht="17" hidden="1" outlineLevel="1">
      <c r="A40" s="221"/>
      <c r="B40" s="97"/>
      <c r="C40" s="228"/>
      <c r="D40" s="121" t="s">
        <v>7</v>
      </c>
      <c r="E40" s="233" t="s">
        <v>73</v>
      </c>
      <c r="F40" s="223" t="s">
        <v>77</v>
      </c>
      <c r="G40" s="223"/>
      <c r="H40" s="7"/>
      <c r="I40" s="5">
        <v>39843.744899999998</v>
      </c>
      <c r="J40" s="16">
        <f>I40*(1+$H$33)</f>
        <v>40517.104188809994</v>
      </c>
      <c r="K40" s="16">
        <f>J40*(1+$H$33)</f>
        <v>41201.843249600875</v>
      </c>
      <c r="L40" s="16">
        <f t="shared" ref="L40" si="11">K40*(1+$H$33)</f>
        <v>41898.154400519124</v>
      </c>
      <c r="M40" s="16">
        <f>L40*(1+$H$33)</f>
        <v>42606.233209887891</v>
      </c>
      <c r="N40" s="16">
        <f t="shared" si="8"/>
        <v>43326.278551134994</v>
      </c>
      <c r="O40" s="17">
        <f t="shared" si="9"/>
        <v>44058.492658649171</v>
      </c>
      <c r="P40" s="183"/>
      <c r="Q40" s="183"/>
      <c r="R40" s="183"/>
      <c r="S40" s="183"/>
      <c r="T40" s="183"/>
      <c r="U40" s="183"/>
      <c r="V40" s="183"/>
      <c r="W40" s="183"/>
      <c r="X40" s="183"/>
      <c r="Y40" s="183"/>
      <c r="Z40" s="183"/>
      <c r="AA40" s="183"/>
      <c r="AB40" s="183"/>
      <c r="AC40" s="183"/>
      <c r="AD40" s="183"/>
      <c r="AE40" s="183"/>
      <c r="AF40" s="183"/>
      <c r="AG40" s="183"/>
      <c r="AH40" s="183"/>
      <c r="AI40" s="183"/>
      <c r="AJ40" s="183"/>
      <c r="AK40" s="183"/>
      <c r="AL40" s="183"/>
      <c r="AM40" s="183"/>
      <c r="AN40" s="183"/>
      <c r="AO40" s="183"/>
      <c r="AP40" s="183"/>
      <c r="AQ40" s="183"/>
      <c r="AR40" s="183"/>
      <c r="AS40" s="183"/>
      <c r="AT40" s="183"/>
      <c r="AU40" s="183"/>
      <c r="AV40" s="183"/>
      <c r="AW40" s="183"/>
      <c r="AX40" s="183"/>
      <c r="AY40" s="183"/>
      <c r="AZ40" s="183"/>
      <c r="BA40" s="183"/>
      <c r="BB40" s="183"/>
      <c r="BC40" s="183"/>
      <c r="BD40" s="183"/>
      <c r="BE40" s="183"/>
      <c r="BF40" s="183"/>
      <c r="BG40" s="183"/>
      <c r="BH40" s="183"/>
      <c r="BI40" s="183"/>
      <c r="BJ40" s="183"/>
      <c r="BK40" s="183"/>
      <c r="BL40" s="183"/>
      <c r="BM40" s="183"/>
      <c r="BN40" s="183"/>
      <c r="BO40" s="183"/>
      <c r="BP40" s="183"/>
      <c r="BQ40" s="183"/>
      <c r="BR40" s="183"/>
      <c r="BS40" s="183"/>
      <c r="BT40" s="183"/>
      <c r="BU40" s="183"/>
      <c r="BV40" s="183"/>
      <c r="BW40" s="183"/>
      <c r="BX40" s="183"/>
      <c r="BY40" s="183"/>
      <c r="BZ40" s="183"/>
      <c r="CA40" s="183"/>
      <c r="CB40" s="183"/>
      <c r="CC40" s="183"/>
      <c r="CD40" s="183"/>
      <c r="CE40" s="183"/>
      <c r="CF40" s="183"/>
      <c r="CG40" s="183"/>
      <c r="CH40" s="183"/>
      <c r="CI40" s="183"/>
      <c r="CJ40" s="183"/>
      <c r="CK40" s="183"/>
      <c r="CL40" s="183"/>
      <c r="CM40" s="183"/>
      <c r="CN40" s="183"/>
      <c r="CO40" s="183"/>
      <c r="CP40" s="183"/>
      <c r="CQ40" s="183"/>
      <c r="CR40" s="183"/>
      <c r="CS40" s="183"/>
      <c r="CT40" s="183"/>
      <c r="CU40" s="183"/>
      <c r="CV40" s="183"/>
      <c r="CW40" s="183"/>
      <c r="CX40" s="183"/>
      <c r="CY40" s="183"/>
      <c r="CZ40" s="183"/>
      <c r="DA40" s="183"/>
      <c r="DB40" s="183"/>
      <c r="DC40" s="183"/>
      <c r="DD40" s="183"/>
      <c r="DE40" s="183"/>
      <c r="DF40" s="183"/>
      <c r="DG40" s="183"/>
      <c r="DH40" s="183"/>
      <c r="DI40" s="183"/>
      <c r="DJ40" s="183"/>
      <c r="DK40" s="183"/>
      <c r="DL40" s="183"/>
      <c r="DM40" s="183"/>
      <c r="DN40" s="183"/>
      <c r="DO40" s="183"/>
      <c r="DP40" s="183"/>
      <c r="DQ40" s="183"/>
      <c r="DR40" s="183"/>
      <c r="DS40" s="183"/>
      <c r="DT40" s="183"/>
      <c r="DU40" s="183"/>
      <c r="DV40" s="183"/>
      <c r="DW40" s="183"/>
      <c r="DX40" s="183"/>
      <c r="DY40" s="183"/>
      <c r="DZ40" s="183"/>
      <c r="EA40" s="183"/>
      <c r="EB40" s="183"/>
      <c r="EC40" s="183"/>
      <c r="ED40" s="183"/>
      <c r="EE40" s="183"/>
      <c r="EF40" s="183"/>
      <c r="EG40" s="183"/>
      <c r="EH40" s="183"/>
      <c r="EI40" s="183"/>
      <c r="EJ40" s="183"/>
      <c r="EK40" s="183"/>
      <c r="EL40" s="183"/>
      <c r="EM40" s="183"/>
      <c r="EN40" s="183"/>
      <c r="EO40" s="183"/>
      <c r="EP40" s="183"/>
      <c r="EQ40" s="183"/>
      <c r="ER40" s="183"/>
      <c r="ES40" s="183"/>
      <c r="ET40" s="183"/>
      <c r="EU40" s="183"/>
      <c r="EV40" s="183"/>
      <c r="EW40" s="183"/>
      <c r="EX40" s="183"/>
      <c r="EY40" s="183"/>
      <c r="EZ40" s="183"/>
      <c r="FA40" s="183"/>
      <c r="FB40" s="183"/>
      <c r="FC40" s="183"/>
      <c r="FD40" s="183"/>
      <c r="FE40" s="183"/>
      <c r="FF40" s="183"/>
      <c r="FG40" s="183"/>
      <c r="FH40" s="183"/>
      <c r="FI40" s="183"/>
      <c r="FJ40" s="183"/>
      <c r="FK40" s="183"/>
      <c r="FL40" s="183"/>
      <c r="FM40" s="183"/>
      <c r="FN40" s="183"/>
      <c r="FO40" s="183"/>
      <c r="FP40" s="183"/>
      <c r="FQ40" s="183"/>
      <c r="FR40" s="183"/>
      <c r="FS40" s="183"/>
      <c r="FT40" s="183"/>
      <c r="FU40" s="183"/>
      <c r="FV40" s="183"/>
      <c r="FW40" s="183"/>
      <c r="FX40" s="183"/>
      <c r="FY40" s="183"/>
      <c r="FZ40" s="183"/>
      <c r="GA40" s="183"/>
      <c r="GB40" s="183"/>
      <c r="GC40" s="183"/>
      <c r="GD40" s="183"/>
      <c r="GE40" s="183"/>
      <c r="GF40" s="183"/>
      <c r="GG40" s="183"/>
      <c r="GH40" s="183"/>
      <c r="GI40" s="183"/>
      <c r="GJ40" s="183"/>
      <c r="GK40" s="183"/>
      <c r="GL40" s="183"/>
      <c r="GM40" s="183"/>
      <c r="GN40" s="183"/>
      <c r="GO40" s="183"/>
      <c r="GP40" s="183"/>
      <c r="GQ40" s="183"/>
      <c r="GR40" s="183"/>
      <c r="GS40" s="183"/>
      <c r="GT40" s="183"/>
      <c r="GU40" s="183"/>
      <c r="GV40" s="183"/>
      <c r="GW40" s="183"/>
      <c r="GX40" s="183"/>
      <c r="GY40" s="183"/>
      <c r="GZ40" s="183"/>
      <c r="HA40" s="183"/>
      <c r="HB40" s="183"/>
      <c r="HC40" s="183"/>
      <c r="HD40" s="183"/>
      <c r="HE40" s="183"/>
      <c r="HF40" s="183"/>
      <c r="HG40" s="183"/>
      <c r="HH40" s="183"/>
      <c r="HI40" s="183"/>
      <c r="HJ40" s="183"/>
      <c r="HK40" s="183"/>
      <c r="HL40" s="183"/>
      <c r="HM40" s="183"/>
      <c r="HN40" s="183"/>
      <c r="HO40" s="183"/>
      <c r="HP40" s="183"/>
      <c r="HQ40" s="183"/>
      <c r="HR40" s="183"/>
      <c r="HS40" s="183"/>
      <c r="HT40" s="183"/>
      <c r="HU40" s="183"/>
      <c r="HV40" s="183"/>
      <c r="HW40" s="183"/>
      <c r="HX40" s="183"/>
      <c r="HY40" s="183"/>
      <c r="HZ40" s="183"/>
      <c r="IA40" s="183"/>
      <c r="IB40" s="183"/>
      <c r="IC40" s="183"/>
      <c r="ID40" s="183"/>
      <c r="IE40" s="183"/>
      <c r="IF40" s="183"/>
      <c r="IG40" s="183"/>
      <c r="IH40" s="183"/>
      <c r="II40" s="183"/>
      <c r="IJ40" s="183"/>
      <c r="IK40" s="183"/>
      <c r="IL40" s="183"/>
      <c r="IM40" s="183"/>
      <c r="IN40" s="183"/>
      <c r="IO40" s="183"/>
      <c r="IP40" s="183"/>
      <c r="IQ40" s="183"/>
      <c r="IR40" s="183"/>
      <c r="IS40" s="183"/>
      <c r="IT40" s="183"/>
      <c r="IU40" s="183"/>
      <c r="IV40" s="183"/>
      <c r="IW40" s="183"/>
      <c r="IX40" s="183"/>
      <c r="IY40" s="183"/>
      <c r="IZ40" s="183"/>
      <c r="JA40" s="183"/>
      <c r="JB40" s="183"/>
      <c r="JC40" s="183"/>
      <c r="JD40" s="183"/>
      <c r="JE40" s="183"/>
      <c r="JF40" s="183"/>
      <c r="JG40" s="183"/>
      <c r="JH40" s="183"/>
      <c r="JI40" s="183"/>
      <c r="JJ40" s="183"/>
      <c r="JK40" s="183"/>
      <c r="JL40" s="183"/>
      <c r="JM40" s="183"/>
      <c r="JN40" s="183"/>
      <c r="JO40" s="183"/>
      <c r="JP40" s="183"/>
      <c r="JQ40" s="183"/>
      <c r="JR40" s="183"/>
      <c r="JS40" s="183"/>
      <c r="JT40" s="183"/>
      <c r="JU40" s="183"/>
      <c r="JV40" s="183"/>
      <c r="JW40" s="183"/>
      <c r="JX40" s="183"/>
      <c r="JY40" s="183"/>
      <c r="JZ40" s="183"/>
      <c r="KA40" s="183"/>
      <c r="KB40" s="183"/>
      <c r="KC40" s="183"/>
      <c r="KD40" s="183"/>
      <c r="KE40" s="183"/>
      <c r="KF40" s="183"/>
      <c r="KG40" s="183"/>
      <c r="KH40" s="183"/>
      <c r="KI40" s="183"/>
      <c r="KJ40" s="183"/>
      <c r="KK40" s="183"/>
      <c r="KL40" s="183"/>
      <c r="KM40" s="183"/>
      <c r="KN40" s="183"/>
      <c r="KO40" s="183"/>
      <c r="KP40" s="183"/>
      <c r="KQ40" s="183"/>
      <c r="KR40" s="183"/>
      <c r="KS40" s="183"/>
      <c r="KT40" s="183"/>
      <c r="KU40" s="183"/>
      <c r="KV40" s="183"/>
      <c r="KW40" s="183"/>
      <c r="KX40" s="183"/>
      <c r="KY40" s="183"/>
      <c r="KZ40" s="183"/>
      <c r="LA40" s="183"/>
      <c r="LB40" s="183"/>
      <c r="LC40" s="183"/>
      <c r="LD40" s="183"/>
      <c r="LE40" s="183"/>
      <c r="LF40" s="183"/>
      <c r="LG40" s="183"/>
      <c r="LH40" s="183"/>
      <c r="LI40" s="183"/>
      <c r="LJ40" s="183"/>
      <c r="LK40" s="183"/>
      <c r="LL40" s="183"/>
      <c r="LM40" s="183"/>
      <c r="LN40" s="183"/>
      <c r="LO40" s="183"/>
      <c r="LP40" s="183"/>
      <c r="LQ40" s="183"/>
      <c r="LR40" s="183"/>
      <c r="LS40" s="183"/>
      <c r="LT40" s="183"/>
      <c r="LU40" s="183"/>
      <c r="LV40" s="183"/>
      <c r="LW40" s="183"/>
      <c r="LX40" s="183"/>
      <c r="LY40" s="183"/>
      <c r="LZ40" s="183"/>
      <c r="MA40" s="183"/>
      <c r="MB40" s="183"/>
      <c r="MC40" s="183"/>
      <c r="MD40" s="183"/>
      <c r="ME40" s="183"/>
    </row>
    <row r="41" spans="1:343" s="220" customFormat="1" ht="17" hidden="1" outlineLevel="1">
      <c r="A41" s="221"/>
      <c r="B41" s="97"/>
      <c r="C41" s="228"/>
      <c r="D41" s="99"/>
      <c r="E41" s="223"/>
      <c r="F41" s="223" t="s">
        <v>77</v>
      </c>
      <c r="G41" s="223"/>
      <c r="H41" s="114" t="s">
        <v>59</v>
      </c>
      <c r="I41" s="643">
        <f>SUM(I38:I40)</f>
        <v>92721.828899999993</v>
      </c>
      <c r="J41" s="18">
        <f t="shared" ref="J41:K41" si="12">SUM(J38:J40)</f>
        <v>94288.827808409987</v>
      </c>
      <c r="K41" s="18">
        <f t="shared" si="12"/>
        <v>95882.308998372115</v>
      </c>
      <c r="L41" s="18">
        <f t="shared" ref="L41:O41" si="13">SUM(L38:L40)</f>
        <v>97502.720020444583</v>
      </c>
      <c r="M41" s="18">
        <f t="shared" si="13"/>
        <v>99150.515988790081</v>
      </c>
      <c r="N41" s="18">
        <f t="shared" si="13"/>
        <v>100826.15970900064</v>
      </c>
      <c r="O41" s="37">
        <f t="shared" si="13"/>
        <v>102530.12180808274</v>
      </c>
      <c r="P41" s="183"/>
      <c r="Q41" s="183"/>
      <c r="R41" s="183"/>
      <c r="S41" s="183"/>
      <c r="T41" s="183"/>
      <c r="U41" s="183"/>
      <c r="V41" s="183"/>
      <c r="W41" s="183"/>
      <c r="X41" s="183"/>
      <c r="Y41" s="183"/>
      <c r="Z41" s="183"/>
      <c r="AA41" s="183"/>
      <c r="AB41" s="183"/>
      <c r="AC41" s="183"/>
      <c r="AD41" s="183"/>
      <c r="AE41" s="183"/>
      <c r="AF41" s="183"/>
      <c r="AG41" s="183"/>
      <c r="AH41" s="183"/>
      <c r="AI41" s="183"/>
      <c r="AJ41" s="183"/>
      <c r="AK41" s="183"/>
      <c r="AL41" s="183"/>
      <c r="AM41" s="183"/>
      <c r="AN41" s="183"/>
      <c r="AO41" s="183"/>
      <c r="AP41" s="183"/>
      <c r="AQ41" s="183"/>
      <c r="AR41" s="183"/>
      <c r="AS41" s="183"/>
      <c r="AT41" s="183"/>
      <c r="AU41" s="183"/>
      <c r="AV41" s="183"/>
      <c r="AW41" s="183"/>
      <c r="AX41" s="183"/>
      <c r="AY41" s="183"/>
      <c r="AZ41" s="183"/>
      <c r="BA41" s="183"/>
      <c r="BB41" s="183"/>
      <c r="BC41" s="183"/>
      <c r="BD41" s="183"/>
      <c r="BE41" s="183"/>
      <c r="BF41" s="183"/>
      <c r="BG41" s="183"/>
      <c r="BH41" s="183"/>
      <c r="BI41" s="183"/>
      <c r="BJ41" s="183"/>
      <c r="BK41" s="183"/>
      <c r="BL41" s="183"/>
      <c r="BM41" s="183"/>
      <c r="BN41" s="183"/>
      <c r="BO41" s="183"/>
      <c r="BP41" s="183"/>
      <c r="BQ41" s="183"/>
      <c r="BR41" s="183"/>
      <c r="BS41" s="183"/>
      <c r="BT41" s="183"/>
      <c r="BU41" s="183"/>
      <c r="BV41" s="183"/>
      <c r="BW41" s="183"/>
      <c r="BX41" s="183"/>
      <c r="BY41" s="183"/>
      <c r="BZ41" s="183"/>
      <c r="CA41" s="183"/>
      <c r="CB41" s="183"/>
      <c r="CC41" s="183"/>
      <c r="CD41" s="183"/>
      <c r="CE41" s="183"/>
      <c r="CF41" s="183"/>
      <c r="CG41" s="183"/>
      <c r="CH41" s="183"/>
      <c r="CI41" s="183"/>
      <c r="CJ41" s="183"/>
      <c r="CK41" s="183"/>
      <c r="CL41" s="183"/>
      <c r="CM41" s="183"/>
      <c r="CN41" s="183"/>
      <c r="CO41" s="183"/>
      <c r="CP41" s="183"/>
      <c r="CQ41" s="183"/>
      <c r="CR41" s="183"/>
      <c r="CS41" s="183"/>
      <c r="CT41" s="183"/>
      <c r="CU41" s="183"/>
      <c r="CV41" s="183"/>
      <c r="CW41" s="183"/>
      <c r="CX41" s="183"/>
      <c r="CY41" s="183"/>
      <c r="CZ41" s="183"/>
      <c r="DA41" s="183"/>
      <c r="DB41" s="183"/>
      <c r="DC41" s="183"/>
      <c r="DD41" s="183"/>
      <c r="DE41" s="183"/>
      <c r="DF41" s="183"/>
      <c r="DG41" s="183"/>
      <c r="DH41" s="183"/>
      <c r="DI41" s="183"/>
      <c r="DJ41" s="183"/>
      <c r="DK41" s="183"/>
      <c r="DL41" s="183"/>
      <c r="DM41" s="183"/>
      <c r="DN41" s="183"/>
      <c r="DO41" s="183"/>
      <c r="DP41" s="183"/>
      <c r="DQ41" s="183"/>
      <c r="DR41" s="183"/>
      <c r="DS41" s="183"/>
      <c r="DT41" s="183"/>
      <c r="DU41" s="183"/>
      <c r="DV41" s="183"/>
      <c r="DW41" s="183"/>
      <c r="DX41" s="183"/>
      <c r="DY41" s="183"/>
      <c r="DZ41" s="183"/>
      <c r="EA41" s="183"/>
      <c r="EB41" s="183"/>
      <c r="EC41" s="183"/>
      <c r="ED41" s="183"/>
      <c r="EE41" s="183"/>
      <c r="EF41" s="183"/>
      <c r="EG41" s="183"/>
      <c r="EH41" s="183"/>
      <c r="EI41" s="183"/>
      <c r="EJ41" s="183"/>
      <c r="EK41" s="183"/>
      <c r="EL41" s="183"/>
      <c r="EM41" s="183"/>
      <c r="EN41" s="183"/>
      <c r="EO41" s="183"/>
      <c r="EP41" s="183"/>
      <c r="EQ41" s="183"/>
      <c r="ER41" s="183"/>
      <c r="ES41" s="183"/>
      <c r="ET41" s="183"/>
      <c r="EU41" s="183"/>
      <c r="EV41" s="183"/>
      <c r="EW41" s="183"/>
      <c r="EX41" s="183"/>
      <c r="EY41" s="183"/>
      <c r="EZ41" s="183"/>
      <c r="FA41" s="183"/>
      <c r="FB41" s="183"/>
      <c r="FC41" s="183"/>
      <c r="FD41" s="183"/>
      <c r="FE41" s="183"/>
      <c r="FF41" s="183"/>
      <c r="FG41" s="183"/>
      <c r="FH41" s="183"/>
      <c r="FI41" s="183"/>
      <c r="FJ41" s="183"/>
      <c r="FK41" s="183"/>
      <c r="FL41" s="183"/>
      <c r="FM41" s="183"/>
      <c r="FN41" s="183"/>
      <c r="FO41" s="183"/>
      <c r="FP41" s="183"/>
      <c r="FQ41" s="183"/>
      <c r="FR41" s="183"/>
      <c r="FS41" s="183"/>
      <c r="FT41" s="183"/>
      <c r="FU41" s="183"/>
      <c r="FV41" s="183"/>
      <c r="FW41" s="183"/>
      <c r="FX41" s="183"/>
      <c r="FY41" s="183"/>
      <c r="FZ41" s="183"/>
      <c r="GA41" s="183"/>
      <c r="GB41" s="183"/>
      <c r="GC41" s="183"/>
      <c r="GD41" s="183"/>
      <c r="GE41" s="183"/>
      <c r="GF41" s="183"/>
      <c r="GG41" s="183"/>
      <c r="GH41" s="183"/>
      <c r="GI41" s="183"/>
      <c r="GJ41" s="183"/>
      <c r="GK41" s="183"/>
      <c r="GL41" s="183"/>
      <c r="GM41" s="183"/>
      <c r="GN41" s="183"/>
      <c r="GO41" s="183"/>
      <c r="GP41" s="183"/>
      <c r="GQ41" s="183"/>
      <c r="GR41" s="183"/>
      <c r="GS41" s="183"/>
      <c r="GT41" s="183"/>
      <c r="GU41" s="183"/>
      <c r="GV41" s="183"/>
      <c r="GW41" s="183"/>
      <c r="GX41" s="183"/>
      <c r="GY41" s="183"/>
      <c r="GZ41" s="183"/>
      <c r="HA41" s="183"/>
      <c r="HB41" s="183"/>
      <c r="HC41" s="183"/>
      <c r="HD41" s="183"/>
      <c r="HE41" s="183"/>
      <c r="HF41" s="183"/>
      <c r="HG41" s="183"/>
      <c r="HH41" s="183"/>
      <c r="HI41" s="183"/>
      <c r="HJ41" s="183"/>
      <c r="HK41" s="183"/>
      <c r="HL41" s="183"/>
      <c r="HM41" s="183"/>
      <c r="HN41" s="183"/>
      <c r="HO41" s="183"/>
      <c r="HP41" s="183"/>
      <c r="HQ41" s="183"/>
      <c r="HR41" s="183"/>
      <c r="HS41" s="183"/>
      <c r="HT41" s="183"/>
      <c r="HU41" s="183"/>
      <c r="HV41" s="183"/>
      <c r="HW41" s="183"/>
      <c r="HX41" s="183"/>
      <c r="HY41" s="183"/>
      <c r="HZ41" s="183"/>
      <c r="IA41" s="183"/>
      <c r="IB41" s="183"/>
      <c r="IC41" s="183"/>
      <c r="ID41" s="183"/>
      <c r="IE41" s="183"/>
      <c r="IF41" s="183"/>
      <c r="IG41" s="183"/>
      <c r="IH41" s="183"/>
      <c r="II41" s="183"/>
      <c r="IJ41" s="183"/>
      <c r="IK41" s="183"/>
      <c r="IL41" s="183"/>
      <c r="IM41" s="183"/>
      <c r="IN41" s="183"/>
      <c r="IO41" s="183"/>
      <c r="IP41" s="183"/>
      <c r="IQ41" s="183"/>
      <c r="IR41" s="183"/>
      <c r="IS41" s="183"/>
      <c r="IT41" s="183"/>
      <c r="IU41" s="183"/>
      <c r="IV41" s="183"/>
      <c r="IW41" s="183"/>
      <c r="IX41" s="183"/>
      <c r="IY41" s="183"/>
      <c r="IZ41" s="183"/>
      <c r="JA41" s="183"/>
      <c r="JB41" s="183"/>
      <c r="JC41" s="183"/>
      <c r="JD41" s="183"/>
      <c r="JE41" s="183"/>
      <c r="JF41" s="183"/>
      <c r="JG41" s="183"/>
      <c r="JH41" s="183"/>
      <c r="JI41" s="183"/>
      <c r="JJ41" s="183"/>
      <c r="JK41" s="183"/>
      <c r="JL41" s="183"/>
      <c r="JM41" s="183"/>
      <c r="JN41" s="183"/>
      <c r="JO41" s="183"/>
      <c r="JP41" s="183"/>
      <c r="JQ41" s="183"/>
      <c r="JR41" s="183"/>
      <c r="JS41" s="183"/>
      <c r="JT41" s="183"/>
      <c r="JU41" s="183"/>
      <c r="JV41" s="183"/>
      <c r="JW41" s="183"/>
      <c r="JX41" s="183"/>
      <c r="JY41" s="183"/>
      <c r="JZ41" s="183"/>
      <c r="KA41" s="183"/>
      <c r="KB41" s="183"/>
      <c r="KC41" s="183"/>
      <c r="KD41" s="183"/>
      <c r="KE41" s="183"/>
      <c r="KF41" s="183"/>
      <c r="KG41" s="183"/>
      <c r="KH41" s="183"/>
      <c r="KI41" s="183"/>
      <c r="KJ41" s="183"/>
      <c r="KK41" s="183"/>
      <c r="KL41" s="183"/>
      <c r="KM41" s="183"/>
      <c r="KN41" s="183"/>
      <c r="KO41" s="183"/>
      <c r="KP41" s="183"/>
      <c r="KQ41" s="183"/>
      <c r="KR41" s="183"/>
      <c r="KS41" s="183"/>
      <c r="KT41" s="183"/>
      <c r="KU41" s="183"/>
      <c r="KV41" s="183"/>
      <c r="KW41" s="183"/>
      <c r="KX41" s="183"/>
      <c r="KY41" s="183"/>
      <c r="KZ41" s="183"/>
      <c r="LA41" s="183"/>
      <c r="LB41" s="183"/>
      <c r="LC41" s="183"/>
      <c r="LD41" s="183"/>
      <c r="LE41" s="183"/>
      <c r="LF41" s="183"/>
      <c r="LG41" s="183"/>
      <c r="LH41" s="183"/>
      <c r="LI41" s="183"/>
      <c r="LJ41" s="183"/>
      <c r="LK41" s="183"/>
      <c r="LL41" s="183"/>
      <c r="LM41" s="183"/>
      <c r="LN41" s="183"/>
      <c r="LO41" s="183"/>
      <c r="LP41" s="183"/>
      <c r="LQ41" s="183"/>
      <c r="LR41" s="183"/>
      <c r="LS41" s="183"/>
      <c r="LT41" s="183"/>
      <c r="LU41" s="183"/>
      <c r="LV41" s="183"/>
      <c r="LW41" s="183"/>
      <c r="LX41" s="183"/>
      <c r="LY41" s="183"/>
      <c r="LZ41" s="183"/>
      <c r="MA41" s="183"/>
      <c r="MB41" s="183"/>
      <c r="MC41" s="183"/>
      <c r="MD41" s="183"/>
      <c r="ME41" s="183"/>
    </row>
    <row r="42" spans="1:343" s="220" customFormat="1" ht="17" hidden="1" outlineLevel="1">
      <c r="A42" s="221"/>
      <c r="B42" s="97"/>
      <c r="C42" s="227" t="s">
        <v>10</v>
      </c>
      <c r="D42" s="99"/>
      <c r="E42" s="223"/>
      <c r="F42" s="223"/>
      <c r="G42" s="223"/>
      <c r="H42" s="114"/>
      <c r="I42" s="20"/>
      <c r="J42" s="20"/>
      <c r="K42" s="20"/>
      <c r="L42" s="38"/>
      <c r="M42" s="38"/>
      <c r="N42" s="38"/>
      <c r="O42" s="39"/>
      <c r="P42" s="183"/>
      <c r="Q42" s="183"/>
      <c r="R42" s="183"/>
      <c r="S42" s="183"/>
      <c r="T42" s="183"/>
      <c r="U42" s="183"/>
      <c r="V42" s="183"/>
      <c r="W42" s="183"/>
      <c r="X42" s="183"/>
      <c r="Y42" s="183"/>
      <c r="Z42" s="183"/>
      <c r="AA42" s="183"/>
      <c r="AB42" s="183"/>
      <c r="AC42" s="183"/>
      <c r="AD42" s="183"/>
      <c r="AE42" s="183"/>
      <c r="AF42" s="183"/>
      <c r="AG42" s="183"/>
      <c r="AH42" s="183"/>
      <c r="AI42" s="183"/>
      <c r="AJ42" s="183"/>
      <c r="AK42" s="183"/>
      <c r="AL42" s="183"/>
      <c r="AM42" s="183"/>
      <c r="AN42" s="183"/>
      <c r="AO42" s="183"/>
      <c r="AP42" s="183"/>
      <c r="AQ42" s="183"/>
      <c r="AR42" s="183"/>
      <c r="AS42" s="183"/>
      <c r="AT42" s="183"/>
      <c r="AU42" s="183"/>
      <c r="AV42" s="183"/>
      <c r="AW42" s="183"/>
      <c r="AX42" s="183"/>
      <c r="AY42" s="183"/>
      <c r="AZ42" s="183"/>
      <c r="BA42" s="183"/>
      <c r="BB42" s="183"/>
      <c r="BC42" s="183"/>
      <c r="BD42" s="183"/>
      <c r="BE42" s="183"/>
      <c r="BF42" s="183"/>
      <c r="BG42" s="183"/>
      <c r="BH42" s="183"/>
      <c r="BI42" s="183"/>
      <c r="BJ42" s="183"/>
      <c r="BK42" s="183"/>
      <c r="BL42" s="183"/>
      <c r="BM42" s="183"/>
      <c r="BN42" s="183"/>
      <c r="BO42" s="183"/>
      <c r="BP42" s="183"/>
      <c r="BQ42" s="183"/>
      <c r="BR42" s="183"/>
      <c r="BS42" s="183"/>
      <c r="BT42" s="183"/>
      <c r="BU42" s="183"/>
      <c r="BV42" s="183"/>
      <c r="BW42" s="183"/>
      <c r="BX42" s="183"/>
      <c r="BY42" s="183"/>
      <c r="BZ42" s="183"/>
      <c r="CA42" s="183"/>
      <c r="CB42" s="183"/>
      <c r="CC42" s="183"/>
      <c r="CD42" s="183"/>
      <c r="CE42" s="183"/>
      <c r="CF42" s="183"/>
      <c r="CG42" s="183"/>
      <c r="CH42" s="183"/>
      <c r="CI42" s="183"/>
      <c r="CJ42" s="183"/>
      <c r="CK42" s="183"/>
      <c r="CL42" s="183"/>
      <c r="CM42" s="183"/>
      <c r="CN42" s="183"/>
      <c r="CO42" s="183"/>
      <c r="CP42" s="183"/>
      <c r="CQ42" s="183"/>
      <c r="CR42" s="183"/>
      <c r="CS42" s="183"/>
      <c r="CT42" s="183"/>
      <c r="CU42" s="183"/>
      <c r="CV42" s="183"/>
      <c r="CW42" s="183"/>
      <c r="CX42" s="183"/>
      <c r="CY42" s="183"/>
      <c r="CZ42" s="183"/>
      <c r="DA42" s="183"/>
      <c r="DB42" s="183"/>
      <c r="DC42" s="183"/>
      <c r="DD42" s="183"/>
      <c r="DE42" s="183"/>
      <c r="DF42" s="183"/>
      <c r="DG42" s="183"/>
      <c r="DH42" s="183"/>
      <c r="DI42" s="183"/>
      <c r="DJ42" s="183"/>
      <c r="DK42" s="183"/>
      <c r="DL42" s="183"/>
      <c r="DM42" s="183"/>
      <c r="DN42" s="183"/>
      <c r="DO42" s="183"/>
      <c r="DP42" s="183"/>
      <c r="DQ42" s="183"/>
      <c r="DR42" s="183"/>
      <c r="DS42" s="183"/>
      <c r="DT42" s="183"/>
      <c r="DU42" s="183"/>
      <c r="DV42" s="183"/>
      <c r="DW42" s="183"/>
      <c r="DX42" s="183"/>
      <c r="DY42" s="183"/>
      <c r="DZ42" s="183"/>
      <c r="EA42" s="183"/>
      <c r="EB42" s="183"/>
      <c r="EC42" s="183"/>
      <c r="ED42" s="183"/>
      <c r="EE42" s="183"/>
      <c r="EF42" s="183"/>
      <c r="EG42" s="183"/>
      <c r="EH42" s="183"/>
      <c r="EI42" s="183"/>
      <c r="EJ42" s="183"/>
      <c r="EK42" s="183"/>
      <c r="EL42" s="183"/>
      <c r="EM42" s="183"/>
      <c r="EN42" s="183"/>
      <c r="EO42" s="183"/>
      <c r="EP42" s="183"/>
      <c r="EQ42" s="183"/>
      <c r="ER42" s="183"/>
      <c r="ES42" s="183"/>
      <c r="ET42" s="183"/>
      <c r="EU42" s="183"/>
      <c r="EV42" s="183"/>
      <c r="EW42" s="183"/>
      <c r="EX42" s="183"/>
      <c r="EY42" s="183"/>
      <c r="EZ42" s="183"/>
      <c r="FA42" s="183"/>
      <c r="FB42" s="183"/>
      <c r="FC42" s="183"/>
      <c r="FD42" s="183"/>
      <c r="FE42" s="183"/>
      <c r="FF42" s="183"/>
      <c r="FG42" s="183"/>
      <c r="FH42" s="183"/>
      <c r="FI42" s="183"/>
      <c r="FJ42" s="183"/>
      <c r="FK42" s="183"/>
      <c r="FL42" s="183"/>
      <c r="FM42" s="183"/>
      <c r="FN42" s="183"/>
      <c r="FO42" s="183"/>
      <c r="FP42" s="183"/>
      <c r="FQ42" s="183"/>
      <c r="FR42" s="183"/>
      <c r="FS42" s="183"/>
      <c r="FT42" s="183"/>
      <c r="FU42" s="183"/>
      <c r="FV42" s="183"/>
      <c r="FW42" s="183"/>
      <c r="FX42" s="183"/>
      <c r="FY42" s="183"/>
      <c r="FZ42" s="183"/>
      <c r="GA42" s="183"/>
      <c r="GB42" s="183"/>
      <c r="GC42" s="183"/>
      <c r="GD42" s="183"/>
      <c r="GE42" s="183"/>
      <c r="GF42" s="183"/>
      <c r="GG42" s="183"/>
      <c r="GH42" s="183"/>
      <c r="GI42" s="183"/>
      <c r="GJ42" s="183"/>
      <c r="GK42" s="183"/>
      <c r="GL42" s="183"/>
      <c r="GM42" s="183"/>
      <c r="GN42" s="183"/>
      <c r="GO42" s="183"/>
      <c r="GP42" s="183"/>
      <c r="GQ42" s="183"/>
      <c r="GR42" s="183"/>
      <c r="GS42" s="183"/>
      <c r="GT42" s="183"/>
      <c r="GU42" s="183"/>
      <c r="GV42" s="183"/>
      <c r="GW42" s="183"/>
      <c r="GX42" s="183"/>
      <c r="GY42" s="183"/>
      <c r="GZ42" s="183"/>
      <c r="HA42" s="183"/>
      <c r="HB42" s="183"/>
      <c r="HC42" s="183"/>
      <c r="HD42" s="183"/>
      <c r="HE42" s="183"/>
      <c r="HF42" s="183"/>
      <c r="HG42" s="183"/>
      <c r="HH42" s="183"/>
      <c r="HI42" s="183"/>
      <c r="HJ42" s="183"/>
      <c r="HK42" s="183"/>
      <c r="HL42" s="183"/>
      <c r="HM42" s="183"/>
      <c r="HN42" s="183"/>
      <c r="HO42" s="183"/>
      <c r="HP42" s="183"/>
      <c r="HQ42" s="183"/>
      <c r="HR42" s="183"/>
      <c r="HS42" s="183"/>
      <c r="HT42" s="183"/>
      <c r="HU42" s="183"/>
      <c r="HV42" s="183"/>
      <c r="HW42" s="183"/>
      <c r="HX42" s="183"/>
      <c r="HY42" s="183"/>
      <c r="HZ42" s="183"/>
      <c r="IA42" s="183"/>
      <c r="IB42" s="183"/>
      <c r="IC42" s="183"/>
      <c r="ID42" s="183"/>
      <c r="IE42" s="183"/>
      <c r="IF42" s="183"/>
      <c r="IG42" s="183"/>
      <c r="IH42" s="183"/>
      <c r="II42" s="183"/>
      <c r="IJ42" s="183"/>
      <c r="IK42" s="183"/>
      <c r="IL42" s="183"/>
      <c r="IM42" s="183"/>
      <c r="IN42" s="183"/>
      <c r="IO42" s="183"/>
      <c r="IP42" s="183"/>
      <c r="IQ42" s="183"/>
      <c r="IR42" s="183"/>
      <c r="IS42" s="183"/>
      <c r="IT42" s="183"/>
      <c r="IU42" s="183"/>
      <c r="IV42" s="183"/>
      <c r="IW42" s="183"/>
      <c r="IX42" s="183"/>
      <c r="IY42" s="183"/>
      <c r="IZ42" s="183"/>
      <c r="JA42" s="183"/>
      <c r="JB42" s="183"/>
      <c r="JC42" s="183"/>
      <c r="JD42" s="183"/>
      <c r="JE42" s="183"/>
      <c r="JF42" s="183"/>
      <c r="JG42" s="183"/>
      <c r="JH42" s="183"/>
      <c r="JI42" s="183"/>
      <c r="JJ42" s="183"/>
      <c r="JK42" s="183"/>
      <c r="JL42" s="183"/>
      <c r="JM42" s="183"/>
      <c r="JN42" s="183"/>
      <c r="JO42" s="183"/>
      <c r="JP42" s="183"/>
      <c r="JQ42" s="183"/>
      <c r="JR42" s="183"/>
      <c r="JS42" s="183"/>
      <c r="JT42" s="183"/>
      <c r="JU42" s="183"/>
      <c r="JV42" s="183"/>
      <c r="JW42" s="183"/>
      <c r="JX42" s="183"/>
      <c r="JY42" s="183"/>
      <c r="JZ42" s="183"/>
      <c r="KA42" s="183"/>
      <c r="KB42" s="183"/>
      <c r="KC42" s="183"/>
      <c r="KD42" s="183"/>
      <c r="KE42" s="183"/>
      <c r="KF42" s="183"/>
      <c r="KG42" s="183"/>
      <c r="KH42" s="183"/>
      <c r="KI42" s="183"/>
      <c r="KJ42" s="183"/>
      <c r="KK42" s="183"/>
      <c r="KL42" s="183"/>
      <c r="KM42" s="183"/>
      <c r="KN42" s="183"/>
      <c r="KO42" s="183"/>
      <c r="KP42" s="183"/>
      <c r="KQ42" s="183"/>
      <c r="KR42" s="183"/>
      <c r="KS42" s="183"/>
      <c r="KT42" s="183"/>
      <c r="KU42" s="183"/>
      <c r="KV42" s="183"/>
      <c r="KW42" s="183"/>
      <c r="KX42" s="183"/>
      <c r="KY42" s="183"/>
      <c r="KZ42" s="183"/>
      <c r="LA42" s="183"/>
      <c r="LB42" s="183"/>
      <c r="LC42" s="183"/>
      <c r="LD42" s="183"/>
      <c r="LE42" s="183"/>
      <c r="LF42" s="183"/>
      <c r="LG42" s="183"/>
      <c r="LH42" s="183"/>
      <c r="LI42" s="183"/>
      <c r="LJ42" s="183"/>
      <c r="LK42" s="183"/>
      <c r="LL42" s="183"/>
      <c r="LM42" s="183"/>
      <c r="LN42" s="183"/>
      <c r="LO42" s="183"/>
      <c r="LP42" s="183"/>
      <c r="LQ42" s="183"/>
      <c r="LR42" s="183"/>
      <c r="LS42" s="183"/>
      <c r="LT42" s="183"/>
      <c r="LU42" s="183"/>
      <c r="LV42" s="183"/>
      <c r="LW42" s="183"/>
      <c r="LX42" s="183"/>
      <c r="LY42" s="183"/>
      <c r="LZ42" s="183"/>
      <c r="MA42" s="183"/>
      <c r="MB42" s="183"/>
      <c r="MC42" s="183"/>
      <c r="MD42" s="183"/>
      <c r="ME42" s="183"/>
    </row>
    <row r="43" spans="1:343" s="220" customFormat="1" ht="17" hidden="1" outlineLevel="1">
      <c r="A43" s="221"/>
      <c r="B43" s="97"/>
      <c r="C43" s="99"/>
      <c r="D43" s="121" t="s">
        <v>5</v>
      </c>
      <c r="E43" s="223" t="s">
        <v>73</v>
      </c>
      <c r="F43" s="223" t="s">
        <v>77</v>
      </c>
      <c r="G43" s="223"/>
      <c r="H43" s="114"/>
      <c r="I43" s="644">
        <v>25264.000599999999</v>
      </c>
      <c r="J43" s="22">
        <f>I43*(1+$H$33)</f>
        <v>25690.962210139998</v>
      </c>
      <c r="K43" s="22">
        <f t="shared" ref="K43:K45" si="14">J43*(1+$H$33)</f>
        <v>26125.139471491362</v>
      </c>
      <c r="L43" s="22">
        <f t="shared" ref="L43:L45" si="15">K43*(1+$H$33)</f>
        <v>26566.654328559565</v>
      </c>
      <c r="M43" s="22">
        <f t="shared" ref="M43:M45" si="16">L43*(1+$H$33)</f>
        <v>27015.63078671222</v>
      </c>
      <c r="N43" s="22">
        <f t="shared" ref="N43:N45" si="17">M43*(1+$H$33)</f>
        <v>27472.194947007654</v>
      </c>
      <c r="O43" s="40">
        <f t="shared" ref="O43:O45" si="18">N43*(1+$H$33)</f>
        <v>27936.475041612081</v>
      </c>
      <c r="P43" s="183"/>
      <c r="Q43" s="183"/>
      <c r="R43" s="183"/>
      <c r="S43" s="183"/>
      <c r="T43" s="183"/>
      <c r="U43" s="183"/>
      <c r="V43" s="183"/>
      <c r="W43" s="183"/>
      <c r="X43" s="183"/>
      <c r="Y43" s="183"/>
      <c r="Z43" s="183"/>
      <c r="AA43" s="183"/>
      <c r="AB43" s="183"/>
      <c r="AC43" s="183"/>
      <c r="AD43" s="183"/>
      <c r="AE43" s="183"/>
      <c r="AF43" s="183"/>
      <c r="AG43" s="183"/>
      <c r="AH43" s="183"/>
      <c r="AI43" s="183"/>
      <c r="AJ43" s="183"/>
      <c r="AK43" s="183"/>
      <c r="AL43" s="183"/>
      <c r="AM43" s="183"/>
      <c r="AN43" s="183"/>
      <c r="AO43" s="183"/>
      <c r="AP43" s="183"/>
      <c r="AQ43" s="183"/>
      <c r="AR43" s="183"/>
      <c r="AS43" s="183"/>
      <c r="AT43" s="183"/>
      <c r="AU43" s="183"/>
      <c r="AV43" s="183"/>
      <c r="AW43" s="183"/>
      <c r="AX43" s="183"/>
      <c r="AY43" s="183"/>
      <c r="AZ43" s="183"/>
      <c r="BA43" s="183"/>
      <c r="BB43" s="183"/>
      <c r="BC43" s="183"/>
      <c r="BD43" s="183"/>
      <c r="BE43" s="183"/>
      <c r="BF43" s="183"/>
      <c r="BG43" s="183"/>
      <c r="BH43" s="183"/>
      <c r="BI43" s="183"/>
      <c r="BJ43" s="183"/>
      <c r="BK43" s="183"/>
      <c r="BL43" s="183"/>
      <c r="BM43" s="183"/>
      <c r="BN43" s="183"/>
      <c r="BO43" s="183"/>
      <c r="BP43" s="183"/>
      <c r="BQ43" s="183"/>
      <c r="BR43" s="183"/>
      <c r="BS43" s="183"/>
      <c r="BT43" s="183"/>
      <c r="BU43" s="183"/>
      <c r="BV43" s="183"/>
      <c r="BW43" s="183"/>
      <c r="BX43" s="183"/>
      <c r="BY43" s="183"/>
      <c r="BZ43" s="183"/>
      <c r="CA43" s="183"/>
      <c r="CB43" s="183"/>
      <c r="CC43" s="183"/>
      <c r="CD43" s="183"/>
      <c r="CE43" s="183"/>
      <c r="CF43" s="183"/>
      <c r="CG43" s="183"/>
      <c r="CH43" s="183"/>
      <c r="CI43" s="183"/>
      <c r="CJ43" s="183"/>
      <c r="CK43" s="183"/>
      <c r="CL43" s="183"/>
      <c r="CM43" s="183"/>
      <c r="CN43" s="183"/>
      <c r="CO43" s="183"/>
      <c r="CP43" s="183"/>
      <c r="CQ43" s="183"/>
      <c r="CR43" s="183"/>
      <c r="CS43" s="183"/>
      <c r="CT43" s="183"/>
      <c r="CU43" s="183"/>
      <c r="CV43" s="183"/>
      <c r="CW43" s="183"/>
      <c r="CX43" s="183"/>
      <c r="CY43" s="183"/>
      <c r="CZ43" s="183"/>
      <c r="DA43" s="183"/>
      <c r="DB43" s="183"/>
      <c r="DC43" s="183"/>
      <c r="DD43" s="183"/>
      <c r="DE43" s="183"/>
      <c r="DF43" s="183"/>
      <c r="DG43" s="183"/>
      <c r="DH43" s="183"/>
      <c r="DI43" s="183"/>
      <c r="DJ43" s="183"/>
      <c r="DK43" s="183"/>
      <c r="DL43" s="183"/>
      <c r="DM43" s="183"/>
      <c r="DN43" s="183"/>
      <c r="DO43" s="183"/>
      <c r="DP43" s="183"/>
      <c r="DQ43" s="183"/>
      <c r="DR43" s="183"/>
      <c r="DS43" s="183"/>
      <c r="DT43" s="183"/>
      <c r="DU43" s="183"/>
      <c r="DV43" s="183"/>
      <c r="DW43" s="183"/>
      <c r="DX43" s="183"/>
      <c r="DY43" s="183"/>
      <c r="DZ43" s="183"/>
      <c r="EA43" s="183"/>
      <c r="EB43" s="183"/>
      <c r="EC43" s="183"/>
      <c r="ED43" s="183"/>
      <c r="EE43" s="183"/>
      <c r="EF43" s="183"/>
      <c r="EG43" s="183"/>
      <c r="EH43" s="183"/>
      <c r="EI43" s="183"/>
      <c r="EJ43" s="183"/>
      <c r="EK43" s="183"/>
      <c r="EL43" s="183"/>
      <c r="EM43" s="183"/>
      <c r="EN43" s="183"/>
      <c r="EO43" s="183"/>
      <c r="EP43" s="183"/>
      <c r="EQ43" s="183"/>
      <c r="ER43" s="183"/>
      <c r="ES43" s="183"/>
      <c r="ET43" s="183"/>
      <c r="EU43" s="183"/>
      <c r="EV43" s="183"/>
      <c r="EW43" s="183"/>
      <c r="EX43" s="183"/>
      <c r="EY43" s="183"/>
      <c r="EZ43" s="183"/>
      <c r="FA43" s="183"/>
      <c r="FB43" s="183"/>
      <c r="FC43" s="183"/>
      <c r="FD43" s="183"/>
      <c r="FE43" s="183"/>
      <c r="FF43" s="183"/>
      <c r="FG43" s="183"/>
      <c r="FH43" s="183"/>
      <c r="FI43" s="183"/>
      <c r="FJ43" s="183"/>
      <c r="FK43" s="183"/>
      <c r="FL43" s="183"/>
      <c r="FM43" s="183"/>
      <c r="FN43" s="183"/>
      <c r="FO43" s="183"/>
      <c r="FP43" s="183"/>
      <c r="FQ43" s="183"/>
      <c r="FR43" s="183"/>
      <c r="FS43" s="183"/>
      <c r="FT43" s="183"/>
      <c r="FU43" s="183"/>
      <c r="FV43" s="183"/>
      <c r="FW43" s="183"/>
      <c r="FX43" s="183"/>
      <c r="FY43" s="183"/>
      <c r="FZ43" s="183"/>
      <c r="GA43" s="183"/>
      <c r="GB43" s="183"/>
      <c r="GC43" s="183"/>
      <c r="GD43" s="183"/>
      <c r="GE43" s="183"/>
      <c r="GF43" s="183"/>
      <c r="GG43" s="183"/>
      <c r="GH43" s="183"/>
      <c r="GI43" s="183"/>
      <c r="GJ43" s="183"/>
      <c r="GK43" s="183"/>
      <c r="GL43" s="183"/>
      <c r="GM43" s="183"/>
      <c r="GN43" s="183"/>
      <c r="GO43" s="183"/>
      <c r="GP43" s="183"/>
      <c r="GQ43" s="183"/>
      <c r="GR43" s="183"/>
      <c r="GS43" s="183"/>
      <c r="GT43" s="183"/>
      <c r="GU43" s="183"/>
      <c r="GV43" s="183"/>
      <c r="GW43" s="183"/>
      <c r="GX43" s="183"/>
      <c r="GY43" s="183"/>
      <c r="GZ43" s="183"/>
      <c r="HA43" s="183"/>
      <c r="HB43" s="183"/>
      <c r="HC43" s="183"/>
      <c r="HD43" s="183"/>
      <c r="HE43" s="183"/>
      <c r="HF43" s="183"/>
      <c r="HG43" s="183"/>
      <c r="HH43" s="183"/>
      <c r="HI43" s="183"/>
      <c r="HJ43" s="183"/>
      <c r="HK43" s="183"/>
      <c r="HL43" s="183"/>
      <c r="HM43" s="183"/>
      <c r="HN43" s="183"/>
      <c r="HO43" s="183"/>
      <c r="HP43" s="183"/>
      <c r="HQ43" s="183"/>
      <c r="HR43" s="183"/>
      <c r="HS43" s="183"/>
      <c r="HT43" s="183"/>
      <c r="HU43" s="183"/>
      <c r="HV43" s="183"/>
      <c r="HW43" s="183"/>
      <c r="HX43" s="183"/>
      <c r="HY43" s="183"/>
      <c r="HZ43" s="183"/>
      <c r="IA43" s="183"/>
      <c r="IB43" s="183"/>
      <c r="IC43" s="183"/>
      <c r="ID43" s="183"/>
      <c r="IE43" s="183"/>
      <c r="IF43" s="183"/>
      <c r="IG43" s="183"/>
      <c r="IH43" s="183"/>
      <c r="II43" s="183"/>
      <c r="IJ43" s="183"/>
      <c r="IK43" s="183"/>
      <c r="IL43" s="183"/>
      <c r="IM43" s="183"/>
      <c r="IN43" s="183"/>
      <c r="IO43" s="183"/>
      <c r="IP43" s="183"/>
      <c r="IQ43" s="183"/>
      <c r="IR43" s="183"/>
      <c r="IS43" s="183"/>
      <c r="IT43" s="183"/>
      <c r="IU43" s="183"/>
      <c r="IV43" s="183"/>
      <c r="IW43" s="183"/>
      <c r="IX43" s="183"/>
      <c r="IY43" s="183"/>
      <c r="IZ43" s="183"/>
      <c r="JA43" s="183"/>
      <c r="JB43" s="183"/>
      <c r="JC43" s="183"/>
      <c r="JD43" s="183"/>
      <c r="JE43" s="183"/>
      <c r="JF43" s="183"/>
      <c r="JG43" s="183"/>
      <c r="JH43" s="183"/>
      <c r="JI43" s="183"/>
      <c r="JJ43" s="183"/>
      <c r="JK43" s="183"/>
      <c r="JL43" s="183"/>
      <c r="JM43" s="183"/>
      <c r="JN43" s="183"/>
      <c r="JO43" s="183"/>
      <c r="JP43" s="183"/>
      <c r="JQ43" s="183"/>
      <c r="JR43" s="183"/>
      <c r="JS43" s="183"/>
      <c r="JT43" s="183"/>
      <c r="JU43" s="183"/>
      <c r="JV43" s="183"/>
      <c r="JW43" s="183"/>
      <c r="JX43" s="183"/>
      <c r="JY43" s="183"/>
      <c r="JZ43" s="183"/>
      <c r="KA43" s="183"/>
      <c r="KB43" s="183"/>
      <c r="KC43" s="183"/>
      <c r="KD43" s="183"/>
      <c r="KE43" s="183"/>
      <c r="KF43" s="183"/>
      <c r="KG43" s="183"/>
      <c r="KH43" s="183"/>
      <c r="KI43" s="183"/>
      <c r="KJ43" s="183"/>
      <c r="KK43" s="183"/>
      <c r="KL43" s="183"/>
      <c r="KM43" s="183"/>
      <c r="KN43" s="183"/>
      <c r="KO43" s="183"/>
      <c r="KP43" s="183"/>
      <c r="KQ43" s="183"/>
      <c r="KR43" s="183"/>
      <c r="KS43" s="183"/>
      <c r="KT43" s="183"/>
      <c r="KU43" s="183"/>
      <c r="KV43" s="183"/>
      <c r="KW43" s="183"/>
      <c r="KX43" s="183"/>
      <c r="KY43" s="183"/>
      <c r="KZ43" s="183"/>
      <c r="LA43" s="183"/>
      <c r="LB43" s="183"/>
      <c r="LC43" s="183"/>
      <c r="LD43" s="183"/>
      <c r="LE43" s="183"/>
      <c r="LF43" s="183"/>
      <c r="LG43" s="183"/>
      <c r="LH43" s="183"/>
      <c r="LI43" s="183"/>
      <c r="LJ43" s="183"/>
      <c r="LK43" s="183"/>
      <c r="LL43" s="183"/>
      <c r="LM43" s="183"/>
      <c r="LN43" s="183"/>
      <c r="LO43" s="183"/>
      <c r="LP43" s="183"/>
      <c r="LQ43" s="183"/>
      <c r="LR43" s="183"/>
      <c r="LS43" s="183"/>
      <c r="LT43" s="183"/>
      <c r="LU43" s="183"/>
      <c r="LV43" s="183"/>
      <c r="LW43" s="183"/>
      <c r="LX43" s="183"/>
      <c r="LY43" s="183"/>
      <c r="LZ43" s="183"/>
      <c r="MA43" s="183"/>
      <c r="MB43" s="183"/>
      <c r="MC43" s="183"/>
      <c r="MD43" s="183"/>
      <c r="ME43" s="183"/>
    </row>
    <row r="44" spans="1:343" s="220" customFormat="1" ht="17" hidden="1" outlineLevel="1">
      <c r="A44" s="221"/>
      <c r="B44" s="97"/>
      <c r="C44" s="228"/>
      <c r="D44" s="121" t="s">
        <v>6</v>
      </c>
      <c r="E44" s="223" t="s">
        <v>73</v>
      </c>
      <c r="F44" s="223" t="s">
        <v>77</v>
      </c>
      <c r="G44" s="223"/>
      <c r="H44" s="114"/>
      <c r="I44" s="5">
        <v>300601.90559999994</v>
      </c>
      <c r="J44" s="16">
        <f>I44*(1+$H$33)</f>
        <v>305682.07780463994</v>
      </c>
      <c r="K44" s="16">
        <f t="shared" si="14"/>
        <v>310848.10491953831</v>
      </c>
      <c r="L44" s="16">
        <f t="shared" si="15"/>
        <v>316101.43789267848</v>
      </c>
      <c r="M44" s="16">
        <f t="shared" si="16"/>
        <v>321443.55219306471</v>
      </c>
      <c r="N44" s="16">
        <f t="shared" si="17"/>
        <v>326875.94822512747</v>
      </c>
      <c r="O44" s="17">
        <f t="shared" si="18"/>
        <v>332400.15175013209</v>
      </c>
      <c r="P44" s="183"/>
      <c r="Q44" s="183"/>
      <c r="R44" s="183"/>
      <c r="S44" s="183"/>
      <c r="T44" s="183"/>
      <c r="U44" s="183"/>
      <c r="V44" s="183"/>
      <c r="W44" s="183"/>
      <c r="X44" s="183"/>
      <c r="Y44" s="183"/>
      <c r="Z44" s="183"/>
      <c r="AA44" s="183"/>
      <c r="AB44" s="183"/>
      <c r="AC44" s="183"/>
      <c r="AD44" s="183"/>
      <c r="AE44" s="183"/>
      <c r="AF44" s="183"/>
      <c r="AG44" s="183"/>
      <c r="AH44" s="183"/>
      <c r="AI44" s="183"/>
      <c r="AJ44" s="183"/>
      <c r="AK44" s="183"/>
      <c r="AL44" s="183"/>
      <c r="AM44" s="183"/>
      <c r="AN44" s="183"/>
      <c r="AO44" s="183"/>
      <c r="AP44" s="183"/>
      <c r="AQ44" s="183"/>
      <c r="AR44" s="183"/>
      <c r="AS44" s="183"/>
      <c r="AT44" s="183"/>
      <c r="AU44" s="183"/>
      <c r="AV44" s="183"/>
      <c r="AW44" s="183"/>
      <c r="AX44" s="183"/>
      <c r="AY44" s="183"/>
      <c r="AZ44" s="183"/>
      <c r="BA44" s="183"/>
      <c r="BB44" s="183"/>
      <c r="BC44" s="183"/>
      <c r="BD44" s="183"/>
      <c r="BE44" s="183"/>
      <c r="BF44" s="183"/>
      <c r="BG44" s="183"/>
      <c r="BH44" s="183"/>
      <c r="BI44" s="183"/>
      <c r="BJ44" s="183"/>
      <c r="BK44" s="183"/>
      <c r="BL44" s="183"/>
      <c r="BM44" s="183"/>
      <c r="BN44" s="183"/>
      <c r="BO44" s="183"/>
      <c r="BP44" s="183"/>
      <c r="BQ44" s="183"/>
      <c r="BR44" s="183"/>
      <c r="BS44" s="183"/>
      <c r="BT44" s="183"/>
      <c r="BU44" s="183"/>
      <c r="BV44" s="183"/>
      <c r="BW44" s="183"/>
      <c r="BX44" s="183"/>
      <c r="BY44" s="183"/>
      <c r="BZ44" s="183"/>
      <c r="CA44" s="183"/>
      <c r="CB44" s="183"/>
      <c r="CC44" s="183"/>
      <c r="CD44" s="183"/>
      <c r="CE44" s="183"/>
      <c r="CF44" s="183"/>
      <c r="CG44" s="183"/>
      <c r="CH44" s="183"/>
      <c r="CI44" s="183"/>
      <c r="CJ44" s="183"/>
      <c r="CK44" s="183"/>
      <c r="CL44" s="183"/>
      <c r="CM44" s="183"/>
      <c r="CN44" s="183"/>
      <c r="CO44" s="183"/>
      <c r="CP44" s="183"/>
      <c r="CQ44" s="183"/>
      <c r="CR44" s="183"/>
      <c r="CS44" s="183"/>
      <c r="CT44" s="183"/>
      <c r="CU44" s="183"/>
      <c r="CV44" s="183"/>
      <c r="CW44" s="183"/>
      <c r="CX44" s="183"/>
      <c r="CY44" s="183"/>
      <c r="CZ44" s="183"/>
      <c r="DA44" s="183"/>
      <c r="DB44" s="183"/>
      <c r="DC44" s="183"/>
      <c r="DD44" s="183"/>
      <c r="DE44" s="183"/>
      <c r="DF44" s="183"/>
      <c r="DG44" s="183"/>
      <c r="DH44" s="183"/>
      <c r="DI44" s="183"/>
      <c r="DJ44" s="183"/>
      <c r="DK44" s="183"/>
      <c r="DL44" s="183"/>
      <c r="DM44" s="183"/>
      <c r="DN44" s="183"/>
      <c r="DO44" s="183"/>
      <c r="DP44" s="183"/>
      <c r="DQ44" s="183"/>
      <c r="DR44" s="183"/>
      <c r="DS44" s="183"/>
      <c r="DT44" s="183"/>
      <c r="DU44" s="183"/>
      <c r="DV44" s="183"/>
      <c r="DW44" s="183"/>
      <c r="DX44" s="183"/>
      <c r="DY44" s="183"/>
      <c r="DZ44" s="183"/>
      <c r="EA44" s="183"/>
      <c r="EB44" s="183"/>
      <c r="EC44" s="183"/>
      <c r="ED44" s="183"/>
      <c r="EE44" s="183"/>
      <c r="EF44" s="183"/>
      <c r="EG44" s="183"/>
      <c r="EH44" s="183"/>
      <c r="EI44" s="183"/>
      <c r="EJ44" s="183"/>
      <c r="EK44" s="183"/>
      <c r="EL44" s="183"/>
      <c r="EM44" s="183"/>
      <c r="EN44" s="183"/>
      <c r="EO44" s="183"/>
      <c r="EP44" s="183"/>
      <c r="EQ44" s="183"/>
      <c r="ER44" s="183"/>
      <c r="ES44" s="183"/>
      <c r="ET44" s="183"/>
      <c r="EU44" s="183"/>
      <c r="EV44" s="183"/>
      <c r="EW44" s="183"/>
      <c r="EX44" s="183"/>
      <c r="EY44" s="183"/>
      <c r="EZ44" s="183"/>
      <c r="FA44" s="183"/>
      <c r="FB44" s="183"/>
      <c r="FC44" s="183"/>
      <c r="FD44" s="183"/>
      <c r="FE44" s="183"/>
      <c r="FF44" s="183"/>
      <c r="FG44" s="183"/>
      <c r="FH44" s="183"/>
      <c r="FI44" s="183"/>
      <c r="FJ44" s="183"/>
      <c r="FK44" s="183"/>
      <c r="FL44" s="183"/>
      <c r="FM44" s="183"/>
      <c r="FN44" s="183"/>
      <c r="FO44" s="183"/>
      <c r="FP44" s="183"/>
      <c r="FQ44" s="183"/>
      <c r="FR44" s="183"/>
      <c r="FS44" s="183"/>
      <c r="FT44" s="183"/>
      <c r="FU44" s="183"/>
      <c r="FV44" s="183"/>
      <c r="FW44" s="183"/>
      <c r="FX44" s="183"/>
      <c r="FY44" s="183"/>
      <c r="FZ44" s="183"/>
      <c r="GA44" s="183"/>
      <c r="GB44" s="183"/>
      <c r="GC44" s="183"/>
      <c r="GD44" s="183"/>
      <c r="GE44" s="183"/>
      <c r="GF44" s="183"/>
      <c r="GG44" s="183"/>
      <c r="GH44" s="183"/>
      <c r="GI44" s="183"/>
      <c r="GJ44" s="183"/>
      <c r="GK44" s="183"/>
      <c r="GL44" s="183"/>
      <c r="GM44" s="183"/>
      <c r="GN44" s="183"/>
      <c r="GO44" s="183"/>
      <c r="GP44" s="183"/>
      <c r="GQ44" s="183"/>
      <c r="GR44" s="183"/>
      <c r="GS44" s="183"/>
      <c r="GT44" s="183"/>
      <c r="GU44" s="183"/>
      <c r="GV44" s="183"/>
      <c r="GW44" s="183"/>
      <c r="GX44" s="183"/>
      <c r="GY44" s="183"/>
      <c r="GZ44" s="183"/>
      <c r="HA44" s="183"/>
      <c r="HB44" s="183"/>
      <c r="HC44" s="183"/>
      <c r="HD44" s="183"/>
      <c r="HE44" s="183"/>
      <c r="HF44" s="183"/>
      <c r="HG44" s="183"/>
      <c r="HH44" s="183"/>
      <c r="HI44" s="183"/>
      <c r="HJ44" s="183"/>
      <c r="HK44" s="183"/>
      <c r="HL44" s="183"/>
      <c r="HM44" s="183"/>
      <c r="HN44" s="183"/>
      <c r="HO44" s="183"/>
      <c r="HP44" s="183"/>
      <c r="HQ44" s="183"/>
      <c r="HR44" s="183"/>
      <c r="HS44" s="183"/>
      <c r="HT44" s="183"/>
      <c r="HU44" s="183"/>
      <c r="HV44" s="183"/>
      <c r="HW44" s="183"/>
      <c r="HX44" s="183"/>
      <c r="HY44" s="183"/>
      <c r="HZ44" s="183"/>
      <c r="IA44" s="183"/>
      <c r="IB44" s="183"/>
      <c r="IC44" s="183"/>
      <c r="ID44" s="183"/>
      <c r="IE44" s="183"/>
      <c r="IF44" s="183"/>
      <c r="IG44" s="183"/>
      <c r="IH44" s="183"/>
      <c r="II44" s="183"/>
      <c r="IJ44" s="183"/>
      <c r="IK44" s="183"/>
      <c r="IL44" s="183"/>
      <c r="IM44" s="183"/>
      <c r="IN44" s="183"/>
      <c r="IO44" s="183"/>
      <c r="IP44" s="183"/>
      <c r="IQ44" s="183"/>
      <c r="IR44" s="183"/>
      <c r="IS44" s="183"/>
      <c r="IT44" s="183"/>
      <c r="IU44" s="183"/>
      <c r="IV44" s="183"/>
      <c r="IW44" s="183"/>
      <c r="IX44" s="183"/>
      <c r="IY44" s="183"/>
      <c r="IZ44" s="183"/>
      <c r="JA44" s="183"/>
      <c r="JB44" s="183"/>
      <c r="JC44" s="183"/>
      <c r="JD44" s="183"/>
      <c r="JE44" s="183"/>
      <c r="JF44" s="183"/>
      <c r="JG44" s="183"/>
      <c r="JH44" s="183"/>
      <c r="JI44" s="183"/>
      <c r="JJ44" s="183"/>
      <c r="JK44" s="183"/>
      <c r="JL44" s="183"/>
      <c r="JM44" s="183"/>
      <c r="JN44" s="183"/>
      <c r="JO44" s="183"/>
      <c r="JP44" s="183"/>
      <c r="JQ44" s="183"/>
      <c r="JR44" s="183"/>
      <c r="JS44" s="183"/>
      <c r="JT44" s="183"/>
      <c r="JU44" s="183"/>
      <c r="JV44" s="183"/>
      <c r="JW44" s="183"/>
      <c r="JX44" s="183"/>
      <c r="JY44" s="183"/>
      <c r="JZ44" s="183"/>
      <c r="KA44" s="183"/>
      <c r="KB44" s="183"/>
      <c r="KC44" s="183"/>
      <c r="KD44" s="183"/>
      <c r="KE44" s="183"/>
      <c r="KF44" s="183"/>
      <c r="KG44" s="183"/>
      <c r="KH44" s="183"/>
      <c r="KI44" s="183"/>
      <c r="KJ44" s="183"/>
      <c r="KK44" s="183"/>
      <c r="KL44" s="183"/>
      <c r="KM44" s="183"/>
      <c r="KN44" s="183"/>
      <c r="KO44" s="183"/>
      <c r="KP44" s="183"/>
      <c r="KQ44" s="183"/>
      <c r="KR44" s="183"/>
      <c r="KS44" s="183"/>
      <c r="KT44" s="183"/>
      <c r="KU44" s="183"/>
      <c r="KV44" s="183"/>
      <c r="KW44" s="183"/>
      <c r="KX44" s="183"/>
      <c r="KY44" s="183"/>
      <c r="KZ44" s="183"/>
      <c r="LA44" s="183"/>
      <c r="LB44" s="183"/>
      <c r="LC44" s="183"/>
      <c r="LD44" s="183"/>
      <c r="LE44" s="183"/>
      <c r="LF44" s="183"/>
      <c r="LG44" s="183"/>
      <c r="LH44" s="183"/>
      <c r="LI44" s="183"/>
      <c r="LJ44" s="183"/>
      <c r="LK44" s="183"/>
      <c r="LL44" s="183"/>
      <c r="LM44" s="183"/>
      <c r="LN44" s="183"/>
      <c r="LO44" s="183"/>
      <c r="LP44" s="183"/>
      <c r="LQ44" s="183"/>
      <c r="LR44" s="183"/>
      <c r="LS44" s="183"/>
      <c r="LT44" s="183"/>
      <c r="LU44" s="183"/>
      <c r="LV44" s="183"/>
      <c r="LW44" s="183"/>
      <c r="LX44" s="183"/>
      <c r="LY44" s="183"/>
      <c r="LZ44" s="183"/>
      <c r="MA44" s="183"/>
      <c r="MB44" s="183"/>
      <c r="MC44" s="183"/>
      <c r="MD44" s="183"/>
      <c r="ME44" s="183"/>
    </row>
    <row r="45" spans="1:343" s="220" customFormat="1" ht="17" hidden="1" outlineLevel="1">
      <c r="A45" s="221"/>
      <c r="B45" s="97"/>
      <c r="C45" s="228"/>
      <c r="D45" s="121" t="s">
        <v>7</v>
      </c>
      <c r="E45" s="223" t="s">
        <v>73</v>
      </c>
      <c r="F45" s="223" t="s">
        <v>77</v>
      </c>
      <c r="G45" s="223"/>
      <c r="H45" s="99"/>
      <c r="I45" s="5">
        <v>249026.5986</v>
      </c>
      <c r="J45" s="16">
        <f>I45*(1+$H$33)</f>
        <v>253235.14811633999</v>
      </c>
      <c r="K45" s="16">
        <f t="shared" si="14"/>
        <v>257514.82211950611</v>
      </c>
      <c r="L45" s="16">
        <f t="shared" si="15"/>
        <v>261866.82261332573</v>
      </c>
      <c r="M45" s="16">
        <f t="shared" si="16"/>
        <v>266292.37191549089</v>
      </c>
      <c r="N45" s="16">
        <f t="shared" si="17"/>
        <v>270792.71300086268</v>
      </c>
      <c r="O45" s="17">
        <f t="shared" si="18"/>
        <v>275369.10985057725</v>
      </c>
      <c r="P45" s="183"/>
      <c r="Q45" s="183"/>
      <c r="R45" s="183"/>
      <c r="S45" s="183"/>
      <c r="T45" s="183"/>
      <c r="U45" s="183"/>
      <c r="V45" s="183"/>
      <c r="W45" s="183"/>
      <c r="X45" s="183"/>
      <c r="Y45" s="183"/>
      <c r="Z45" s="183"/>
      <c r="AA45" s="183"/>
      <c r="AB45" s="183"/>
      <c r="AC45" s="183"/>
      <c r="AD45" s="183"/>
      <c r="AE45" s="183"/>
      <c r="AF45" s="183"/>
      <c r="AG45" s="183"/>
      <c r="AH45" s="183"/>
      <c r="AI45" s="183"/>
      <c r="AJ45" s="183"/>
      <c r="AK45" s="183"/>
      <c r="AL45" s="183"/>
      <c r="AM45" s="183"/>
      <c r="AN45" s="183"/>
      <c r="AO45" s="183"/>
      <c r="AP45" s="183"/>
      <c r="AQ45" s="183"/>
      <c r="AR45" s="183"/>
      <c r="AS45" s="183"/>
      <c r="AT45" s="183"/>
      <c r="AU45" s="183"/>
      <c r="AV45" s="183"/>
      <c r="AW45" s="183"/>
      <c r="AX45" s="183"/>
      <c r="AY45" s="183"/>
      <c r="AZ45" s="183"/>
      <c r="BA45" s="183"/>
      <c r="BB45" s="183"/>
      <c r="BC45" s="183"/>
      <c r="BD45" s="183"/>
      <c r="BE45" s="183"/>
      <c r="BF45" s="183"/>
      <c r="BG45" s="183"/>
      <c r="BH45" s="183"/>
      <c r="BI45" s="183"/>
      <c r="BJ45" s="183"/>
      <c r="BK45" s="183"/>
      <c r="BL45" s="183"/>
      <c r="BM45" s="183"/>
      <c r="BN45" s="183"/>
      <c r="BO45" s="183"/>
      <c r="BP45" s="183"/>
      <c r="BQ45" s="183"/>
      <c r="BR45" s="183"/>
      <c r="BS45" s="183"/>
      <c r="BT45" s="183"/>
      <c r="BU45" s="183"/>
      <c r="BV45" s="183"/>
      <c r="BW45" s="183"/>
      <c r="BX45" s="183"/>
      <c r="BY45" s="183"/>
      <c r="BZ45" s="183"/>
      <c r="CA45" s="183"/>
      <c r="CB45" s="183"/>
      <c r="CC45" s="183"/>
      <c r="CD45" s="183"/>
      <c r="CE45" s="183"/>
      <c r="CF45" s="183"/>
      <c r="CG45" s="183"/>
      <c r="CH45" s="183"/>
      <c r="CI45" s="183"/>
      <c r="CJ45" s="183"/>
      <c r="CK45" s="183"/>
      <c r="CL45" s="183"/>
      <c r="CM45" s="183"/>
      <c r="CN45" s="183"/>
      <c r="CO45" s="183"/>
      <c r="CP45" s="183"/>
      <c r="CQ45" s="183"/>
      <c r="CR45" s="183"/>
      <c r="CS45" s="183"/>
      <c r="CT45" s="183"/>
      <c r="CU45" s="183"/>
      <c r="CV45" s="183"/>
      <c r="CW45" s="183"/>
      <c r="CX45" s="183"/>
      <c r="CY45" s="183"/>
      <c r="CZ45" s="183"/>
      <c r="DA45" s="183"/>
      <c r="DB45" s="183"/>
      <c r="DC45" s="183"/>
      <c r="DD45" s="183"/>
      <c r="DE45" s="183"/>
      <c r="DF45" s="183"/>
      <c r="DG45" s="183"/>
      <c r="DH45" s="183"/>
      <c r="DI45" s="183"/>
      <c r="DJ45" s="183"/>
      <c r="DK45" s="183"/>
      <c r="DL45" s="183"/>
      <c r="DM45" s="183"/>
      <c r="DN45" s="183"/>
      <c r="DO45" s="183"/>
      <c r="DP45" s="183"/>
      <c r="DQ45" s="183"/>
      <c r="DR45" s="183"/>
      <c r="DS45" s="183"/>
      <c r="DT45" s="183"/>
      <c r="DU45" s="183"/>
      <c r="DV45" s="183"/>
      <c r="DW45" s="183"/>
      <c r="DX45" s="183"/>
      <c r="DY45" s="183"/>
      <c r="DZ45" s="183"/>
      <c r="EA45" s="183"/>
      <c r="EB45" s="183"/>
      <c r="EC45" s="183"/>
      <c r="ED45" s="183"/>
      <c r="EE45" s="183"/>
      <c r="EF45" s="183"/>
      <c r="EG45" s="183"/>
      <c r="EH45" s="183"/>
      <c r="EI45" s="183"/>
      <c r="EJ45" s="183"/>
      <c r="EK45" s="183"/>
      <c r="EL45" s="183"/>
      <c r="EM45" s="183"/>
      <c r="EN45" s="183"/>
      <c r="EO45" s="183"/>
      <c r="EP45" s="183"/>
      <c r="EQ45" s="183"/>
      <c r="ER45" s="183"/>
      <c r="ES45" s="183"/>
      <c r="ET45" s="183"/>
      <c r="EU45" s="183"/>
      <c r="EV45" s="183"/>
      <c r="EW45" s="183"/>
      <c r="EX45" s="183"/>
      <c r="EY45" s="183"/>
      <c r="EZ45" s="183"/>
      <c r="FA45" s="183"/>
      <c r="FB45" s="183"/>
      <c r="FC45" s="183"/>
      <c r="FD45" s="183"/>
      <c r="FE45" s="183"/>
      <c r="FF45" s="183"/>
      <c r="FG45" s="183"/>
      <c r="FH45" s="183"/>
      <c r="FI45" s="183"/>
      <c r="FJ45" s="183"/>
      <c r="FK45" s="183"/>
      <c r="FL45" s="183"/>
      <c r="FM45" s="183"/>
      <c r="FN45" s="183"/>
      <c r="FO45" s="183"/>
      <c r="FP45" s="183"/>
      <c r="FQ45" s="183"/>
      <c r="FR45" s="183"/>
      <c r="FS45" s="183"/>
      <c r="FT45" s="183"/>
      <c r="FU45" s="183"/>
      <c r="FV45" s="183"/>
      <c r="FW45" s="183"/>
      <c r="FX45" s="183"/>
      <c r="FY45" s="183"/>
      <c r="FZ45" s="183"/>
      <c r="GA45" s="183"/>
      <c r="GB45" s="183"/>
      <c r="GC45" s="183"/>
      <c r="GD45" s="183"/>
      <c r="GE45" s="183"/>
      <c r="GF45" s="183"/>
      <c r="GG45" s="183"/>
      <c r="GH45" s="183"/>
      <c r="GI45" s="183"/>
      <c r="GJ45" s="183"/>
      <c r="GK45" s="183"/>
      <c r="GL45" s="183"/>
      <c r="GM45" s="183"/>
      <c r="GN45" s="183"/>
      <c r="GO45" s="183"/>
      <c r="GP45" s="183"/>
      <c r="GQ45" s="183"/>
      <c r="GR45" s="183"/>
      <c r="GS45" s="183"/>
      <c r="GT45" s="183"/>
      <c r="GU45" s="183"/>
      <c r="GV45" s="183"/>
      <c r="GW45" s="183"/>
      <c r="GX45" s="183"/>
      <c r="GY45" s="183"/>
      <c r="GZ45" s="183"/>
      <c r="HA45" s="183"/>
      <c r="HB45" s="183"/>
      <c r="HC45" s="183"/>
      <c r="HD45" s="183"/>
      <c r="HE45" s="183"/>
      <c r="HF45" s="183"/>
      <c r="HG45" s="183"/>
      <c r="HH45" s="183"/>
      <c r="HI45" s="183"/>
      <c r="HJ45" s="183"/>
      <c r="HK45" s="183"/>
      <c r="HL45" s="183"/>
      <c r="HM45" s="183"/>
      <c r="HN45" s="183"/>
      <c r="HO45" s="183"/>
      <c r="HP45" s="183"/>
      <c r="HQ45" s="183"/>
      <c r="HR45" s="183"/>
      <c r="HS45" s="183"/>
      <c r="HT45" s="183"/>
      <c r="HU45" s="183"/>
      <c r="HV45" s="183"/>
      <c r="HW45" s="183"/>
      <c r="HX45" s="183"/>
      <c r="HY45" s="183"/>
      <c r="HZ45" s="183"/>
      <c r="IA45" s="183"/>
      <c r="IB45" s="183"/>
      <c r="IC45" s="183"/>
      <c r="ID45" s="183"/>
      <c r="IE45" s="183"/>
      <c r="IF45" s="183"/>
      <c r="IG45" s="183"/>
      <c r="IH45" s="183"/>
      <c r="II45" s="183"/>
      <c r="IJ45" s="183"/>
      <c r="IK45" s="183"/>
      <c r="IL45" s="183"/>
      <c r="IM45" s="183"/>
      <c r="IN45" s="183"/>
      <c r="IO45" s="183"/>
      <c r="IP45" s="183"/>
      <c r="IQ45" s="183"/>
      <c r="IR45" s="183"/>
      <c r="IS45" s="183"/>
      <c r="IT45" s="183"/>
      <c r="IU45" s="183"/>
      <c r="IV45" s="183"/>
      <c r="IW45" s="183"/>
      <c r="IX45" s="183"/>
      <c r="IY45" s="183"/>
      <c r="IZ45" s="183"/>
      <c r="JA45" s="183"/>
      <c r="JB45" s="183"/>
      <c r="JC45" s="183"/>
      <c r="JD45" s="183"/>
      <c r="JE45" s="183"/>
      <c r="JF45" s="183"/>
      <c r="JG45" s="183"/>
      <c r="JH45" s="183"/>
      <c r="JI45" s="183"/>
      <c r="JJ45" s="183"/>
      <c r="JK45" s="183"/>
      <c r="JL45" s="183"/>
      <c r="JM45" s="183"/>
      <c r="JN45" s="183"/>
      <c r="JO45" s="183"/>
      <c r="JP45" s="183"/>
      <c r="JQ45" s="183"/>
      <c r="JR45" s="183"/>
      <c r="JS45" s="183"/>
      <c r="JT45" s="183"/>
      <c r="JU45" s="183"/>
      <c r="JV45" s="183"/>
      <c r="JW45" s="183"/>
      <c r="JX45" s="183"/>
      <c r="JY45" s="183"/>
      <c r="JZ45" s="183"/>
      <c r="KA45" s="183"/>
      <c r="KB45" s="183"/>
      <c r="KC45" s="183"/>
      <c r="KD45" s="183"/>
      <c r="KE45" s="183"/>
      <c r="KF45" s="183"/>
      <c r="KG45" s="183"/>
      <c r="KH45" s="183"/>
      <c r="KI45" s="183"/>
      <c r="KJ45" s="183"/>
      <c r="KK45" s="183"/>
      <c r="KL45" s="183"/>
      <c r="KM45" s="183"/>
      <c r="KN45" s="183"/>
      <c r="KO45" s="183"/>
      <c r="KP45" s="183"/>
      <c r="KQ45" s="183"/>
      <c r="KR45" s="183"/>
      <c r="KS45" s="183"/>
      <c r="KT45" s="183"/>
      <c r="KU45" s="183"/>
      <c r="KV45" s="183"/>
      <c r="KW45" s="183"/>
      <c r="KX45" s="183"/>
      <c r="KY45" s="183"/>
      <c r="KZ45" s="183"/>
      <c r="LA45" s="183"/>
      <c r="LB45" s="183"/>
      <c r="LC45" s="183"/>
      <c r="LD45" s="183"/>
      <c r="LE45" s="183"/>
      <c r="LF45" s="183"/>
      <c r="LG45" s="183"/>
      <c r="LH45" s="183"/>
      <c r="LI45" s="183"/>
      <c r="LJ45" s="183"/>
      <c r="LK45" s="183"/>
      <c r="LL45" s="183"/>
      <c r="LM45" s="183"/>
      <c r="LN45" s="183"/>
      <c r="LO45" s="183"/>
      <c r="LP45" s="183"/>
      <c r="LQ45" s="183"/>
      <c r="LR45" s="183"/>
      <c r="LS45" s="183"/>
      <c r="LT45" s="183"/>
      <c r="LU45" s="183"/>
      <c r="LV45" s="183"/>
      <c r="LW45" s="183"/>
      <c r="LX45" s="183"/>
      <c r="LY45" s="183"/>
      <c r="LZ45" s="183"/>
      <c r="MA45" s="183"/>
      <c r="MB45" s="183"/>
      <c r="MC45" s="183"/>
      <c r="MD45" s="183"/>
      <c r="ME45" s="183"/>
    </row>
    <row r="46" spans="1:343" s="220" customFormat="1" ht="18" hidden="1" customHeight="1" thickBot="1">
      <c r="A46" s="221"/>
      <c r="B46" s="97"/>
      <c r="C46" s="97"/>
      <c r="D46" s="222"/>
      <c r="E46" s="223"/>
      <c r="F46" s="223" t="s">
        <v>77</v>
      </c>
      <c r="G46" s="223"/>
      <c r="H46" s="114" t="s">
        <v>59</v>
      </c>
      <c r="I46" s="645">
        <f>SUM(I43:I45)</f>
        <v>574892.5048</v>
      </c>
      <c r="J46" s="645">
        <f t="shared" ref="J46:K46" si="19">SUM(J43:J45)</f>
        <v>584608.18813111994</v>
      </c>
      <c r="K46" s="645">
        <f t="shared" si="19"/>
        <v>594488.06651053578</v>
      </c>
      <c r="L46" s="645">
        <f t="shared" ref="L46:O46" si="20">SUM(L43:L45)</f>
        <v>604534.91483456385</v>
      </c>
      <c r="M46" s="645">
        <f t="shared" si="20"/>
        <v>614751.55489526782</v>
      </c>
      <c r="N46" s="645">
        <f t="shared" si="20"/>
        <v>625140.85617299774</v>
      </c>
      <c r="O46" s="646">
        <f t="shared" si="20"/>
        <v>635705.73664232134</v>
      </c>
      <c r="P46" s="183"/>
      <c r="Q46" s="183"/>
      <c r="R46" s="183"/>
      <c r="S46" s="183"/>
      <c r="T46" s="183"/>
      <c r="U46" s="183"/>
      <c r="V46" s="183"/>
      <c r="W46" s="183"/>
      <c r="X46" s="183"/>
      <c r="Y46" s="183"/>
      <c r="Z46" s="183"/>
      <c r="AA46" s="183"/>
      <c r="AB46" s="183"/>
      <c r="AC46" s="183"/>
      <c r="AD46" s="183"/>
      <c r="AE46" s="183"/>
      <c r="AF46" s="183"/>
      <c r="AG46" s="183"/>
      <c r="AH46" s="183"/>
      <c r="AI46" s="183"/>
      <c r="AJ46" s="183"/>
      <c r="AK46" s="183"/>
      <c r="AL46" s="183"/>
      <c r="AM46" s="183"/>
      <c r="AN46" s="183"/>
      <c r="AO46" s="183"/>
      <c r="AP46" s="183"/>
      <c r="AQ46" s="183"/>
      <c r="AR46" s="183"/>
      <c r="AS46" s="183"/>
      <c r="AT46" s="183"/>
      <c r="AU46" s="183"/>
      <c r="AV46" s="183"/>
      <c r="AW46" s="183"/>
      <c r="AX46" s="183"/>
      <c r="AY46" s="183"/>
      <c r="AZ46" s="183"/>
      <c r="BA46" s="183"/>
      <c r="BB46" s="183"/>
      <c r="BC46" s="183"/>
      <c r="BD46" s="183"/>
      <c r="BE46" s="183"/>
      <c r="BF46" s="183"/>
      <c r="BG46" s="183"/>
      <c r="BH46" s="183"/>
      <c r="BI46" s="183"/>
      <c r="BJ46" s="183"/>
      <c r="BK46" s="183"/>
      <c r="BL46" s="183"/>
      <c r="BM46" s="183"/>
      <c r="BN46" s="183"/>
      <c r="BO46" s="183"/>
      <c r="BP46" s="183"/>
      <c r="BQ46" s="183"/>
      <c r="BR46" s="183"/>
      <c r="BS46" s="183"/>
      <c r="BT46" s="183"/>
      <c r="BU46" s="183"/>
      <c r="BV46" s="183"/>
      <c r="BW46" s="183"/>
      <c r="BX46" s="183"/>
      <c r="BY46" s="183"/>
      <c r="BZ46" s="183"/>
      <c r="CA46" s="183"/>
      <c r="CB46" s="183"/>
      <c r="CC46" s="183"/>
      <c r="CD46" s="183"/>
      <c r="CE46" s="183"/>
      <c r="CF46" s="183"/>
      <c r="CG46" s="183"/>
      <c r="CH46" s="183"/>
      <c r="CI46" s="183"/>
      <c r="CJ46" s="183"/>
      <c r="CK46" s="183"/>
      <c r="CL46" s="183"/>
      <c r="CM46" s="183"/>
      <c r="CN46" s="183"/>
      <c r="CO46" s="183"/>
      <c r="CP46" s="183"/>
      <c r="CQ46" s="183"/>
      <c r="CR46" s="183"/>
      <c r="CS46" s="183"/>
      <c r="CT46" s="183"/>
      <c r="CU46" s="183"/>
      <c r="CV46" s="183"/>
      <c r="CW46" s="183"/>
      <c r="CX46" s="183"/>
      <c r="CY46" s="183"/>
      <c r="CZ46" s="183"/>
      <c r="DA46" s="183"/>
      <c r="DB46" s="183"/>
      <c r="DC46" s="183"/>
      <c r="DD46" s="183"/>
      <c r="DE46" s="183"/>
      <c r="DF46" s="183"/>
      <c r="DG46" s="183"/>
      <c r="DH46" s="183"/>
      <c r="DI46" s="183"/>
      <c r="DJ46" s="183"/>
      <c r="DK46" s="183"/>
      <c r="DL46" s="183"/>
      <c r="DM46" s="183"/>
      <c r="DN46" s="183"/>
      <c r="DO46" s="183"/>
      <c r="DP46" s="183"/>
      <c r="DQ46" s="183"/>
      <c r="DR46" s="183"/>
      <c r="DS46" s="183"/>
      <c r="DT46" s="183"/>
      <c r="DU46" s="183"/>
      <c r="DV46" s="183"/>
      <c r="DW46" s="183"/>
      <c r="DX46" s="183"/>
      <c r="DY46" s="183"/>
      <c r="DZ46" s="183"/>
      <c r="EA46" s="183"/>
      <c r="EB46" s="183"/>
      <c r="EC46" s="183"/>
      <c r="ED46" s="183"/>
      <c r="EE46" s="183"/>
      <c r="EF46" s="183"/>
      <c r="EG46" s="183"/>
      <c r="EH46" s="183"/>
      <c r="EI46" s="183"/>
      <c r="EJ46" s="183"/>
      <c r="EK46" s="183"/>
      <c r="EL46" s="183"/>
      <c r="EM46" s="183"/>
      <c r="EN46" s="183"/>
      <c r="EO46" s="183"/>
      <c r="EP46" s="183"/>
      <c r="EQ46" s="183"/>
      <c r="ER46" s="183"/>
      <c r="ES46" s="183"/>
      <c r="ET46" s="183"/>
      <c r="EU46" s="183"/>
      <c r="EV46" s="183"/>
      <c r="EW46" s="183"/>
      <c r="EX46" s="183"/>
      <c r="EY46" s="183"/>
      <c r="EZ46" s="183"/>
      <c r="FA46" s="183"/>
      <c r="FB46" s="183"/>
      <c r="FC46" s="183"/>
      <c r="FD46" s="183"/>
      <c r="FE46" s="183"/>
      <c r="FF46" s="183"/>
      <c r="FG46" s="183"/>
      <c r="FH46" s="183"/>
      <c r="FI46" s="183"/>
      <c r="FJ46" s="183"/>
      <c r="FK46" s="183"/>
      <c r="FL46" s="183"/>
      <c r="FM46" s="183"/>
      <c r="FN46" s="183"/>
      <c r="FO46" s="183"/>
      <c r="FP46" s="183"/>
      <c r="FQ46" s="183"/>
      <c r="FR46" s="183"/>
      <c r="FS46" s="183"/>
      <c r="FT46" s="183"/>
      <c r="FU46" s="183"/>
      <c r="FV46" s="183"/>
      <c r="FW46" s="183"/>
      <c r="FX46" s="183"/>
      <c r="FY46" s="183"/>
      <c r="FZ46" s="183"/>
      <c r="GA46" s="183"/>
      <c r="GB46" s="183"/>
      <c r="GC46" s="183"/>
      <c r="GD46" s="183"/>
      <c r="GE46" s="183"/>
      <c r="GF46" s="183"/>
      <c r="GG46" s="183"/>
      <c r="GH46" s="183"/>
      <c r="GI46" s="183"/>
      <c r="GJ46" s="183"/>
      <c r="GK46" s="183"/>
      <c r="GL46" s="183"/>
      <c r="GM46" s="183"/>
      <c r="GN46" s="183"/>
      <c r="GO46" s="183"/>
      <c r="GP46" s="183"/>
      <c r="GQ46" s="183"/>
      <c r="GR46" s="183"/>
      <c r="GS46" s="183"/>
      <c r="GT46" s="183"/>
      <c r="GU46" s="183"/>
      <c r="GV46" s="183"/>
      <c r="GW46" s="183"/>
      <c r="GX46" s="183"/>
      <c r="GY46" s="183"/>
      <c r="GZ46" s="183"/>
      <c r="HA46" s="183"/>
      <c r="HB46" s="183"/>
      <c r="HC46" s="183"/>
      <c r="HD46" s="183"/>
      <c r="HE46" s="183"/>
      <c r="HF46" s="183"/>
      <c r="HG46" s="183"/>
      <c r="HH46" s="183"/>
      <c r="HI46" s="183"/>
      <c r="HJ46" s="183"/>
      <c r="HK46" s="183"/>
      <c r="HL46" s="183"/>
      <c r="HM46" s="183"/>
      <c r="HN46" s="183"/>
      <c r="HO46" s="183"/>
      <c r="HP46" s="183"/>
      <c r="HQ46" s="183"/>
      <c r="HR46" s="183"/>
      <c r="HS46" s="183"/>
      <c r="HT46" s="183"/>
      <c r="HU46" s="183"/>
      <c r="HV46" s="183"/>
      <c r="HW46" s="183"/>
      <c r="HX46" s="183"/>
      <c r="HY46" s="183"/>
      <c r="HZ46" s="183"/>
      <c r="IA46" s="183"/>
      <c r="IB46" s="183"/>
      <c r="IC46" s="183"/>
      <c r="ID46" s="183"/>
      <c r="IE46" s="183"/>
      <c r="IF46" s="183"/>
      <c r="IG46" s="183"/>
      <c r="IH46" s="183"/>
      <c r="II46" s="183"/>
      <c r="IJ46" s="183"/>
      <c r="IK46" s="183"/>
      <c r="IL46" s="183"/>
      <c r="IM46" s="183"/>
      <c r="IN46" s="183"/>
      <c r="IO46" s="183"/>
      <c r="IP46" s="183"/>
      <c r="IQ46" s="183"/>
      <c r="IR46" s="183"/>
      <c r="IS46" s="183"/>
      <c r="IT46" s="183"/>
      <c r="IU46" s="183"/>
      <c r="IV46" s="183"/>
      <c r="IW46" s="183"/>
      <c r="IX46" s="183"/>
      <c r="IY46" s="183"/>
      <c r="IZ46" s="183"/>
      <c r="JA46" s="183"/>
      <c r="JB46" s="183"/>
      <c r="JC46" s="183"/>
      <c r="JD46" s="183"/>
      <c r="JE46" s="183"/>
      <c r="JF46" s="183"/>
      <c r="JG46" s="183"/>
      <c r="JH46" s="183"/>
      <c r="JI46" s="183"/>
      <c r="JJ46" s="183"/>
      <c r="JK46" s="183"/>
      <c r="JL46" s="183"/>
      <c r="JM46" s="183"/>
      <c r="JN46" s="183"/>
      <c r="JO46" s="183"/>
      <c r="JP46" s="183"/>
      <c r="JQ46" s="183"/>
      <c r="JR46" s="183"/>
      <c r="JS46" s="183"/>
      <c r="JT46" s="183"/>
      <c r="JU46" s="183"/>
      <c r="JV46" s="183"/>
      <c r="JW46" s="183"/>
      <c r="JX46" s="183"/>
      <c r="JY46" s="183"/>
      <c r="JZ46" s="183"/>
      <c r="KA46" s="183"/>
      <c r="KB46" s="183"/>
      <c r="KC46" s="183"/>
      <c r="KD46" s="183"/>
      <c r="KE46" s="183"/>
      <c r="KF46" s="183"/>
      <c r="KG46" s="183"/>
      <c r="KH46" s="183"/>
      <c r="KI46" s="183"/>
      <c r="KJ46" s="183"/>
      <c r="KK46" s="183"/>
      <c r="KL46" s="183"/>
      <c r="KM46" s="183"/>
      <c r="KN46" s="183"/>
      <c r="KO46" s="183"/>
      <c r="KP46" s="183"/>
      <c r="KQ46" s="183"/>
      <c r="KR46" s="183"/>
      <c r="KS46" s="183"/>
      <c r="KT46" s="183"/>
      <c r="KU46" s="183"/>
      <c r="KV46" s="183"/>
      <c r="KW46" s="183"/>
      <c r="KX46" s="183"/>
      <c r="KY46" s="183"/>
      <c r="KZ46" s="183"/>
      <c r="LA46" s="183"/>
      <c r="LB46" s="183"/>
      <c r="LC46" s="183"/>
      <c r="LD46" s="183"/>
      <c r="LE46" s="183"/>
      <c r="LF46" s="183"/>
      <c r="LG46" s="183"/>
      <c r="LH46" s="183"/>
      <c r="LI46" s="183"/>
      <c r="LJ46" s="183"/>
      <c r="LK46" s="183"/>
      <c r="LL46" s="183"/>
      <c r="LM46" s="183"/>
      <c r="LN46" s="183"/>
      <c r="LO46" s="183"/>
      <c r="LP46" s="183"/>
      <c r="LQ46" s="183"/>
      <c r="LR46" s="183"/>
      <c r="LS46" s="183"/>
      <c r="LT46" s="183"/>
      <c r="LU46" s="183"/>
      <c r="LV46" s="183"/>
      <c r="LW46" s="183"/>
      <c r="LX46" s="183"/>
      <c r="LY46" s="183"/>
      <c r="LZ46" s="183"/>
      <c r="MA46" s="183"/>
      <c r="MB46" s="183"/>
      <c r="MC46" s="183"/>
      <c r="MD46" s="183"/>
      <c r="ME46" s="183"/>
    </row>
    <row r="47" spans="1:343" s="94" customFormat="1" ht="17.25" customHeight="1" thickBot="1">
      <c r="A47" s="234" t="s">
        <v>53</v>
      </c>
      <c r="B47" s="160"/>
      <c r="C47" s="160"/>
      <c r="D47" s="160"/>
      <c r="E47" s="144"/>
      <c r="F47" s="144"/>
      <c r="G47" s="144"/>
      <c r="H47" s="117"/>
      <c r="I47" s="41"/>
      <c r="J47" s="41"/>
      <c r="K47" s="41"/>
      <c r="L47" s="41"/>
      <c r="M47" s="41"/>
      <c r="N47" s="41"/>
      <c r="O47" s="42"/>
    </row>
    <row r="48" spans="1:343" s="220" customFormat="1" ht="17.25" customHeight="1" outlineLevel="1" thickTop="1" thickBot="1">
      <c r="A48" s="221"/>
      <c r="B48" s="97"/>
      <c r="C48" s="227" t="s">
        <v>9</v>
      </c>
      <c r="D48" s="99"/>
      <c r="E48" s="223"/>
      <c r="F48" s="223"/>
      <c r="G48" s="223"/>
      <c r="H48" s="114"/>
      <c r="I48" s="29"/>
      <c r="J48" s="29"/>
      <c r="K48" s="29"/>
      <c r="L48" s="29"/>
      <c r="M48" s="29"/>
      <c r="N48" s="29"/>
      <c r="O48" s="110"/>
      <c r="P48" s="183"/>
      <c r="Q48" s="183"/>
      <c r="R48" s="183"/>
      <c r="S48" s="183"/>
      <c r="T48" s="183"/>
      <c r="U48" s="183"/>
      <c r="V48" s="183"/>
      <c r="W48" s="183"/>
      <c r="X48" s="183"/>
      <c r="Y48" s="183"/>
      <c r="Z48" s="183"/>
      <c r="AA48" s="183"/>
      <c r="AB48" s="183"/>
      <c r="AC48" s="183"/>
      <c r="AD48" s="183"/>
      <c r="AE48" s="183"/>
      <c r="AF48" s="183"/>
      <c r="AG48" s="183"/>
      <c r="AH48" s="183"/>
      <c r="AI48" s="183"/>
      <c r="AJ48" s="183"/>
      <c r="AK48" s="183"/>
      <c r="AL48" s="183"/>
      <c r="AM48" s="183"/>
      <c r="AN48" s="183"/>
      <c r="AO48" s="183"/>
      <c r="AP48" s="183"/>
      <c r="AQ48" s="183"/>
      <c r="AR48" s="183"/>
      <c r="AS48" s="183"/>
      <c r="AT48" s="183"/>
      <c r="AU48" s="183"/>
      <c r="AV48" s="183"/>
      <c r="AW48" s="183"/>
      <c r="AX48" s="183"/>
      <c r="AY48" s="183"/>
      <c r="AZ48" s="183"/>
      <c r="BA48" s="183"/>
      <c r="BB48" s="183"/>
      <c r="BC48" s="183"/>
      <c r="BD48" s="183"/>
      <c r="BE48" s="183"/>
      <c r="BF48" s="183"/>
      <c r="BG48" s="183"/>
      <c r="BH48" s="183"/>
      <c r="BI48" s="183"/>
      <c r="BJ48" s="183"/>
      <c r="BK48" s="183"/>
      <c r="BL48" s="183"/>
      <c r="BM48" s="183"/>
      <c r="BN48" s="183"/>
      <c r="BO48" s="183"/>
      <c r="BP48" s="183"/>
      <c r="BQ48" s="183"/>
      <c r="BR48" s="183"/>
      <c r="BS48" s="183"/>
      <c r="BT48" s="183"/>
      <c r="BU48" s="183"/>
      <c r="BV48" s="183"/>
      <c r="BW48" s="183"/>
      <c r="BX48" s="183"/>
      <c r="BY48" s="183"/>
      <c r="BZ48" s="183"/>
      <c r="CA48" s="183"/>
      <c r="CB48" s="183"/>
      <c r="CC48" s="183"/>
      <c r="CD48" s="183"/>
      <c r="CE48" s="183"/>
      <c r="CF48" s="183"/>
      <c r="CG48" s="183"/>
      <c r="CH48" s="183"/>
      <c r="CI48" s="183"/>
      <c r="CJ48" s="183"/>
      <c r="CK48" s="183"/>
      <c r="CL48" s="183"/>
      <c r="CM48" s="183"/>
      <c r="CN48" s="183"/>
      <c r="CO48" s="183"/>
      <c r="CP48" s="183"/>
      <c r="CQ48" s="183"/>
      <c r="CR48" s="183"/>
      <c r="CS48" s="183"/>
      <c r="CT48" s="183"/>
      <c r="CU48" s="183"/>
      <c r="CV48" s="183"/>
      <c r="CW48" s="183"/>
      <c r="CX48" s="183"/>
      <c r="CY48" s="183"/>
      <c r="CZ48" s="183"/>
      <c r="DA48" s="183"/>
      <c r="DB48" s="183"/>
      <c r="DC48" s="183"/>
      <c r="DD48" s="183"/>
      <c r="DE48" s="183"/>
      <c r="DF48" s="183"/>
      <c r="DG48" s="183"/>
      <c r="DH48" s="183"/>
      <c r="DI48" s="183"/>
      <c r="DJ48" s="183"/>
      <c r="DK48" s="183"/>
      <c r="DL48" s="183"/>
      <c r="DM48" s="183"/>
      <c r="DN48" s="183"/>
      <c r="DO48" s="183"/>
      <c r="DP48" s="183"/>
      <c r="DQ48" s="183"/>
      <c r="DR48" s="183"/>
      <c r="DS48" s="183"/>
      <c r="DT48" s="183"/>
      <c r="DU48" s="183"/>
      <c r="DV48" s="183"/>
      <c r="DW48" s="183"/>
      <c r="DX48" s="183"/>
      <c r="DY48" s="183"/>
      <c r="DZ48" s="183"/>
      <c r="EA48" s="183"/>
      <c r="EB48" s="183"/>
      <c r="EC48" s="183"/>
      <c r="ED48" s="183"/>
      <c r="EE48" s="183"/>
      <c r="EF48" s="183"/>
      <c r="EG48" s="183"/>
      <c r="EH48" s="183"/>
      <c r="EI48" s="183"/>
      <c r="EJ48" s="183"/>
      <c r="EK48" s="183"/>
      <c r="EL48" s="183"/>
      <c r="EM48" s="183"/>
      <c r="EN48" s="183"/>
      <c r="EO48" s="183"/>
      <c r="EP48" s="183"/>
      <c r="EQ48" s="183"/>
      <c r="ER48" s="183"/>
      <c r="ES48" s="183"/>
      <c r="ET48" s="183"/>
      <c r="EU48" s="183"/>
      <c r="EV48" s="183"/>
      <c r="EW48" s="183"/>
      <c r="EX48" s="183"/>
      <c r="EY48" s="183"/>
      <c r="EZ48" s="183"/>
      <c r="FA48" s="183"/>
      <c r="FB48" s="183"/>
      <c r="FC48" s="183"/>
      <c r="FD48" s="183"/>
      <c r="FE48" s="183"/>
      <c r="FF48" s="183"/>
      <c r="FG48" s="183"/>
      <c r="FH48" s="183"/>
      <c r="FI48" s="183"/>
      <c r="FJ48" s="183"/>
      <c r="FK48" s="183"/>
      <c r="FL48" s="183"/>
      <c r="FM48" s="183"/>
      <c r="FN48" s="183"/>
      <c r="FO48" s="183"/>
      <c r="FP48" s="183"/>
      <c r="FQ48" s="183"/>
      <c r="FR48" s="183"/>
      <c r="FS48" s="183"/>
      <c r="FT48" s="183"/>
      <c r="FU48" s="183"/>
      <c r="FV48" s="183"/>
      <c r="FW48" s="183"/>
      <c r="FX48" s="183"/>
      <c r="FY48" s="183"/>
      <c r="FZ48" s="183"/>
      <c r="GA48" s="183"/>
      <c r="GB48" s="183"/>
      <c r="GC48" s="183"/>
      <c r="GD48" s="183"/>
      <c r="GE48" s="183"/>
      <c r="GF48" s="183"/>
      <c r="GG48" s="183"/>
      <c r="GH48" s="183"/>
      <c r="GI48" s="183"/>
      <c r="GJ48" s="183"/>
      <c r="GK48" s="183"/>
      <c r="GL48" s="183"/>
      <c r="GM48" s="183"/>
      <c r="GN48" s="183"/>
      <c r="GO48" s="183"/>
      <c r="GP48" s="183"/>
      <c r="GQ48" s="183"/>
      <c r="GR48" s="183"/>
      <c r="GS48" s="183"/>
      <c r="GT48" s="183"/>
      <c r="GU48" s="183"/>
      <c r="GV48" s="183"/>
      <c r="GW48" s="183"/>
      <c r="GX48" s="183"/>
      <c r="GY48" s="183"/>
      <c r="GZ48" s="183"/>
      <c r="HA48" s="183"/>
      <c r="HB48" s="183"/>
      <c r="HC48" s="183"/>
      <c r="HD48" s="183"/>
      <c r="HE48" s="183"/>
      <c r="HF48" s="183"/>
      <c r="HG48" s="183"/>
      <c r="HH48" s="183"/>
      <c r="HI48" s="183"/>
      <c r="HJ48" s="183"/>
      <c r="HK48" s="183"/>
      <c r="HL48" s="183"/>
      <c r="HM48" s="183"/>
      <c r="HN48" s="183"/>
      <c r="HO48" s="183"/>
      <c r="HP48" s="183"/>
      <c r="HQ48" s="183"/>
      <c r="HR48" s="183"/>
      <c r="HS48" s="183"/>
      <c r="HT48" s="183"/>
      <c r="HU48" s="183"/>
      <c r="HV48" s="183"/>
      <c r="HW48" s="183"/>
      <c r="HX48" s="183"/>
      <c r="HY48" s="183"/>
      <c r="HZ48" s="183"/>
      <c r="IA48" s="183"/>
      <c r="IB48" s="183"/>
      <c r="IC48" s="183"/>
      <c r="ID48" s="183"/>
      <c r="IE48" s="183"/>
      <c r="IF48" s="183"/>
      <c r="IG48" s="183"/>
      <c r="IH48" s="183"/>
      <c r="II48" s="183"/>
      <c r="IJ48" s="183"/>
      <c r="IK48" s="183"/>
      <c r="IL48" s="183"/>
      <c r="IM48" s="183"/>
      <c r="IN48" s="183"/>
      <c r="IO48" s="183"/>
      <c r="IP48" s="183"/>
      <c r="IQ48" s="183"/>
      <c r="IR48" s="183"/>
      <c r="IS48" s="183"/>
      <c r="IT48" s="183"/>
      <c r="IU48" s="183"/>
      <c r="IV48" s="183"/>
      <c r="IW48" s="183"/>
      <c r="IX48" s="183"/>
      <c r="IY48" s="183"/>
      <c r="IZ48" s="183"/>
      <c r="JA48" s="183"/>
      <c r="JB48" s="183"/>
      <c r="JC48" s="183"/>
      <c r="JD48" s="183"/>
      <c r="JE48" s="183"/>
      <c r="JF48" s="183"/>
      <c r="JG48" s="183"/>
      <c r="JH48" s="183"/>
      <c r="JI48" s="183"/>
      <c r="JJ48" s="183"/>
      <c r="JK48" s="183"/>
      <c r="JL48" s="183"/>
      <c r="JM48" s="183"/>
      <c r="JN48" s="183"/>
      <c r="JO48" s="183"/>
      <c r="JP48" s="183"/>
      <c r="JQ48" s="183"/>
      <c r="JR48" s="183"/>
      <c r="JS48" s="183"/>
      <c r="JT48" s="183"/>
      <c r="JU48" s="183"/>
      <c r="JV48" s="183"/>
      <c r="JW48" s="183"/>
      <c r="JX48" s="183"/>
      <c r="JY48" s="183"/>
      <c r="JZ48" s="183"/>
      <c r="KA48" s="183"/>
      <c r="KB48" s="183"/>
      <c r="KC48" s="183"/>
      <c r="KD48" s="183"/>
      <c r="KE48" s="183"/>
      <c r="KF48" s="183"/>
      <c r="KG48" s="183"/>
      <c r="KH48" s="183"/>
      <c r="KI48" s="183"/>
      <c r="KJ48" s="183"/>
      <c r="KK48" s="183"/>
      <c r="KL48" s="183"/>
      <c r="KM48" s="183"/>
      <c r="KN48" s="183"/>
      <c r="KO48" s="183"/>
      <c r="KP48" s="183"/>
      <c r="KQ48" s="183"/>
      <c r="KR48" s="183"/>
      <c r="KS48" s="183"/>
      <c r="KT48" s="183"/>
      <c r="KU48" s="183"/>
      <c r="KV48" s="183"/>
      <c r="KW48" s="183"/>
      <c r="KX48" s="183"/>
      <c r="KY48" s="183"/>
      <c r="KZ48" s="183"/>
      <c r="LA48" s="183"/>
      <c r="LB48" s="183"/>
      <c r="LC48" s="183"/>
      <c r="LD48" s="183"/>
      <c r="LE48" s="183"/>
      <c r="LF48" s="183"/>
      <c r="LG48" s="183"/>
      <c r="LH48" s="183"/>
      <c r="LI48" s="183"/>
      <c r="LJ48" s="183"/>
      <c r="LK48" s="183"/>
      <c r="LL48" s="183"/>
      <c r="LM48" s="183"/>
      <c r="LN48" s="183"/>
      <c r="LO48" s="183"/>
      <c r="LP48" s="183"/>
      <c r="LQ48" s="183"/>
      <c r="LR48" s="183"/>
      <c r="LS48" s="183"/>
      <c r="LT48" s="183"/>
      <c r="LU48" s="183"/>
      <c r="LV48" s="183"/>
      <c r="LW48" s="183"/>
      <c r="LX48" s="183"/>
      <c r="LY48" s="183"/>
      <c r="LZ48" s="183"/>
      <c r="MA48" s="183"/>
      <c r="MB48" s="183"/>
      <c r="MC48" s="183"/>
      <c r="MD48" s="183"/>
      <c r="ME48" s="183"/>
    </row>
    <row r="49" spans="1:343" s="220" customFormat="1" ht="17.25" customHeight="1" outlineLevel="1">
      <c r="A49" s="221"/>
      <c r="B49" s="97"/>
      <c r="C49" s="99"/>
      <c r="D49" s="121" t="s">
        <v>5</v>
      </c>
      <c r="E49" s="233" t="s">
        <v>73</v>
      </c>
      <c r="F49" s="223" t="s">
        <v>77</v>
      </c>
      <c r="G49" s="223"/>
      <c r="H49" s="114"/>
      <c r="I49" s="479">
        <f>(I19*I38)*$H$25</f>
        <v>74189211.272170305</v>
      </c>
      <c r="J49" s="480">
        <f>(J19*J38)*$H$25</f>
        <v>78687058.327204779</v>
      </c>
      <c r="K49" s="480">
        <f t="shared" ref="K49" si="21">(K19*K38)*$H$25</f>
        <v>83457595.006290704</v>
      </c>
      <c r="L49" s="480">
        <f t="shared" ref="L49:O49" si="22">(L19*L38)*$H$25</f>
        <v>88517353.581458583</v>
      </c>
      <c r="M49" s="480">
        <f t="shared" si="22"/>
        <v>93883868.621835575</v>
      </c>
      <c r="N49" s="480">
        <f t="shared" si="22"/>
        <v>99575737.759610996</v>
      </c>
      <c r="O49" s="481">
        <f t="shared" si="22"/>
        <v>105612686.14004162</v>
      </c>
      <c r="P49" s="183"/>
      <c r="Q49" s="183"/>
      <c r="R49" s="183"/>
      <c r="S49" s="183"/>
      <c r="T49" s="183"/>
      <c r="U49" s="183"/>
      <c r="V49" s="183"/>
      <c r="W49" s="183"/>
      <c r="X49" s="183"/>
      <c r="Y49" s="183"/>
      <c r="Z49" s="183"/>
      <c r="AA49" s="183"/>
      <c r="AB49" s="183"/>
      <c r="AC49" s="183"/>
      <c r="AD49" s="183"/>
      <c r="AE49" s="183"/>
      <c r="AF49" s="183"/>
      <c r="AG49" s="183"/>
      <c r="AH49" s="183"/>
      <c r="AI49" s="183"/>
      <c r="AJ49" s="183"/>
      <c r="AK49" s="183"/>
      <c r="AL49" s="183"/>
      <c r="AM49" s="183"/>
      <c r="AN49" s="183"/>
      <c r="AO49" s="183"/>
      <c r="AP49" s="183"/>
      <c r="AQ49" s="183"/>
      <c r="AR49" s="183"/>
      <c r="AS49" s="183"/>
      <c r="AT49" s="183"/>
      <c r="AU49" s="183"/>
      <c r="AV49" s="183"/>
      <c r="AW49" s="183"/>
      <c r="AX49" s="183"/>
      <c r="AY49" s="183"/>
      <c r="AZ49" s="183"/>
      <c r="BA49" s="183"/>
      <c r="BB49" s="183"/>
      <c r="BC49" s="183"/>
      <c r="BD49" s="183"/>
      <c r="BE49" s="183"/>
      <c r="BF49" s="183"/>
      <c r="BG49" s="183"/>
      <c r="BH49" s="183"/>
      <c r="BI49" s="183"/>
      <c r="BJ49" s="183"/>
      <c r="BK49" s="183"/>
      <c r="BL49" s="183"/>
      <c r="BM49" s="183"/>
      <c r="BN49" s="183"/>
      <c r="BO49" s="183"/>
      <c r="BP49" s="183"/>
      <c r="BQ49" s="183"/>
      <c r="BR49" s="183"/>
      <c r="BS49" s="183"/>
      <c r="BT49" s="183"/>
      <c r="BU49" s="183"/>
      <c r="BV49" s="183"/>
      <c r="BW49" s="183"/>
      <c r="BX49" s="183"/>
      <c r="BY49" s="183"/>
      <c r="BZ49" s="183"/>
      <c r="CA49" s="183"/>
      <c r="CB49" s="183"/>
      <c r="CC49" s="183"/>
      <c r="CD49" s="183"/>
      <c r="CE49" s="183"/>
      <c r="CF49" s="183"/>
      <c r="CG49" s="183"/>
      <c r="CH49" s="183"/>
      <c r="CI49" s="183"/>
      <c r="CJ49" s="183"/>
      <c r="CK49" s="183"/>
      <c r="CL49" s="183"/>
      <c r="CM49" s="183"/>
      <c r="CN49" s="183"/>
      <c r="CO49" s="183"/>
      <c r="CP49" s="183"/>
      <c r="CQ49" s="183"/>
      <c r="CR49" s="183"/>
      <c r="CS49" s="183"/>
      <c r="CT49" s="183"/>
      <c r="CU49" s="183"/>
      <c r="CV49" s="183"/>
      <c r="CW49" s="183"/>
      <c r="CX49" s="183"/>
      <c r="CY49" s="183"/>
      <c r="CZ49" s="183"/>
      <c r="DA49" s="183"/>
      <c r="DB49" s="183"/>
      <c r="DC49" s="183"/>
      <c r="DD49" s="183"/>
      <c r="DE49" s="183"/>
      <c r="DF49" s="183"/>
      <c r="DG49" s="183"/>
      <c r="DH49" s="183"/>
      <c r="DI49" s="183"/>
      <c r="DJ49" s="183"/>
      <c r="DK49" s="183"/>
      <c r="DL49" s="183"/>
      <c r="DM49" s="183"/>
      <c r="DN49" s="183"/>
      <c r="DO49" s="183"/>
      <c r="DP49" s="183"/>
      <c r="DQ49" s="183"/>
      <c r="DR49" s="183"/>
      <c r="DS49" s="183"/>
      <c r="DT49" s="183"/>
      <c r="DU49" s="183"/>
      <c r="DV49" s="183"/>
      <c r="DW49" s="183"/>
      <c r="DX49" s="183"/>
      <c r="DY49" s="183"/>
      <c r="DZ49" s="183"/>
      <c r="EA49" s="183"/>
      <c r="EB49" s="183"/>
      <c r="EC49" s="183"/>
      <c r="ED49" s="183"/>
      <c r="EE49" s="183"/>
      <c r="EF49" s="183"/>
      <c r="EG49" s="183"/>
      <c r="EH49" s="183"/>
      <c r="EI49" s="183"/>
      <c r="EJ49" s="183"/>
      <c r="EK49" s="183"/>
      <c r="EL49" s="183"/>
      <c r="EM49" s="183"/>
      <c r="EN49" s="183"/>
      <c r="EO49" s="183"/>
      <c r="EP49" s="183"/>
      <c r="EQ49" s="183"/>
      <c r="ER49" s="183"/>
      <c r="ES49" s="183"/>
      <c r="ET49" s="183"/>
      <c r="EU49" s="183"/>
      <c r="EV49" s="183"/>
      <c r="EW49" s="183"/>
      <c r="EX49" s="183"/>
      <c r="EY49" s="183"/>
      <c r="EZ49" s="183"/>
      <c r="FA49" s="183"/>
      <c r="FB49" s="183"/>
      <c r="FC49" s="183"/>
      <c r="FD49" s="183"/>
      <c r="FE49" s="183"/>
      <c r="FF49" s="183"/>
      <c r="FG49" s="183"/>
      <c r="FH49" s="183"/>
      <c r="FI49" s="183"/>
      <c r="FJ49" s="183"/>
      <c r="FK49" s="183"/>
      <c r="FL49" s="183"/>
      <c r="FM49" s="183"/>
      <c r="FN49" s="183"/>
      <c r="FO49" s="183"/>
      <c r="FP49" s="183"/>
      <c r="FQ49" s="183"/>
      <c r="FR49" s="183"/>
      <c r="FS49" s="183"/>
      <c r="FT49" s="183"/>
      <c r="FU49" s="183"/>
      <c r="FV49" s="183"/>
      <c r="FW49" s="183"/>
      <c r="FX49" s="183"/>
      <c r="FY49" s="183"/>
      <c r="FZ49" s="183"/>
      <c r="GA49" s="183"/>
      <c r="GB49" s="183"/>
      <c r="GC49" s="183"/>
      <c r="GD49" s="183"/>
      <c r="GE49" s="183"/>
      <c r="GF49" s="183"/>
      <c r="GG49" s="183"/>
      <c r="GH49" s="183"/>
      <c r="GI49" s="183"/>
      <c r="GJ49" s="183"/>
      <c r="GK49" s="183"/>
      <c r="GL49" s="183"/>
      <c r="GM49" s="183"/>
      <c r="GN49" s="183"/>
      <c r="GO49" s="183"/>
      <c r="GP49" s="183"/>
      <c r="GQ49" s="183"/>
      <c r="GR49" s="183"/>
      <c r="GS49" s="183"/>
      <c r="GT49" s="183"/>
      <c r="GU49" s="183"/>
      <c r="GV49" s="183"/>
      <c r="GW49" s="183"/>
      <c r="GX49" s="183"/>
      <c r="GY49" s="183"/>
      <c r="GZ49" s="183"/>
      <c r="HA49" s="183"/>
      <c r="HB49" s="183"/>
      <c r="HC49" s="183"/>
      <c r="HD49" s="183"/>
      <c r="HE49" s="183"/>
      <c r="HF49" s="183"/>
      <c r="HG49" s="183"/>
      <c r="HH49" s="183"/>
      <c r="HI49" s="183"/>
      <c r="HJ49" s="183"/>
      <c r="HK49" s="183"/>
      <c r="HL49" s="183"/>
      <c r="HM49" s="183"/>
      <c r="HN49" s="183"/>
      <c r="HO49" s="183"/>
      <c r="HP49" s="183"/>
      <c r="HQ49" s="183"/>
      <c r="HR49" s="183"/>
      <c r="HS49" s="183"/>
      <c r="HT49" s="183"/>
      <c r="HU49" s="183"/>
      <c r="HV49" s="183"/>
      <c r="HW49" s="183"/>
      <c r="HX49" s="183"/>
      <c r="HY49" s="183"/>
      <c r="HZ49" s="183"/>
      <c r="IA49" s="183"/>
      <c r="IB49" s="183"/>
      <c r="IC49" s="183"/>
      <c r="ID49" s="183"/>
      <c r="IE49" s="183"/>
      <c r="IF49" s="183"/>
      <c r="IG49" s="183"/>
      <c r="IH49" s="183"/>
      <c r="II49" s="183"/>
      <c r="IJ49" s="183"/>
      <c r="IK49" s="183"/>
      <c r="IL49" s="183"/>
      <c r="IM49" s="183"/>
      <c r="IN49" s="183"/>
      <c r="IO49" s="183"/>
      <c r="IP49" s="183"/>
      <c r="IQ49" s="183"/>
      <c r="IR49" s="183"/>
      <c r="IS49" s="183"/>
      <c r="IT49" s="183"/>
      <c r="IU49" s="183"/>
      <c r="IV49" s="183"/>
      <c r="IW49" s="183"/>
      <c r="IX49" s="183"/>
      <c r="IY49" s="183"/>
      <c r="IZ49" s="183"/>
      <c r="JA49" s="183"/>
      <c r="JB49" s="183"/>
      <c r="JC49" s="183"/>
      <c r="JD49" s="183"/>
      <c r="JE49" s="183"/>
      <c r="JF49" s="183"/>
      <c r="JG49" s="183"/>
      <c r="JH49" s="183"/>
      <c r="JI49" s="183"/>
      <c r="JJ49" s="183"/>
      <c r="JK49" s="183"/>
      <c r="JL49" s="183"/>
      <c r="JM49" s="183"/>
      <c r="JN49" s="183"/>
      <c r="JO49" s="183"/>
      <c r="JP49" s="183"/>
      <c r="JQ49" s="183"/>
      <c r="JR49" s="183"/>
      <c r="JS49" s="183"/>
      <c r="JT49" s="183"/>
      <c r="JU49" s="183"/>
      <c r="JV49" s="183"/>
      <c r="JW49" s="183"/>
      <c r="JX49" s="183"/>
      <c r="JY49" s="183"/>
      <c r="JZ49" s="183"/>
      <c r="KA49" s="183"/>
      <c r="KB49" s="183"/>
      <c r="KC49" s="183"/>
      <c r="KD49" s="183"/>
      <c r="KE49" s="183"/>
      <c r="KF49" s="183"/>
      <c r="KG49" s="183"/>
      <c r="KH49" s="183"/>
      <c r="KI49" s="183"/>
      <c r="KJ49" s="183"/>
      <c r="KK49" s="183"/>
      <c r="KL49" s="183"/>
      <c r="KM49" s="183"/>
      <c r="KN49" s="183"/>
      <c r="KO49" s="183"/>
      <c r="KP49" s="183"/>
      <c r="KQ49" s="183"/>
      <c r="KR49" s="183"/>
      <c r="KS49" s="183"/>
      <c r="KT49" s="183"/>
      <c r="KU49" s="183"/>
      <c r="KV49" s="183"/>
      <c r="KW49" s="183"/>
      <c r="KX49" s="183"/>
      <c r="KY49" s="183"/>
      <c r="KZ49" s="183"/>
      <c r="LA49" s="183"/>
      <c r="LB49" s="183"/>
      <c r="LC49" s="183"/>
      <c r="LD49" s="183"/>
      <c r="LE49" s="183"/>
      <c r="LF49" s="183"/>
      <c r="LG49" s="183"/>
      <c r="LH49" s="183"/>
      <c r="LI49" s="183"/>
      <c r="LJ49" s="183"/>
      <c r="LK49" s="183"/>
      <c r="LL49" s="183"/>
      <c r="LM49" s="183"/>
      <c r="LN49" s="183"/>
      <c r="LO49" s="183"/>
      <c r="LP49" s="183"/>
      <c r="LQ49" s="183"/>
      <c r="LR49" s="183"/>
      <c r="LS49" s="183"/>
      <c r="LT49" s="183"/>
      <c r="LU49" s="183"/>
      <c r="LV49" s="183"/>
      <c r="LW49" s="183"/>
      <c r="LX49" s="183"/>
      <c r="LY49" s="183"/>
      <c r="LZ49" s="183"/>
      <c r="MA49" s="183"/>
      <c r="MB49" s="183"/>
      <c r="MC49" s="183"/>
      <c r="MD49" s="183"/>
      <c r="ME49" s="183"/>
    </row>
    <row r="50" spans="1:343" s="220" customFormat="1" ht="17.25" customHeight="1" outlineLevel="1">
      <c r="A50" s="221"/>
      <c r="B50" s="97"/>
      <c r="C50" s="228"/>
      <c r="D50" s="121" t="s">
        <v>6</v>
      </c>
      <c r="E50" s="223" t="s">
        <v>73</v>
      </c>
      <c r="F50" s="223" t="s">
        <v>77</v>
      </c>
      <c r="G50" s="223"/>
      <c r="H50" s="114"/>
      <c r="I50" s="482">
        <f>(I20*I39)*$H$25</f>
        <v>332334855.52030969</v>
      </c>
      <c r="J50" s="475">
        <f t="shared" ref="J50:K50" si="23">(J20*J39)*$H$25</f>
        <v>352483221.10548282</v>
      </c>
      <c r="K50" s="475">
        <f t="shared" si="23"/>
        <v>373853115.60647857</v>
      </c>
      <c r="L50" s="475">
        <f t="shared" ref="L50:O50" si="24">(L20*L39)*$H$25</f>
        <v>396518596.29041773</v>
      </c>
      <c r="M50" s="475">
        <f t="shared" si="24"/>
        <v>420558210.27213788</v>
      </c>
      <c r="N50" s="475">
        <f t="shared" si="24"/>
        <v>446055266.71884358</v>
      </c>
      <c r="O50" s="476">
        <f t="shared" si="24"/>
        <v>473098125.55762684</v>
      </c>
      <c r="P50" s="183"/>
      <c r="Q50" s="183"/>
      <c r="R50" s="183"/>
      <c r="S50" s="183"/>
      <c r="T50" s="183"/>
      <c r="U50" s="183"/>
      <c r="V50" s="183"/>
      <c r="W50" s="183"/>
      <c r="X50" s="183"/>
      <c r="Y50" s="183"/>
      <c r="Z50" s="183"/>
      <c r="AA50" s="183"/>
      <c r="AB50" s="183"/>
      <c r="AC50" s="183"/>
      <c r="AD50" s="183"/>
      <c r="AE50" s="183"/>
      <c r="AF50" s="183"/>
      <c r="AG50" s="183"/>
      <c r="AH50" s="183"/>
      <c r="AI50" s="183"/>
      <c r="AJ50" s="183"/>
      <c r="AK50" s="183"/>
      <c r="AL50" s="183"/>
      <c r="AM50" s="183"/>
      <c r="AN50" s="183"/>
      <c r="AO50" s="183"/>
      <c r="AP50" s="183"/>
      <c r="AQ50" s="183"/>
      <c r="AR50" s="183"/>
      <c r="AS50" s="183"/>
      <c r="AT50" s="183"/>
      <c r="AU50" s="183"/>
      <c r="AV50" s="183"/>
      <c r="AW50" s="183"/>
      <c r="AX50" s="183"/>
      <c r="AY50" s="183"/>
      <c r="AZ50" s="183"/>
      <c r="BA50" s="183"/>
      <c r="BB50" s="183"/>
      <c r="BC50" s="183"/>
      <c r="BD50" s="183"/>
      <c r="BE50" s="183"/>
      <c r="BF50" s="183"/>
      <c r="BG50" s="183"/>
      <c r="BH50" s="183"/>
      <c r="BI50" s="183"/>
      <c r="BJ50" s="183"/>
      <c r="BK50" s="183"/>
      <c r="BL50" s="183"/>
      <c r="BM50" s="183"/>
      <c r="BN50" s="183"/>
      <c r="BO50" s="183"/>
      <c r="BP50" s="183"/>
      <c r="BQ50" s="183"/>
      <c r="BR50" s="183"/>
      <c r="BS50" s="183"/>
      <c r="BT50" s="183"/>
      <c r="BU50" s="183"/>
      <c r="BV50" s="183"/>
      <c r="BW50" s="183"/>
      <c r="BX50" s="183"/>
      <c r="BY50" s="183"/>
      <c r="BZ50" s="183"/>
      <c r="CA50" s="183"/>
      <c r="CB50" s="183"/>
      <c r="CC50" s="183"/>
      <c r="CD50" s="183"/>
      <c r="CE50" s="183"/>
      <c r="CF50" s="183"/>
      <c r="CG50" s="183"/>
      <c r="CH50" s="183"/>
      <c r="CI50" s="183"/>
      <c r="CJ50" s="183"/>
      <c r="CK50" s="183"/>
      <c r="CL50" s="183"/>
      <c r="CM50" s="183"/>
      <c r="CN50" s="183"/>
      <c r="CO50" s="183"/>
      <c r="CP50" s="183"/>
      <c r="CQ50" s="183"/>
      <c r="CR50" s="183"/>
      <c r="CS50" s="183"/>
      <c r="CT50" s="183"/>
      <c r="CU50" s="183"/>
      <c r="CV50" s="183"/>
      <c r="CW50" s="183"/>
      <c r="CX50" s="183"/>
      <c r="CY50" s="183"/>
      <c r="CZ50" s="183"/>
      <c r="DA50" s="183"/>
      <c r="DB50" s="183"/>
      <c r="DC50" s="183"/>
      <c r="DD50" s="183"/>
      <c r="DE50" s="183"/>
      <c r="DF50" s="183"/>
      <c r="DG50" s="183"/>
      <c r="DH50" s="183"/>
      <c r="DI50" s="183"/>
      <c r="DJ50" s="183"/>
      <c r="DK50" s="183"/>
      <c r="DL50" s="183"/>
      <c r="DM50" s="183"/>
      <c r="DN50" s="183"/>
      <c r="DO50" s="183"/>
      <c r="DP50" s="183"/>
      <c r="DQ50" s="183"/>
      <c r="DR50" s="183"/>
      <c r="DS50" s="183"/>
      <c r="DT50" s="183"/>
      <c r="DU50" s="183"/>
      <c r="DV50" s="183"/>
      <c r="DW50" s="183"/>
      <c r="DX50" s="183"/>
      <c r="DY50" s="183"/>
      <c r="DZ50" s="183"/>
      <c r="EA50" s="183"/>
      <c r="EB50" s="183"/>
      <c r="EC50" s="183"/>
      <c r="ED50" s="183"/>
      <c r="EE50" s="183"/>
      <c r="EF50" s="183"/>
      <c r="EG50" s="183"/>
      <c r="EH50" s="183"/>
      <c r="EI50" s="183"/>
      <c r="EJ50" s="183"/>
      <c r="EK50" s="183"/>
      <c r="EL50" s="183"/>
      <c r="EM50" s="183"/>
      <c r="EN50" s="183"/>
      <c r="EO50" s="183"/>
      <c r="EP50" s="183"/>
      <c r="EQ50" s="183"/>
      <c r="ER50" s="183"/>
      <c r="ES50" s="183"/>
      <c r="ET50" s="183"/>
      <c r="EU50" s="183"/>
      <c r="EV50" s="183"/>
      <c r="EW50" s="183"/>
      <c r="EX50" s="183"/>
      <c r="EY50" s="183"/>
      <c r="EZ50" s="183"/>
      <c r="FA50" s="183"/>
      <c r="FB50" s="183"/>
      <c r="FC50" s="183"/>
      <c r="FD50" s="183"/>
      <c r="FE50" s="183"/>
      <c r="FF50" s="183"/>
      <c r="FG50" s="183"/>
      <c r="FH50" s="183"/>
      <c r="FI50" s="183"/>
      <c r="FJ50" s="183"/>
      <c r="FK50" s="183"/>
      <c r="FL50" s="183"/>
      <c r="FM50" s="183"/>
      <c r="FN50" s="183"/>
      <c r="FO50" s="183"/>
      <c r="FP50" s="183"/>
      <c r="FQ50" s="183"/>
      <c r="FR50" s="183"/>
      <c r="FS50" s="183"/>
      <c r="FT50" s="183"/>
      <c r="FU50" s="183"/>
      <c r="FV50" s="183"/>
      <c r="FW50" s="183"/>
      <c r="FX50" s="183"/>
      <c r="FY50" s="183"/>
      <c r="FZ50" s="183"/>
      <c r="GA50" s="183"/>
      <c r="GB50" s="183"/>
      <c r="GC50" s="183"/>
      <c r="GD50" s="183"/>
      <c r="GE50" s="183"/>
      <c r="GF50" s="183"/>
      <c r="GG50" s="183"/>
      <c r="GH50" s="183"/>
      <c r="GI50" s="183"/>
      <c r="GJ50" s="183"/>
      <c r="GK50" s="183"/>
      <c r="GL50" s="183"/>
      <c r="GM50" s="183"/>
      <c r="GN50" s="183"/>
      <c r="GO50" s="183"/>
      <c r="GP50" s="183"/>
      <c r="GQ50" s="183"/>
      <c r="GR50" s="183"/>
      <c r="GS50" s="183"/>
      <c r="GT50" s="183"/>
      <c r="GU50" s="183"/>
      <c r="GV50" s="183"/>
      <c r="GW50" s="183"/>
      <c r="GX50" s="183"/>
      <c r="GY50" s="183"/>
      <c r="GZ50" s="183"/>
      <c r="HA50" s="183"/>
      <c r="HB50" s="183"/>
      <c r="HC50" s="183"/>
      <c r="HD50" s="183"/>
      <c r="HE50" s="183"/>
      <c r="HF50" s="183"/>
      <c r="HG50" s="183"/>
      <c r="HH50" s="183"/>
      <c r="HI50" s="183"/>
      <c r="HJ50" s="183"/>
      <c r="HK50" s="183"/>
      <c r="HL50" s="183"/>
      <c r="HM50" s="183"/>
      <c r="HN50" s="183"/>
      <c r="HO50" s="183"/>
      <c r="HP50" s="183"/>
      <c r="HQ50" s="183"/>
      <c r="HR50" s="183"/>
      <c r="HS50" s="183"/>
      <c r="HT50" s="183"/>
      <c r="HU50" s="183"/>
      <c r="HV50" s="183"/>
      <c r="HW50" s="183"/>
      <c r="HX50" s="183"/>
      <c r="HY50" s="183"/>
      <c r="HZ50" s="183"/>
      <c r="IA50" s="183"/>
      <c r="IB50" s="183"/>
      <c r="IC50" s="183"/>
      <c r="ID50" s="183"/>
      <c r="IE50" s="183"/>
      <c r="IF50" s="183"/>
      <c r="IG50" s="183"/>
      <c r="IH50" s="183"/>
      <c r="II50" s="183"/>
      <c r="IJ50" s="183"/>
      <c r="IK50" s="183"/>
      <c r="IL50" s="183"/>
      <c r="IM50" s="183"/>
      <c r="IN50" s="183"/>
      <c r="IO50" s="183"/>
      <c r="IP50" s="183"/>
      <c r="IQ50" s="183"/>
      <c r="IR50" s="183"/>
      <c r="IS50" s="183"/>
      <c r="IT50" s="183"/>
      <c r="IU50" s="183"/>
      <c r="IV50" s="183"/>
      <c r="IW50" s="183"/>
      <c r="IX50" s="183"/>
      <c r="IY50" s="183"/>
      <c r="IZ50" s="183"/>
      <c r="JA50" s="183"/>
      <c r="JB50" s="183"/>
      <c r="JC50" s="183"/>
      <c r="JD50" s="183"/>
      <c r="JE50" s="183"/>
      <c r="JF50" s="183"/>
      <c r="JG50" s="183"/>
      <c r="JH50" s="183"/>
      <c r="JI50" s="183"/>
      <c r="JJ50" s="183"/>
      <c r="JK50" s="183"/>
      <c r="JL50" s="183"/>
      <c r="JM50" s="183"/>
      <c r="JN50" s="183"/>
      <c r="JO50" s="183"/>
      <c r="JP50" s="183"/>
      <c r="JQ50" s="183"/>
      <c r="JR50" s="183"/>
      <c r="JS50" s="183"/>
      <c r="JT50" s="183"/>
      <c r="JU50" s="183"/>
      <c r="JV50" s="183"/>
      <c r="JW50" s="183"/>
      <c r="JX50" s="183"/>
      <c r="JY50" s="183"/>
      <c r="JZ50" s="183"/>
      <c r="KA50" s="183"/>
      <c r="KB50" s="183"/>
      <c r="KC50" s="183"/>
      <c r="KD50" s="183"/>
      <c r="KE50" s="183"/>
      <c r="KF50" s="183"/>
      <c r="KG50" s="183"/>
      <c r="KH50" s="183"/>
      <c r="KI50" s="183"/>
      <c r="KJ50" s="183"/>
      <c r="KK50" s="183"/>
      <c r="KL50" s="183"/>
      <c r="KM50" s="183"/>
      <c r="KN50" s="183"/>
      <c r="KO50" s="183"/>
      <c r="KP50" s="183"/>
      <c r="KQ50" s="183"/>
      <c r="KR50" s="183"/>
      <c r="KS50" s="183"/>
      <c r="KT50" s="183"/>
      <c r="KU50" s="183"/>
      <c r="KV50" s="183"/>
      <c r="KW50" s="183"/>
      <c r="KX50" s="183"/>
      <c r="KY50" s="183"/>
      <c r="KZ50" s="183"/>
      <c r="LA50" s="183"/>
      <c r="LB50" s="183"/>
      <c r="LC50" s="183"/>
      <c r="LD50" s="183"/>
      <c r="LE50" s="183"/>
      <c r="LF50" s="183"/>
      <c r="LG50" s="183"/>
      <c r="LH50" s="183"/>
      <c r="LI50" s="183"/>
      <c r="LJ50" s="183"/>
      <c r="LK50" s="183"/>
      <c r="LL50" s="183"/>
      <c r="LM50" s="183"/>
      <c r="LN50" s="183"/>
      <c r="LO50" s="183"/>
      <c r="LP50" s="183"/>
      <c r="LQ50" s="183"/>
      <c r="LR50" s="183"/>
      <c r="LS50" s="183"/>
      <c r="LT50" s="183"/>
      <c r="LU50" s="183"/>
      <c r="LV50" s="183"/>
      <c r="LW50" s="183"/>
      <c r="LX50" s="183"/>
      <c r="LY50" s="183"/>
      <c r="LZ50" s="183"/>
      <c r="MA50" s="183"/>
      <c r="MB50" s="183"/>
      <c r="MC50" s="183"/>
      <c r="MD50" s="183"/>
      <c r="ME50" s="183"/>
    </row>
    <row r="51" spans="1:343" s="220" customFormat="1" ht="17.25" customHeight="1" outlineLevel="1">
      <c r="A51" s="221"/>
      <c r="B51" s="97"/>
      <c r="C51" s="228"/>
      <c r="D51" s="121" t="s">
        <v>7</v>
      </c>
      <c r="E51" s="223" t="s">
        <v>73</v>
      </c>
      <c r="F51" s="223" t="s">
        <v>77</v>
      </c>
      <c r="G51" s="223"/>
      <c r="H51" s="114"/>
      <c r="I51" s="482">
        <f t="shared" ref="I51:K51" si="25">(I21*I40)*$H$25</f>
        <v>466793228.33639663</v>
      </c>
      <c r="J51" s="475">
        <f t="shared" si="25"/>
        <v>495093361.35277873</v>
      </c>
      <c r="K51" s="475">
        <f t="shared" si="25"/>
        <v>525109238.04350513</v>
      </c>
      <c r="L51" s="475">
        <f t="shared" ref="L51:O51" si="26">(L21*L40)*$H$25</f>
        <v>556944878.28559709</v>
      </c>
      <c r="M51" s="475">
        <f t="shared" si="26"/>
        <v>590710608.3379544</v>
      </c>
      <c r="N51" s="475">
        <f t="shared" si="26"/>
        <v>626523443.17647696</v>
      </c>
      <c r="O51" s="476">
        <f t="shared" si="26"/>
        <v>664507492.00890422</v>
      </c>
      <c r="P51" s="183"/>
      <c r="Q51" s="183"/>
      <c r="R51" s="183"/>
      <c r="S51" s="183"/>
      <c r="T51" s="183"/>
      <c r="U51" s="183"/>
      <c r="V51" s="183"/>
      <c r="W51" s="183"/>
      <c r="X51" s="183"/>
      <c r="Y51" s="183"/>
      <c r="Z51" s="183"/>
      <c r="AA51" s="183"/>
      <c r="AB51" s="183"/>
      <c r="AC51" s="183"/>
      <c r="AD51" s="183"/>
      <c r="AE51" s="183"/>
      <c r="AF51" s="183"/>
      <c r="AG51" s="183"/>
      <c r="AH51" s="183"/>
      <c r="AI51" s="183"/>
      <c r="AJ51" s="183"/>
      <c r="AK51" s="183"/>
      <c r="AL51" s="183"/>
      <c r="AM51" s="183"/>
      <c r="AN51" s="183"/>
      <c r="AO51" s="183"/>
      <c r="AP51" s="183"/>
      <c r="AQ51" s="183"/>
      <c r="AR51" s="183"/>
      <c r="AS51" s="183"/>
      <c r="AT51" s="183"/>
      <c r="AU51" s="183"/>
      <c r="AV51" s="183"/>
      <c r="AW51" s="183"/>
      <c r="AX51" s="183"/>
      <c r="AY51" s="183"/>
      <c r="AZ51" s="183"/>
      <c r="BA51" s="183"/>
      <c r="BB51" s="183"/>
      <c r="BC51" s="183"/>
      <c r="BD51" s="183"/>
      <c r="BE51" s="183"/>
      <c r="BF51" s="183"/>
      <c r="BG51" s="183"/>
      <c r="BH51" s="183"/>
      <c r="BI51" s="183"/>
      <c r="BJ51" s="183"/>
      <c r="BK51" s="183"/>
      <c r="BL51" s="183"/>
      <c r="BM51" s="183"/>
      <c r="BN51" s="183"/>
      <c r="BO51" s="183"/>
      <c r="BP51" s="183"/>
      <c r="BQ51" s="183"/>
      <c r="BR51" s="183"/>
      <c r="BS51" s="183"/>
      <c r="BT51" s="183"/>
      <c r="BU51" s="183"/>
      <c r="BV51" s="183"/>
      <c r="BW51" s="183"/>
      <c r="BX51" s="183"/>
      <c r="BY51" s="183"/>
      <c r="BZ51" s="183"/>
      <c r="CA51" s="183"/>
      <c r="CB51" s="183"/>
      <c r="CC51" s="183"/>
      <c r="CD51" s="183"/>
      <c r="CE51" s="183"/>
      <c r="CF51" s="183"/>
      <c r="CG51" s="183"/>
      <c r="CH51" s="183"/>
      <c r="CI51" s="183"/>
      <c r="CJ51" s="183"/>
      <c r="CK51" s="183"/>
      <c r="CL51" s="183"/>
      <c r="CM51" s="183"/>
      <c r="CN51" s="183"/>
      <c r="CO51" s="183"/>
      <c r="CP51" s="183"/>
      <c r="CQ51" s="183"/>
      <c r="CR51" s="183"/>
      <c r="CS51" s="183"/>
      <c r="CT51" s="183"/>
      <c r="CU51" s="183"/>
      <c r="CV51" s="183"/>
      <c r="CW51" s="183"/>
      <c r="CX51" s="183"/>
      <c r="CY51" s="183"/>
      <c r="CZ51" s="183"/>
      <c r="DA51" s="183"/>
      <c r="DB51" s="183"/>
      <c r="DC51" s="183"/>
      <c r="DD51" s="183"/>
      <c r="DE51" s="183"/>
      <c r="DF51" s="183"/>
      <c r="DG51" s="183"/>
      <c r="DH51" s="183"/>
      <c r="DI51" s="183"/>
      <c r="DJ51" s="183"/>
      <c r="DK51" s="183"/>
      <c r="DL51" s="183"/>
      <c r="DM51" s="183"/>
      <c r="DN51" s="183"/>
      <c r="DO51" s="183"/>
      <c r="DP51" s="183"/>
      <c r="DQ51" s="183"/>
      <c r="DR51" s="183"/>
      <c r="DS51" s="183"/>
      <c r="DT51" s="183"/>
      <c r="DU51" s="183"/>
      <c r="DV51" s="183"/>
      <c r="DW51" s="183"/>
      <c r="DX51" s="183"/>
      <c r="DY51" s="183"/>
      <c r="DZ51" s="183"/>
      <c r="EA51" s="183"/>
      <c r="EB51" s="183"/>
      <c r="EC51" s="183"/>
      <c r="ED51" s="183"/>
      <c r="EE51" s="183"/>
      <c r="EF51" s="183"/>
      <c r="EG51" s="183"/>
      <c r="EH51" s="183"/>
      <c r="EI51" s="183"/>
      <c r="EJ51" s="183"/>
      <c r="EK51" s="183"/>
      <c r="EL51" s="183"/>
      <c r="EM51" s="183"/>
      <c r="EN51" s="183"/>
      <c r="EO51" s="183"/>
      <c r="EP51" s="183"/>
      <c r="EQ51" s="183"/>
      <c r="ER51" s="183"/>
      <c r="ES51" s="183"/>
      <c r="ET51" s="183"/>
      <c r="EU51" s="183"/>
      <c r="EV51" s="183"/>
      <c r="EW51" s="183"/>
      <c r="EX51" s="183"/>
      <c r="EY51" s="183"/>
      <c r="EZ51" s="183"/>
      <c r="FA51" s="183"/>
      <c r="FB51" s="183"/>
      <c r="FC51" s="183"/>
      <c r="FD51" s="183"/>
      <c r="FE51" s="183"/>
      <c r="FF51" s="183"/>
      <c r="FG51" s="183"/>
      <c r="FH51" s="183"/>
      <c r="FI51" s="183"/>
      <c r="FJ51" s="183"/>
      <c r="FK51" s="183"/>
      <c r="FL51" s="183"/>
      <c r="FM51" s="183"/>
      <c r="FN51" s="183"/>
      <c r="FO51" s="183"/>
      <c r="FP51" s="183"/>
      <c r="FQ51" s="183"/>
      <c r="FR51" s="183"/>
      <c r="FS51" s="183"/>
      <c r="FT51" s="183"/>
      <c r="FU51" s="183"/>
      <c r="FV51" s="183"/>
      <c r="FW51" s="183"/>
      <c r="FX51" s="183"/>
      <c r="FY51" s="183"/>
      <c r="FZ51" s="183"/>
      <c r="GA51" s="183"/>
      <c r="GB51" s="183"/>
      <c r="GC51" s="183"/>
      <c r="GD51" s="183"/>
      <c r="GE51" s="183"/>
      <c r="GF51" s="183"/>
      <c r="GG51" s="183"/>
      <c r="GH51" s="183"/>
      <c r="GI51" s="183"/>
      <c r="GJ51" s="183"/>
      <c r="GK51" s="183"/>
      <c r="GL51" s="183"/>
      <c r="GM51" s="183"/>
      <c r="GN51" s="183"/>
      <c r="GO51" s="183"/>
      <c r="GP51" s="183"/>
      <c r="GQ51" s="183"/>
      <c r="GR51" s="183"/>
      <c r="GS51" s="183"/>
      <c r="GT51" s="183"/>
      <c r="GU51" s="183"/>
      <c r="GV51" s="183"/>
      <c r="GW51" s="183"/>
      <c r="GX51" s="183"/>
      <c r="GY51" s="183"/>
      <c r="GZ51" s="183"/>
      <c r="HA51" s="183"/>
      <c r="HB51" s="183"/>
      <c r="HC51" s="183"/>
      <c r="HD51" s="183"/>
      <c r="HE51" s="183"/>
      <c r="HF51" s="183"/>
      <c r="HG51" s="183"/>
      <c r="HH51" s="183"/>
      <c r="HI51" s="183"/>
      <c r="HJ51" s="183"/>
      <c r="HK51" s="183"/>
      <c r="HL51" s="183"/>
      <c r="HM51" s="183"/>
      <c r="HN51" s="183"/>
      <c r="HO51" s="183"/>
      <c r="HP51" s="183"/>
      <c r="HQ51" s="183"/>
      <c r="HR51" s="183"/>
      <c r="HS51" s="183"/>
      <c r="HT51" s="183"/>
      <c r="HU51" s="183"/>
      <c r="HV51" s="183"/>
      <c r="HW51" s="183"/>
      <c r="HX51" s="183"/>
      <c r="HY51" s="183"/>
      <c r="HZ51" s="183"/>
      <c r="IA51" s="183"/>
      <c r="IB51" s="183"/>
      <c r="IC51" s="183"/>
      <c r="ID51" s="183"/>
      <c r="IE51" s="183"/>
      <c r="IF51" s="183"/>
      <c r="IG51" s="183"/>
      <c r="IH51" s="183"/>
      <c r="II51" s="183"/>
      <c r="IJ51" s="183"/>
      <c r="IK51" s="183"/>
      <c r="IL51" s="183"/>
      <c r="IM51" s="183"/>
      <c r="IN51" s="183"/>
      <c r="IO51" s="183"/>
      <c r="IP51" s="183"/>
      <c r="IQ51" s="183"/>
      <c r="IR51" s="183"/>
      <c r="IS51" s="183"/>
      <c r="IT51" s="183"/>
      <c r="IU51" s="183"/>
      <c r="IV51" s="183"/>
      <c r="IW51" s="183"/>
      <c r="IX51" s="183"/>
      <c r="IY51" s="183"/>
      <c r="IZ51" s="183"/>
      <c r="JA51" s="183"/>
      <c r="JB51" s="183"/>
      <c r="JC51" s="183"/>
      <c r="JD51" s="183"/>
      <c r="JE51" s="183"/>
      <c r="JF51" s="183"/>
      <c r="JG51" s="183"/>
      <c r="JH51" s="183"/>
      <c r="JI51" s="183"/>
      <c r="JJ51" s="183"/>
      <c r="JK51" s="183"/>
      <c r="JL51" s="183"/>
      <c r="JM51" s="183"/>
      <c r="JN51" s="183"/>
      <c r="JO51" s="183"/>
      <c r="JP51" s="183"/>
      <c r="JQ51" s="183"/>
      <c r="JR51" s="183"/>
      <c r="JS51" s="183"/>
      <c r="JT51" s="183"/>
      <c r="JU51" s="183"/>
      <c r="JV51" s="183"/>
      <c r="JW51" s="183"/>
      <c r="JX51" s="183"/>
      <c r="JY51" s="183"/>
      <c r="JZ51" s="183"/>
      <c r="KA51" s="183"/>
      <c r="KB51" s="183"/>
      <c r="KC51" s="183"/>
      <c r="KD51" s="183"/>
      <c r="KE51" s="183"/>
      <c r="KF51" s="183"/>
      <c r="KG51" s="183"/>
      <c r="KH51" s="183"/>
      <c r="KI51" s="183"/>
      <c r="KJ51" s="183"/>
      <c r="KK51" s="183"/>
      <c r="KL51" s="183"/>
      <c r="KM51" s="183"/>
      <c r="KN51" s="183"/>
      <c r="KO51" s="183"/>
      <c r="KP51" s="183"/>
      <c r="KQ51" s="183"/>
      <c r="KR51" s="183"/>
      <c r="KS51" s="183"/>
      <c r="KT51" s="183"/>
      <c r="KU51" s="183"/>
      <c r="KV51" s="183"/>
      <c r="KW51" s="183"/>
      <c r="KX51" s="183"/>
      <c r="KY51" s="183"/>
      <c r="KZ51" s="183"/>
      <c r="LA51" s="183"/>
      <c r="LB51" s="183"/>
      <c r="LC51" s="183"/>
      <c r="LD51" s="183"/>
      <c r="LE51" s="183"/>
      <c r="LF51" s="183"/>
      <c r="LG51" s="183"/>
      <c r="LH51" s="183"/>
      <c r="LI51" s="183"/>
      <c r="LJ51" s="183"/>
      <c r="LK51" s="183"/>
      <c r="LL51" s="183"/>
      <c r="LM51" s="183"/>
      <c r="LN51" s="183"/>
      <c r="LO51" s="183"/>
      <c r="LP51" s="183"/>
      <c r="LQ51" s="183"/>
      <c r="LR51" s="183"/>
      <c r="LS51" s="183"/>
      <c r="LT51" s="183"/>
      <c r="LU51" s="183"/>
      <c r="LV51" s="183"/>
      <c r="LW51" s="183"/>
      <c r="LX51" s="183"/>
      <c r="LY51" s="183"/>
      <c r="LZ51" s="183"/>
      <c r="MA51" s="183"/>
      <c r="MB51" s="183"/>
      <c r="MC51" s="183"/>
      <c r="MD51" s="183"/>
      <c r="ME51" s="183"/>
    </row>
    <row r="52" spans="1:343" s="220" customFormat="1" ht="17.25" customHeight="1" outlineLevel="1">
      <c r="A52" s="221"/>
      <c r="B52" s="97"/>
      <c r="C52" s="228"/>
      <c r="D52" s="99"/>
      <c r="E52" s="223" t="s">
        <v>73</v>
      </c>
      <c r="F52" s="223" t="s">
        <v>77</v>
      </c>
      <c r="G52" s="223"/>
      <c r="H52" s="114" t="s">
        <v>59</v>
      </c>
      <c r="I52" s="483">
        <f>SUM(I49:I51)</f>
        <v>873317295.12887669</v>
      </c>
      <c r="J52" s="477">
        <f t="shared" ref="J52:K52" si="27">SUM(J49:J51)</f>
        <v>926263640.78546631</v>
      </c>
      <c r="K52" s="477">
        <f t="shared" si="27"/>
        <v>982419948.65627432</v>
      </c>
      <c r="L52" s="477">
        <f t="shared" ref="L52:O52" si="28">SUM(L49:L51)</f>
        <v>1041980828.1574733</v>
      </c>
      <c r="M52" s="477">
        <f t="shared" si="28"/>
        <v>1105152687.2319279</v>
      </c>
      <c r="N52" s="477">
        <f t="shared" si="28"/>
        <v>1172154447.6549315</v>
      </c>
      <c r="O52" s="478">
        <f t="shared" si="28"/>
        <v>1243218303.7065725</v>
      </c>
      <c r="P52" s="183"/>
      <c r="Q52" s="183"/>
      <c r="R52" s="183"/>
      <c r="S52" s="183"/>
      <c r="T52" s="183"/>
      <c r="U52" s="183"/>
      <c r="V52" s="183"/>
      <c r="W52" s="183"/>
      <c r="X52" s="183"/>
      <c r="Y52" s="183"/>
      <c r="Z52" s="183"/>
      <c r="AA52" s="183"/>
      <c r="AB52" s="183"/>
      <c r="AC52" s="183"/>
      <c r="AD52" s="183"/>
      <c r="AE52" s="183"/>
      <c r="AF52" s="183"/>
      <c r="AG52" s="183"/>
      <c r="AH52" s="183"/>
      <c r="AI52" s="183"/>
      <c r="AJ52" s="183"/>
      <c r="AK52" s="183"/>
      <c r="AL52" s="183"/>
      <c r="AM52" s="183"/>
      <c r="AN52" s="183"/>
      <c r="AO52" s="183"/>
      <c r="AP52" s="183"/>
      <c r="AQ52" s="183"/>
      <c r="AR52" s="183"/>
      <c r="AS52" s="183"/>
      <c r="AT52" s="183"/>
      <c r="AU52" s="183"/>
      <c r="AV52" s="183"/>
      <c r="AW52" s="183"/>
      <c r="AX52" s="183"/>
      <c r="AY52" s="183"/>
      <c r="AZ52" s="183"/>
      <c r="BA52" s="183"/>
      <c r="BB52" s="183"/>
      <c r="BC52" s="183"/>
      <c r="BD52" s="183"/>
      <c r="BE52" s="183"/>
      <c r="BF52" s="183"/>
      <c r="BG52" s="183"/>
      <c r="BH52" s="183"/>
      <c r="BI52" s="183"/>
      <c r="BJ52" s="183"/>
      <c r="BK52" s="183"/>
      <c r="BL52" s="183"/>
      <c r="BM52" s="183"/>
      <c r="BN52" s="183"/>
      <c r="BO52" s="183"/>
      <c r="BP52" s="183"/>
      <c r="BQ52" s="183"/>
      <c r="BR52" s="183"/>
      <c r="BS52" s="183"/>
      <c r="BT52" s="183"/>
      <c r="BU52" s="183"/>
      <c r="BV52" s="183"/>
      <c r="BW52" s="183"/>
      <c r="BX52" s="183"/>
      <c r="BY52" s="183"/>
      <c r="BZ52" s="183"/>
      <c r="CA52" s="183"/>
      <c r="CB52" s="183"/>
      <c r="CC52" s="183"/>
      <c r="CD52" s="183"/>
      <c r="CE52" s="183"/>
      <c r="CF52" s="183"/>
      <c r="CG52" s="183"/>
      <c r="CH52" s="183"/>
      <c r="CI52" s="183"/>
      <c r="CJ52" s="183"/>
      <c r="CK52" s="183"/>
      <c r="CL52" s="183"/>
      <c r="CM52" s="183"/>
      <c r="CN52" s="183"/>
      <c r="CO52" s="183"/>
      <c r="CP52" s="183"/>
      <c r="CQ52" s="183"/>
      <c r="CR52" s="183"/>
      <c r="CS52" s="183"/>
      <c r="CT52" s="183"/>
      <c r="CU52" s="183"/>
      <c r="CV52" s="183"/>
      <c r="CW52" s="183"/>
      <c r="CX52" s="183"/>
      <c r="CY52" s="183"/>
      <c r="CZ52" s="183"/>
      <c r="DA52" s="183"/>
      <c r="DB52" s="183"/>
      <c r="DC52" s="183"/>
      <c r="DD52" s="183"/>
      <c r="DE52" s="183"/>
      <c r="DF52" s="183"/>
      <c r="DG52" s="183"/>
      <c r="DH52" s="183"/>
      <c r="DI52" s="183"/>
      <c r="DJ52" s="183"/>
      <c r="DK52" s="183"/>
      <c r="DL52" s="183"/>
      <c r="DM52" s="183"/>
      <c r="DN52" s="183"/>
      <c r="DO52" s="183"/>
      <c r="DP52" s="183"/>
      <c r="DQ52" s="183"/>
      <c r="DR52" s="183"/>
      <c r="DS52" s="183"/>
      <c r="DT52" s="183"/>
      <c r="DU52" s="183"/>
      <c r="DV52" s="183"/>
      <c r="DW52" s="183"/>
      <c r="DX52" s="183"/>
      <c r="DY52" s="183"/>
      <c r="DZ52" s="183"/>
      <c r="EA52" s="183"/>
      <c r="EB52" s="183"/>
      <c r="EC52" s="183"/>
      <c r="ED52" s="183"/>
      <c r="EE52" s="183"/>
      <c r="EF52" s="183"/>
      <c r="EG52" s="183"/>
      <c r="EH52" s="183"/>
      <c r="EI52" s="183"/>
      <c r="EJ52" s="183"/>
      <c r="EK52" s="183"/>
      <c r="EL52" s="183"/>
      <c r="EM52" s="183"/>
      <c r="EN52" s="183"/>
      <c r="EO52" s="183"/>
      <c r="EP52" s="183"/>
      <c r="EQ52" s="183"/>
      <c r="ER52" s="183"/>
      <c r="ES52" s="183"/>
      <c r="ET52" s="183"/>
      <c r="EU52" s="183"/>
      <c r="EV52" s="183"/>
      <c r="EW52" s="183"/>
      <c r="EX52" s="183"/>
      <c r="EY52" s="183"/>
      <c r="EZ52" s="183"/>
      <c r="FA52" s="183"/>
      <c r="FB52" s="183"/>
      <c r="FC52" s="183"/>
      <c r="FD52" s="183"/>
      <c r="FE52" s="183"/>
      <c r="FF52" s="183"/>
      <c r="FG52" s="183"/>
      <c r="FH52" s="183"/>
      <c r="FI52" s="183"/>
      <c r="FJ52" s="183"/>
      <c r="FK52" s="183"/>
      <c r="FL52" s="183"/>
      <c r="FM52" s="183"/>
      <c r="FN52" s="183"/>
      <c r="FO52" s="183"/>
      <c r="FP52" s="183"/>
      <c r="FQ52" s="183"/>
      <c r="FR52" s="183"/>
      <c r="FS52" s="183"/>
      <c r="FT52" s="183"/>
      <c r="FU52" s="183"/>
      <c r="FV52" s="183"/>
      <c r="FW52" s="183"/>
      <c r="FX52" s="183"/>
      <c r="FY52" s="183"/>
      <c r="FZ52" s="183"/>
      <c r="GA52" s="183"/>
      <c r="GB52" s="183"/>
      <c r="GC52" s="183"/>
      <c r="GD52" s="183"/>
      <c r="GE52" s="183"/>
      <c r="GF52" s="183"/>
      <c r="GG52" s="183"/>
      <c r="GH52" s="183"/>
      <c r="GI52" s="183"/>
      <c r="GJ52" s="183"/>
      <c r="GK52" s="183"/>
      <c r="GL52" s="183"/>
      <c r="GM52" s="183"/>
      <c r="GN52" s="183"/>
      <c r="GO52" s="183"/>
      <c r="GP52" s="183"/>
      <c r="GQ52" s="183"/>
      <c r="GR52" s="183"/>
      <c r="GS52" s="183"/>
      <c r="GT52" s="183"/>
      <c r="GU52" s="183"/>
      <c r="GV52" s="183"/>
      <c r="GW52" s="183"/>
      <c r="GX52" s="183"/>
      <c r="GY52" s="183"/>
      <c r="GZ52" s="183"/>
      <c r="HA52" s="183"/>
      <c r="HB52" s="183"/>
      <c r="HC52" s="183"/>
      <c r="HD52" s="183"/>
      <c r="HE52" s="183"/>
      <c r="HF52" s="183"/>
      <c r="HG52" s="183"/>
      <c r="HH52" s="183"/>
      <c r="HI52" s="183"/>
      <c r="HJ52" s="183"/>
      <c r="HK52" s="183"/>
      <c r="HL52" s="183"/>
      <c r="HM52" s="183"/>
      <c r="HN52" s="183"/>
      <c r="HO52" s="183"/>
      <c r="HP52" s="183"/>
      <c r="HQ52" s="183"/>
      <c r="HR52" s="183"/>
      <c r="HS52" s="183"/>
      <c r="HT52" s="183"/>
      <c r="HU52" s="183"/>
      <c r="HV52" s="183"/>
      <c r="HW52" s="183"/>
      <c r="HX52" s="183"/>
      <c r="HY52" s="183"/>
      <c r="HZ52" s="183"/>
      <c r="IA52" s="183"/>
      <c r="IB52" s="183"/>
      <c r="IC52" s="183"/>
      <c r="ID52" s="183"/>
      <c r="IE52" s="183"/>
      <c r="IF52" s="183"/>
      <c r="IG52" s="183"/>
      <c r="IH52" s="183"/>
      <c r="II52" s="183"/>
      <c r="IJ52" s="183"/>
      <c r="IK52" s="183"/>
      <c r="IL52" s="183"/>
      <c r="IM52" s="183"/>
      <c r="IN52" s="183"/>
      <c r="IO52" s="183"/>
      <c r="IP52" s="183"/>
      <c r="IQ52" s="183"/>
      <c r="IR52" s="183"/>
      <c r="IS52" s="183"/>
      <c r="IT52" s="183"/>
      <c r="IU52" s="183"/>
      <c r="IV52" s="183"/>
      <c r="IW52" s="183"/>
      <c r="IX52" s="183"/>
      <c r="IY52" s="183"/>
      <c r="IZ52" s="183"/>
      <c r="JA52" s="183"/>
      <c r="JB52" s="183"/>
      <c r="JC52" s="183"/>
      <c r="JD52" s="183"/>
      <c r="JE52" s="183"/>
      <c r="JF52" s="183"/>
      <c r="JG52" s="183"/>
      <c r="JH52" s="183"/>
      <c r="JI52" s="183"/>
      <c r="JJ52" s="183"/>
      <c r="JK52" s="183"/>
      <c r="JL52" s="183"/>
      <c r="JM52" s="183"/>
      <c r="JN52" s="183"/>
      <c r="JO52" s="183"/>
      <c r="JP52" s="183"/>
      <c r="JQ52" s="183"/>
      <c r="JR52" s="183"/>
      <c r="JS52" s="183"/>
      <c r="JT52" s="183"/>
      <c r="JU52" s="183"/>
      <c r="JV52" s="183"/>
      <c r="JW52" s="183"/>
      <c r="JX52" s="183"/>
      <c r="JY52" s="183"/>
      <c r="JZ52" s="183"/>
      <c r="KA52" s="183"/>
      <c r="KB52" s="183"/>
      <c r="KC52" s="183"/>
      <c r="KD52" s="183"/>
      <c r="KE52" s="183"/>
      <c r="KF52" s="183"/>
      <c r="KG52" s="183"/>
      <c r="KH52" s="183"/>
      <c r="KI52" s="183"/>
      <c r="KJ52" s="183"/>
      <c r="KK52" s="183"/>
      <c r="KL52" s="183"/>
      <c r="KM52" s="183"/>
      <c r="KN52" s="183"/>
      <c r="KO52" s="183"/>
      <c r="KP52" s="183"/>
      <c r="KQ52" s="183"/>
      <c r="KR52" s="183"/>
      <c r="KS52" s="183"/>
      <c r="KT52" s="183"/>
      <c r="KU52" s="183"/>
      <c r="KV52" s="183"/>
      <c r="KW52" s="183"/>
      <c r="KX52" s="183"/>
      <c r="KY52" s="183"/>
      <c r="KZ52" s="183"/>
      <c r="LA52" s="183"/>
      <c r="LB52" s="183"/>
      <c r="LC52" s="183"/>
      <c r="LD52" s="183"/>
      <c r="LE52" s="183"/>
      <c r="LF52" s="183"/>
      <c r="LG52" s="183"/>
      <c r="LH52" s="183"/>
      <c r="LI52" s="183"/>
      <c r="LJ52" s="183"/>
      <c r="LK52" s="183"/>
      <c r="LL52" s="183"/>
      <c r="LM52" s="183"/>
      <c r="LN52" s="183"/>
      <c r="LO52" s="183"/>
      <c r="LP52" s="183"/>
      <c r="LQ52" s="183"/>
      <c r="LR52" s="183"/>
      <c r="LS52" s="183"/>
      <c r="LT52" s="183"/>
      <c r="LU52" s="183"/>
      <c r="LV52" s="183"/>
      <c r="LW52" s="183"/>
      <c r="LX52" s="183"/>
      <c r="LY52" s="183"/>
      <c r="LZ52" s="183"/>
      <c r="MA52" s="183"/>
      <c r="MB52" s="183"/>
      <c r="MC52" s="183"/>
      <c r="MD52" s="183"/>
      <c r="ME52" s="183"/>
    </row>
    <row r="53" spans="1:343" s="220" customFormat="1" ht="17.25" customHeight="1" outlineLevel="1" thickBot="1">
      <c r="A53" s="221"/>
      <c r="B53" s="97"/>
      <c r="C53" s="228"/>
      <c r="D53" s="99"/>
      <c r="E53" s="223" t="s">
        <v>74</v>
      </c>
      <c r="F53" s="223" t="s">
        <v>77</v>
      </c>
      <c r="G53" s="223"/>
      <c r="H53" s="114" t="s">
        <v>59</v>
      </c>
      <c r="I53" s="484">
        <f>I52/I65</f>
        <v>250234181.98535147</v>
      </c>
      <c r="J53" s="485">
        <f>J52/J65</f>
        <v>287659515.7718839</v>
      </c>
      <c r="K53" s="485">
        <f t="shared" ref="K53:O53" si="29">K52/K65</f>
        <v>290656789.54327643</v>
      </c>
      <c r="L53" s="485">
        <f t="shared" si="29"/>
        <v>296860634.80269897</v>
      </c>
      <c r="M53" s="485">
        <f t="shared" si="29"/>
        <v>304449776.09694982</v>
      </c>
      <c r="N53" s="485">
        <f t="shared" si="29"/>
        <v>311743204.16354567</v>
      </c>
      <c r="O53" s="486">
        <f t="shared" si="29"/>
        <v>326304016.72088516</v>
      </c>
      <c r="P53" s="183"/>
      <c r="Q53" s="183"/>
      <c r="R53" s="183"/>
      <c r="S53" s="183"/>
      <c r="T53" s="183"/>
      <c r="U53" s="183"/>
      <c r="V53" s="183"/>
      <c r="W53" s="183"/>
      <c r="X53" s="183"/>
      <c r="Y53" s="183"/>
      <c r="Z53" s="183"/>
      <c r="AA53" s="183"/>
      <c r="AB53" s="183"/>
      <c r="AC53" s="183"/>
      <c r="AD53" s="183"/>
      <c r="AE53" s="183"/>
      <c r="AF53" s="183"/>
      <c r="AG53" s="183"/>
      <c r="AH53" s="183"/>
      <c r="AI53" s="183"/>
      <c r="AJ53" s="183"/>
      <c r="AK53" s="183"/>
      <c r="AL53" s="183"/>
      <c r="AM53" s="183"/>
      <c r="AN53" s="183"/>
      <c r="AO53" s="183"/>
      <c r="AP53" s="183"/>
      <c r="AQ53" s="183"/>
      <c r="AR53" s="183"/>
      <c r="AS53" s="183"/>
      <c r="AT53" s="183"/>
      <c r="AU53" s="183"/>
      <c r="AV53" s="183"/>
      <c r="AW53" s="183"/>
      <c r="AX53" s="183"/>
      <c r="AY53" s="183"/>
      <c r="AZ53" s="183"/>
      <c r="BA53" s="183"/>
      <c r="BB53" s="183"/>
      <c r="BC53" s="183"/>
      <c r="BD53" s="183"/>
      <c r="BE53" s="183"/>
      <c r="BF53" s="183"/>
      <c r="BG53" s="183"/>
      <c r="BH53" s="183"/>
      <c r="BI53" s="183"/>
      <c r="BJ53" s="183"/>
      <c r="BK53" s="183"/>
      <c r="BL53" s="183"/>
      <c r="BM53" s="183"/>
      <c r="BN53" s="183"/>
      <c r="BO53" s="183"/>
      <c r="BP53" s="183"/>
      <c r="BQ53" s="183"/>
      <c r="BR53" s="183"/>
      <c r="BS53" s="183"/>
      <c r="BT53" s="183"/>
      <c r="BU53" s="183"/>
      <c r="BV53" s="183"/>
      <c r="BW53" s="183"/>
      <c r="BX53" s="183"/>
      <c r="BY53" s="183"/>
      <c r="BZ53" s="183"/>
      <c r="CA53" s="183"/>
      <c r="CB53" s="183"/>
      <c r="CC53" s="183"/>
      <c r="CD53" s="183"/>
      <c r="CE53" s="183"/>
      <c r="CF53" s="183"/>
      <c r="CG53" s="183"/>
      <c r="CH53" s="183"/>
      <c r="CI53" s="183"/>
      <c r="CJ53" s="183"/>
      <c r="CK53" s="183"/>
      <c r="CL53" s="183"/>
      <c r="CM53" s="183"/>
      <c r="CN53" s="183"/>
      <c r="CO53" s="183"/>
      <c r="CP53" s="183"/>
      <c r="CQ53" s="183"/>
      <c r="CR53" s="183"/>
      <c r="CS53" s="183"/>
      <c r="CT53" s="183"/>
      <c r="CU53" s="183"/>
      <c r="CV53" s="183"/>
      <c r="CW53" s="183"/>
      <c r="CX53" s="183"/>
      <c r="CY53" s="183"/>
      <c r="CZ53" s="183"/>
      <c r="DA53" s="183"/>
      <c r="DB53" s="183"/>
      <c r="DC53" s="183"/>
      <c r="DD53" s="183"/>
      <c r="DE53" s="183"/>
      <c r="DF53" s="183"/>
      <c r="DG53" s="183"/>
      <c r="DH53" s="183"/>
      <c r="DI53" s="183"/>
      <c r="DJ53" s="183"/>
      <c r="DK53" s="183"/>
      <c r="DL53" s="183"/>
      <c r="DM53" s="183"/>
      <c r="DN53" s="183"/>
      <c r="DO53" s="183"/>
      <c r="DP53" s="183"/>
      <c r="DQ53" s="183"/>
      <c r="DR53" s="183"/>
      <c r="DS53" s="183"/>
      <c r="DT53" s="183"/>
      <c r="DU53" s="183"/>
      <c r="DV53" s="183"/>
      <c r="DW53" s="183"/>
      <c r="DX53" s="183"/>
      <c r="DY53" s="183"/>
      <c r="DZ53" s="183"/>
      <c r="EA53" s="183"/>
      <c r="EB53" s="183"/>
      <c r="EC53" s="183"/>
      <c r="ED53" s="183"/>
      <c r="EE53" s="183"/>
      <c r="EF53" s="183"/>
      <c r="EG53" s="183"/>
      <c r="EH53" s="183"/>
      <c r="EI53" s="183"/>
      <c r="EJ53" s="183"/>
      <c r="EK53" s="183"/>
      <c r="EL53" s="183"/>
      <c r="EM53" s="183"/>
      <c r="EN53" s="183"/>
      <c r="EO53" s="183"/>
      <c r="EP53" s="183"/>
      <c r="EQ53" s="183"/>
      <c r="ER53" s="183"/>
      <c r="ES53" s="183"/>
      <c r="ET53" s="183"/>
      <c r="EU53" s="183"/>
      <c r="EV53" s="183"/>
      <c r="EW53" s="183"/>
      <c r="EX53" s="183"/>
      <c r="EY53" s="183"/>
      <c r="EZ53" s="183"/>
      <c r="FA53" s="183"/>
      <c r="FB53" s="183"/>
      <c r="FC53" s="183"/>
      <c r="FD53" s="183"/>
      <c r="FE53" s="183"/>
      <c r="FF53" s="183"/>
      <c r="FG53" s="183"/>
      <c r="FH53" s="183"/>
      <c r="FI53" s="183"/>
      <c r="FJ53" s="183"/>
      <c r="FK53" s="183"/>
      <c r="FL53" s="183"/>
      <c r="FM53" s="183"/>
      <c r="FN53" s="183"/>
      <c r="FO53" s="183"/>
      <c r="FP53" s="183"/>
      <c r="FQ53" s="183"/>
      <c r="FR53" s="183"/>
      <c r="FS53" s="183"/>
      <c r="FT53" s="183"/>
      <c r="FU53" s="183"/>
      <c r="FV53" s="183"/>
      <c r="FW53" s="183"/>
      <c r="FX53" s="183"/>
      <c r="FY53" s="183"/>
      <c r="FZ53" s="183"/>
      <c r="GA53" s="183"/>
      <c r="GB53" s="183"/>
      <c r="GC53" s="183"/>
      <c r="GD53" s="183"/>
      <c r="GE53" s="183"/>
      <c r="GF53" s="183"/>
      <c r="GG53" s="183"/>
      <c r="GH53" s="183"/>
      <c r="GI53" s="183"/>
      <c r="GJ53" s="183"/>
      <c r="GK53" s="183"/>
      <c r="GL53" s="183"/>
      <c r="GM53" s="183"/>
      <c r="GN53" s="183"/>
      <c r="GO53" s="183"/>
      <c r="GP53" s="183"/>
      <c r="GQ53" s="183"/>
      <c r="GR53" s="183"/>
      <c r="GS53" s="183"/>
      <c r="GT53" s="183"/>
      <c r="GU53" s="183"/>
      <c r="GV53" s="183"/>
      <c r="GW53" s="183"/>
      <c r="GX53" s="183"/>
      <c r="GY53" s="183"/>
      <c r="GZ53" s="183"/>
      <c r="HA53" s="183"/>
      <c r="HB53" s="183"/>
      <c r="HC53" s="183"/>
      <c r="HD53" s="183"/>
      <c r="HE53" s="183"/>
      <c r="HF53" s="183"/>
      <c r="HG53" s="183"/>
      <c r="HH53" s="183"/>
      <c r="HI53" s="183"/>
      <c r="HJ53" s="183"/>
      <c r="HK53" s="183"/>
      <c r="HL53" s="183"/>
      <c r="HM53" s="183"/>
      <c r="HN53" s="183"/>
      <c r="HO53" s="183"/>
      <c r="HP53" s="183"/>
      <c r="HQ53" s="183"/>
      <c r="HR53" s="183"/>
      <c r="HS53" s="183"/>
      <c r="HT53" s="183"/>
      <c r="HU53" s="183"/>
      <c r="HV53" s="183"/>
      <c r="HW53" s="183"/>
      <c r="HX53" s="183"/>
      <c r="HY53" s="183"/>
      <c r="HZ53" s="183"/>
      <c r="IA53" s="183"/>
      <c r="IB53" s="183"/>
      <c r="IC53" s="183"/>
      <c r="ID53" s="183"/>
      <c r="IE53" s="183"/>
      <c r="IF53" s="183"/>
      <c r="IG53" s="183"/>
      <c r="IH53" s="183"/>
      <c r="II53" s="183"/>
      <c r="IJ53" s="183"/>
      <c r="IK53" s="183"/>
      <c r="IL53" s="183"/>
      <c r="IM53" s="183"/>
      <c r="IN53" s="183"/>
      <c r="IO53" s="183"/>
      <c r="IP53" s="183"/>
      <c r="IQ53" s="183"/>
      <c r="IR53" s="183"/>
      <c r="IS53" s="183"/>
      <c r="IT53" s="183"/>
      <c r="IU53" s="183"/>
      <c r="IV53" s="183"/>
      <c r="IW53" s="183"/>
      <c r="IX53" s="183"/>
      <c r="IY53" s="183"/>
      <c r="IZ53" s="183"/>
      <c r="JA53" s="183"/>
      <c r="JB53" s="183"/>
      <c r="JC53" s="183"/>
      <c r="JD53" s="183"/>
      <c r="JE53" s="183"/>
      <c r="JF53" s="183"/>
      <c r="JG53" s="183"/>
      <c r="JH53" s="183"/>
      <c r="JI53" s="183"/>
      <c r="JJ53" s="183"/>
      <c r="JK53" s="183"/>
      <c r="JL53" s="183"/>
      <c r="JM53" s="183"/>
      <c r="JN53" s="183"/>
      <c r="JO53" s="183"/>
      <c r="JP53" s="183"/>
      <c r="JQ53" s="183"/>
      <c r="JR53" s="183"/>
      <c r="JS53" s="183"/>
      <c r="JT53" s="183"/>
      <c r="JU53" s="183"/>
      <c r="JV53" s="183"/>
      <c r="JW53" s="183"/>
      <c r="JX53" s="183"/>
      <c r="JY53" s="183"/>
      <c r="JZ53" s="183"/>
      <c r="KA53" s="183"/>
      <c r="KB53" s="183"/>
      <c r="KC53" s="183"/>
      <c r="KD53" s="183"/>
      <c r="KE53" s="183"/>
      <c r="KF53" s="183"/>
      <c r="KG53" s="183"/>
      <c r="KH53" s="183"/>
      <c r="KI53" s="183"/>
      <c r="KJ53" s="183"/>
      <c r="KK53" s="183"/>
      <c r="KL53" s="183"/>
      <c r="KM53" s="183"/>
      <c r="KN53" s="183"/>
      <c r="KO53" s="183"/>
      <c r="KP53" s="183"/>
      <c r="KQ53" s="183"/>
      <c r="KR53" s="183"/>
      <c r="KS53" s="183"/>
      <c r="KT53" s="183"/>
      <c r="KU53" s="183"/>
      <c r="KV53" s="183"/>
      <c r="KW53" s="183"/>
      <c r="KX53" s="183"/>
      <c r="KY53" s="183"/>
      <c r="KZ53" s="183"/>
      <c r="LA53" s="183"/>
      <c r="LB53" s="183"/>
      <c r="LC53" s="183"/>
      <c r="LD53" s="183"/>
      <c r="LE53" s="183"/>
      <c r="LF53" s="183"/>
      <c r="LG53" s="183"/>
      <c r="LH53" s="183"/>
      <c r="LI53" s="183"/>
      <c r="LJ53" s="183"/>
      <c r="LK53" s="183"/>
      <c r="LL53" s="183"/>
      <c r="LM53" s="183"/>
      <c r="LN53" s="183"/>
      <c r="LO53" s="183"/>
      <c r="LP53" s="183"/>
      <c r="LQ53" s="183"/>
      <c r="LR53" s="183"/>
      <c r="LS53" s="183"/>
      <c r="LT53" s="183"/>
      <c r="LU53" s="183"/>
      <c r="LV53" s="183"/>
      <c r="LW53" s="183"/>
      <c r="LX53" s="183"/>
      <c r="LY53" s="183"/>
      <c r="LZ53" s="183"/>
      <c r="MA53" s="183"/>
      <c r="MB53" s="183"/>
      <c r="MC53" s="183"/>
      <c r="MD53" s="183"/>
      <c r="ME53" s="183"/>
    </row>
    <row r="54" spans="1:343" s="220" customFormat="1" ht="17.25" customHeight="1" outlineLevel="1">
      <c r="A54" s="221"/>
      <c r="B54" s="97"/>
      <c r="C54" s="228"/>
      <c r="D54" s="99"/>
      <c r="E54" s="223"/>
      <c r="F54" s="223"/>
      <c r="G54" s="223"/>
      <c r="H54" s="114"/>
      <c r="I54" s="119"/>
      <c r="J54" s="119"/>
      <c r="K54" s="119"/>
      <c r="L54" s="29"/>
      <c r="M54" s="29"/>
      <c r="N54" s="29"/>
      <c r="O54" s="110"/>
      <c r="P54" s="183"/>
      <c r="Q54" s="183"/>
      <c r="R54" s="183"/>
      <c r="S54" s="183"/>
      <c r="T54" s="183"/>
      <c r="U54" s="183"/>
      <c r="V54" s="183"/>
      <c r="W54" s="183"/>
      <c r="X54" s="183"/>
      <c r="Y54" s="183"/>
      <c r="Z54" s="183"/>
      <c r="AA54" s="183"/>
      <c r="AB54" s="183"/>
      <c r="AC54" s="183"/>
      <c r="AD54" s="183"/>
      <c r="AE54" s="183"/>
      <c r="AF54" s="183"/>
      <c r="AG54" s="183"/>
      <c r="AH54" s="183"/>
      <c r="AI54" s="183"/>
      <c r="AJ54" s="183"/>
      <c r="AK54" s="183"/>
      <c r="AL54" s="183"/>
      <c r="AM54" s="183"/>
      <c r="AN54" s="183"/>
      <c r="AO54" s="183"/>
      <c r="AP54" s="183"/>
      <c r="AQ54" s="183"/>
      <c r="AR54" s="183"/>
      <c r="AS54" s="183"/>
      <c r="AT54" s="183"/>
      <c r="AU54" s="183"/>
      <c r="AV54" s="183"/>
      <c r="AW54" s="183"/>
      <c r="AX54" s="183"/>
      <c r="AY54" s="183"/>
      <c r="AZ54" s="183"/>
      <c r="BA54" s="183"/>
      <c r="BB54" s="183"/>
      <c r="BC54" s="183"/>
      <c r="BD54" s="183"/>
      <c r="BE54" s="183"/>
      <c r="BF54" s="183"/>
      <c r="BG54" s="183"/>
      <c r="BH54" s="183"/>
      <c r="BI54" s="183"/>
      <c r="BJ54" s="183"/>
      <c r="BK54" s="183"/>
      <c r="BL54" s="183"/>
      <c r="BM54" s="183"/>
      <c r="BN54" s="183"/>
      <c r="BO54" s="183"/>
      <c r="BP54" s="183"/>
      <c r="BQ54" s="183"/>
      <c r="BR54" s="183"/>
      <c r="BS54" s="183"/>
      <c r="BT54" s="183"/>
      <c r="BU54" s="183"/>
      <c r="BV54" s="183"/>
      <c r="BW54" s="183"/>
      <c r="BX54" s="183"/>
      <c r="BY54" s="183"/>
      <c r="BZ54" s="183"/>
      <c r="CA54" s="183"/>
      <c r="CB54" s="183"/>
      <c r="CC54" s="183"/>
      <c r="CD54" s="183"/>
      <c r="CE54" s="183"/>
      <c r="CF54" s="183"/>
      <c r="CG54" s="183"/>
      <c r="CH54" s="183"/>
      <c r="CI54" s="183"/>
      <c r="CJ54" s="183"/>
      <c r="CK54" s="183"/>
      <c r="CL54" s="183"/>
      <c r="CM54" s="183"/>
      <c r="CN54" s="183"/>
      <c r="CO54" s="183"/>
      <c r="CP54" s="183"/>
      <c r="CQ54" s="183"/>
      <c r="CR54" s="183"/>
      <c r="CS54" s="183"/>
      <c r="CT54" s="183"/>
      <c r="CU54" s="183"/>
      <c r="CV54" s="183"/>
      <c r="CW54" s="183"/>
      <c r="CX54" s="183"/>
      <c r="CY54" s="183"/>
      <c r="CZ54" s="183"/>
      <c r="DA54" s="183"/>
      <c r="DB54" s="183"/>
      <c r="DC54" s="183"/>
      <c r="DD54" s="183"/>
      <c r="DE54" s="183"/>
      <c r="DF54" s="183"/>
      <c r="DG54" s="183"/>
      <c r="DH54" s="183"/>
      <c r="DI54" s="183"/>
      <c r="DJ54" s="183"/>
      <c r="DK54" s="183"/>
      <c r="DL54" s="183"/>
      <c r="DM54" s="183"/>
      <c r="DN54" s="183"/>
      <c r="DO54" s="183"/>
      <c r="DP54" s="183"/>
      <c r="DQ54" s="183"/>
      <c r="DR54" s="183"/>
      <c r="DS54" s="183"/>
      <c r="DT54" s="183"/>
      <c r="DU54" s="183"/>
      <c r="DV54" s="183"/>
      <c r="DW54" s="183"/>
      <c r="DX54" s="183"/>
      <c r="DY54" s="183"/>
      <c r="DZ54" s="183"/>
      <c r="EA54" s="183"/>
      <c r="EB54" s="183"/>
      <c r="EC54" s="183"/>
      <c r="ED54" s="183"/>
      <c r="EE54" s="183"/>
      <c r="EF54" s="183"/>
      <c r="EG54" s="183"/>
      <c r="EH54" s="183"/>
      <c r="EI54" s="183"/>
      <c r="EJ54" s="183"/>
      <c r="EK54" s="183"/>
      <c r="EL54" s="183"/>
      <c r="EM54" s="183"/>
      <c r="EN54" s="183"/>
      <c r="EO54" s="183"/>
      <c r="EP54" s="183"/>
      <c r="EQ54" s="183"/>
      <c r="ER54" s="183"/>
      <c r="ES54" s="183"/>
      <c r="ET54" s="183"/>
      <c r="EU54" s="183"/>
      <c r="EV54" s="183"/>
      <c r="EW54" s="183"/>
      <c r="EX54" s="183"/>
      <c r="EY54" s="183"/>
      <c r="EZ54" s="183"/>
      <c r="FA54" s="183"/>
      <c r="FB54" s="183"/>
      <c r="FC54" s="183"/>
      <c r="FD54" s="183"/>
      <c r="FE54" s="183"/>
      <c r="FF54" s="183"/>
      <c r="FG54" s="183"/>
      <c r="FH54" s="183"/>
      <c r="FI54" s="183"/>
      <c r="FJ54" s="183"/>
      <c r="FK54" s="183"/>
      <c r="FL54" s="183"/>
      <c r="FM54" s="183"/>
      <c r="FN54" s="183"/>
      <c r="FO54" s="183"/>
      <c r="FP54" s="183"/>
      <c r="FQ54" s="183"/>
      <c r="FR54" s="183"/>
      <c r="FS54" s="183"/>
      <c r="FT54" s="183"/>
      <c r="FU54" s="183"/>
      <c r="FV54" s="183"/>
      <c r="FW54" s="183"/>
      <c r="FX54" s="183"/>
      <c r="FY54" s="183"/>
      <c r="FZ54" s="183"/>
      <c r="GA54" s="183"/>
      <c r="GB54" s="183"/>
      <c r="GC54" s="183"/>
      <c r="GD54" s="183"/>
      <c r="GE54" s="183"/>
      <c r="GF54" s="183"/>
      <c r="GG54" s="183"/>
      <c r="GH54" s="183"/>
      <c r="GI54" s="183"/>
      <c r="GJ54" s="183"/>
      <c r="GK54" s="183"/>
      <c r="GL54" s="183"/>
      <c r="GM54" s="183"/>
      <c r="GN54" s="183"/>
      <c r="GO54" s="183"/>
      <c r="GP54" s="183"/>
      <c r="GQ54" s="183"/>
      <c r="GR54" s="183"/>
      <c r="GS54" s="183"/>
      <c r="GT54" s="183"/>
      <c r="GU54" s="183"/>
      <c r="GV54" s="183"/>
      <c r="GW54" s="183"/>
      <c r="GX54" s="183"/>
      <c r="GY54" s="183"/>
      <c r="GZ54" s="183"/>
      <c r="HA54" s="183"/>
      <c r="HB54" s="183"/>
      <c r="HC54" s="183"/>
      <c r="HD54" s="183"/>
      <c r="HE54" s="183"/>
      <c r="HF54" s="183"/>
      <c r="HG54" s="183"/>
      <c r="HH54" s="183"/>
      <c r="HI54" s="183"/>
      <c r="HJ54" s="183"/>
      <c r="HK54" s="183"/>
      <c r="HL54" s="183"/>
      <c r="HM54" s="183"/>
      <c r="HN54" s="183"/>
      <c r="HO54" s="183"/>
      <c r="HP54" s="183"/>
      <c r="HQ54" s="183"/>
      <c r="HR54" s="183"/>
      <c r="HS54" s="183"/>
      <c r="HT54" s="183"/>
      <c r="HU54" s="183"/>
      <c r="HV54" s="183"/>
      <c r="HW54" s="183"/>
      <c r="HX54" s="183"/>
      <c r="HY54" s="183"/>
      <c r="HZ54" s="183"/>
      <c r="IA54" s="183"/>
      <c r="IB54" s="183"/>
      <c r="IC54" s="183"/>
      <c r="ID54" s="183"/>
      <c r="IE54" s="183"/>
      <c r="IF54" s="183"/>
      <c r="IG54" s="183"/>
      <c r="IH54" s="183"/>
      <c r="II54" s="183"/>
      <c r="IJ54" s="183"/>
      <c r="IK54" s="183"/>
      <c r="IL54" s="183"/>
      <c r="IM54" s="183"/>
      <c r="IN54" s="183"/>
      <c r="IO54" s="183"/>
      <c r="IP54" s="183"/>
      <c r="IQ54" s="183"/>
      <c r="IR54" s="183"/>
      <c r="IS54" s="183"/>
      <c r="IT54" s="183"/>
      <c r="IU54" s="183"/>
      <c r="IV54" s="183"/>
      <c r="IW54" s="183"/>
      <c r="IX54" s="183"/>
      <c r="IY54" s="183"/>
      <c r="IZ54" s="183"/>
      <c r="JA54" s="183"/>
      <c r="JB54" s="183"/>
      <c r="JC54" s="183"/>
      <c r="JD54" s="183"/>
      <c r="JE54" s="183"/>
      <c r="JF54" s="183"/>
      <c r="JG54" s="183"/>
      <c r="JH54" s="183"/>
      <c r="JI54" s="183"/>
      <c r="JJ54" s="183"/>
      <c r="JK54" s="183"/>
      <c r="JL54" s="183"/>
      <c r="JM54" s="183"/>
      <c r="JN54" s="183"/>
      <c r="JO54" s="183"/>
      <c r="JP54" s="183"/>
      <c r="JQ54" s="183"/>
      <c r="JR54" s="183"/>
      <c r="JS54" s="183"/>
      <c r="JT54" s="183"/>
      <c r="JU54" s="183"/>
      <c r="JV54" s="183"/>
      <c r="JW54" s="183"/>
      <c r="JX54" s="183"/>
      <c r="JY54" s="183"/>
      <c r="JZ54" s="183"/>
      <c r="KA54" s="183"/>
      <c r="KB54" s="183"/>
      <c r="KC54" s="183"/>
      <c r="KD54" s="183"/>
      <c r="KE54" s="183"/>
      <c r="KF54" s="183"/>
      <c r="KG54" s="183"/>
      <c r="KH54" s="183"/>
      <c r="KI54" s="183"/>
      <c r="KJ54" s="183"/>
      <c r="KK54" s="183"/>
      <c r="KL54" s="183"/>
      <c r="KM54" s="183"/>
      <c r="KN54" s="183"/>
      <c r="KO54" s="183"/>
      <c r="KP54" s="183"/>
      <c r="KQ54" s="183"/>
      <c r="KR54" s="183"/>
      <c r="KS54" s="183"/>
      <c r="KT54" s="183"/>
      <c r="KU54" s="183"/>
      <c r="KV54" s="183"/>
      <c r="KW54" s="183"/>
      <c r="KX54" s="183"/>
      <c r="KY54" s="183"/>
      <c r="KZ54" s="183"/>
      <c r="LA54" s="183"/>
      <c r="LB54" s="183"/>
      <c r="LC54" s="183"/>
      <c r="LD54" s="183"/>
      <c r="LE54" s="183"/>
      <c r="LF54" s="183"/>
      <c r="LG54" s="183"/>
      <c r="LH54" s="183"/>
      <c r="LI54" s="183"/>
      <c r="LJ54" s="183"/>
      <c r="LK54" s="183"/>
      <c r="LL54" s="183"/>
      <c r="LM54" s="183"/>
      <c r="LN54" s="183"/>
      <c r="LO54" s="183"/>
      <c r="LP54" s="183"/>
      <c r="LQ54" s="183"/>
      <c r="LR54" s="183"/>
      <c r="LS54" s="183"/>
      <c r="LT54" s="183"/>
      <c r="LU54" s="183"/>
      <c r="LV54" s="183"/>
      <c r="LW54" s="183"/>
      <c r="LX54" s="183"/>
      <c r="LY54" s="183"/>
      <c r="LZ54" s="183"/>
      <c r="MA54" s="183"/>
      <c r="MB54" s="183"/>
      <c r="MC54" s="183"/>
      <c r="MD54" s="183"/>
      <c r="ME54" s="183"/>
    </row>
    <row r="55" spans="1:343" s="220" customFormat="1" ht="17.25" customHeight="1" outlineLevel="1" thickBot="1">
      <c r="A55" s="221"/>
      <c r="B55" s="97"/>
      <c r="C55" s="227" t="s">
        <v>10</v>
      </c>
      <c r="D55" s="99"/>
      <c r="E55" s="223"/>
      <c r="F55" s="223"/>
      <c r="G55" s="223"/>
      <c r="H55" s="114"/>
      <c r="I55" s="120"/>
      <c r="J55" s="120"/>
      <c r="K55" s="120"/>
      <c r="L55" s="29"/>
      <c r="M55" s="29"/>
      <c r="N55" s="29"/>
      <c r="O55" s="110"/>
      <c r="P55" s="183"/>
      <c r="Q55" s="183"/>
      <c r="R55" s="183"/>
      <c r="S55" s="183"/>
      <c r="T55" s="183"/>
      <c r="U55" s="183"/>
      <c r="V55" s="183"/>
      <c r="W55" s="183"/>
      <c r="X55" s="183"/>
      <c r="Y55" s="183"/>
      <c r="Z55" s="183"/>
      <c r="AA55" s="183"/>
      <c r="AB55" s="183"/>
      <c r="AC55" s="183"/>
      <c r="AD55" s="183"/>
      <c r="AE55" s="183"/>
      <c r="AF55" s="183"/>
      <c r="AG55" s="183"/>
      <c r="AH55" s="183"/>
      <c r="AI55" s="183"/>
      <c r="AJ55" s="183"/>
      <c r="AK55" s="183"/>
      <c r="AL55" s="183"/>
      <c r="AM55" s="183"/>
      <c r="AN55" s="183"/>
      <c r="AO55" s="183"/>
      <c r="AP55" s="183"/>
      <c r="AQ55" s="183"/>
      <c r="AR55" s="183"/>
      <c r="AS55" s="183"/>
      <c r="AT55" s="183"/>
      <c r="AU55" s="183"/>
      <c r="AV55" s="183"/>
      <c r="AW55" s="183"/>
      <c r="AX55" s="183"/>
      <c r="AY55" s="183"/>
      <c r="AZ55" s="183"/>
      <c r="BA55" s="183"/>
      <c r="BB55" s="183"/>
      <c r="BC55" s="183"/>
      <c r="BD55" s="183"/>
      <c r="BE55" s="183"/>
      <c r="BF55" s="183"/>
      <c r="BG55" s="183"/>
      <c r="BH55" s="183"/>
      <c r="BI55" s="183"/>
      <c r="BJ55" s="183"/>
      <c r="BK55" s="183"/>
      <c r="BL55" s="183"/>
      <c r="BM55" s="183"/>
      <c r="BN55" s="183"/>
      <c r="BO55" s="183"/>
      <c r="BP55" s="183"/>
      <c r="BQ55" s="183"/>
      <c r="BR55" s="183"/>
      <c r="BS55" s="183"/>
      <c r="BT55" s="183"/>
      <c r="BU55" s="183"/>
      <c r="BV55" s="183"/>
      <c r="BW55" s="183"/>
      <c r="BX55" s="183"/>
      <c r="BY55" s="183"/>
      <c r="BZ55" s="183"/>
      <c r="CA55" s="183"/>
      <c r="CB55" s="183"/>
      <c r="CC55" s="183"/>
      <c r="CD55" s="183"/>
      <c r="CE55" s="183"/>
      <c r="CF55" s="183"/>
      <c r="CG55" s="183"/>
      <c r="CH55" s="183"/>
      <c r="CI55" s="183"/>
      <c r="CJ55" s="183"/>
      <c r="CK55" s="183"/>
      <c r="CL55" s="183"/>
      <c r="CM55" s="183"/>
      <c r="CN55" s="183"/>
      <c r="CO55" s="183"/>
      <c r="CP55" s="183"/>
      <c r="CQ55" s="183"/>
      <c r="CR55" s="183"/>
      <c r="CS55" s="183"/>
      <c r="CT55" s="183"/>
      <c r="CU55" s="183"/>
      <c r="CV55" s="183"/>
      <c r="CW55" s="183"/>
      <c r="CX55" s="183"/>
      <c r="CY55" s="183"/>
      <c r="CZ55" s="183"/>
      <c r="DA55" s="183"/>
      <c r="DB55" s="183"/>
      <c r="DC55" s="183"/>
      <c r="DD55" s="183"/>
      <c r="DE55" s="183"/>
      <c r="DF55" s="183"/>
      <c r="DG55" s="183"/>
      <c r="DH55" s="183"/>
      <c r="DI55" s="183"/>
      <c r="DJ55" s="183"/>
      <c r="DK55" s="183"/>
      <c r="DL55" s="183"/>
      <c r="DM55" s="183"/>
      <c r="DN55" s="183"/>
      <c r="DO55" s="183"/>
      <c r="DP55" s="183"/>
      <c r="DQ55" s="183"/>
      <c r="DR55" s="183"/>
      <c r="DS55" s="183"/>
      <c r="DT55" s="183"/>
      <c r="DU55" s="183"/>
      <c r="DV55" s="183"/>
      <c r="DW55" s="183"/>
      <c r="DX55" s="183"/>
      <c r="DY55" s="183"/>
      <c r="DZ55" s="183"/>
      <c r="EA55" s="183"/>
      <c r="EB55" s="183"/>
      <c r="EC55" s="183"/>
      <c r="ED55" s="183"/>
      <c r="EE55" s="183"/>
      <c r="EF55" s="183"/>
      <c r="EG55" s="183"/>
      <c r="EH55" s="183"/>
      <c r="EI55" s="183"/>
      <c r="EJ55" s="183"/>
      <c r="EK55" s="183"/>
      <c r="EL55" s="183"/>
      <c r="EM55" s="183"/>
      <c r="EN55" s="183"/>
      <c r="EO55" s="183"/>
      <c r="EP55" s="183"/>
      <c r="EQ55" s="183"/>
      <c r="ER55" s="183"/>
      <c r="ES55" s="183"/>
      <c r="ET55" s="183"/>
      <c r="EU55" s="183"/>
      <c r="EV55" s="183"/>
      <c r="EW55" s="183"/>
      <c r="EX55" s="183"/>
      <c r="EY55" s="183"/>
      <c r="EZ55" s="183"/>
      <c r="FA55" s="183"/>
      <c r="FB55" s="183"/>
      <c r="FC55" s="183"/>
      <c r="FD55" s="183"/>
      <c r="FE55" s="183"/>
      <c r="FF55" s="183"/>
      <c r="FG55" s="183"/>
      <c r="FH55" s="183"/>
      <c r="FI55" s="183"/>
      <c r="FJ55" s="183"/>
      <c r="FK55" s="183"/>
      <c r="FL55" s="183"/>
      <c r="FM55" s="183"/>
      <c r="FN55" s="183"/>
      <c r="FO55" s="183"/>
      <c r="FP55" s="183"/>
      <c r="FQ55" s="183"/>
      <c r="FR55" s="183"/>
      <c r="FS55" s="183"/>
      <c r="FT55" s="183"/>
      <c r="FU55" s="183"/>
      <c r="FV55" s="183"/>
      <c r="FW55" s="183"/>
      <c r="FX55" s="183"/>
      <c r="FY55" s="183"/>
      <c r="FZ55" s="183"/>
      <c r="GA55" s="183"/>
      <c r="GB55" s="183"/>
      <c r="GC55" s="183"/>
      <c r="GD55" s="183"/>
      <c r="GE55" s="183"/>
      <c r="GF55" s="183"/>
      <c r="GG55" s="183"/>
      <c r="GH55" s="183"/>
      <c r="GI55" s="183"/>
      <c r="GJ55" s="183"/>
      <c r="GK55" s="183"/>
      <c r="GL55" s="183"/>
      <c r="GM55" s="183"/>
      <c r="GN55" s="183"/>
      <c r="GO55" s="183"/>
      <c r="GP55" s="183"/>
      <c r="GQ55" s="183"/>
      <c r="GR55" s="183"/>
      <c r="GS55" s="183"/>
      <c r="GT55" s="183"/>
      <c r="GU55" s="183"/>
      <c r="GV55" s="183"/>
      <c r="GW55" s="183"/>
      <c r="GX55" s="183"/>
      <c r="GY55" s="183"/>
      <c r="GZ55" s="183"/>
      <c r="HA55" s="183"/>
      <c r="HB55" s="183"/>
      <c r="HC55" s="183"/>
      <c r="HD55" s="183"/>
      <c r="HE55" s="183"/>
      <c r="HF55" s="183"/>
      <c r="HG55" s="183"/>
      <c r="HH55" s="183"/>
      <c r="HI55" s="183"/>
      <c r="HJ55" s="183"/>
      <c r="HK55" s="183"/>
      <c r="HL55" s="183"/>
      <c r="HM55" s="183"/>
      <c r="HN55" s="183"/>
      <c r="HO55" s="183"/>
      <c r="HP55" s="183"/>
      <c r="HQ55" s="183"/>
      <c r="HR55" s="183"/>
      <c r="HS55" s="183"/>
      <c r="HT55" s="183"/>
      <c r="HU55" s="183"/>
      <c r="HV55" s="183"/>
      <c r="HW55" s="183"/>
      <c r="HX55" s="183"/>
      <c r="HY55" s="183"/>
      <c r="HZ55" s="183"/>
      <c r="IA55" s="183"/>
      <c r="IB55" s="183"/>
      <c r="IC55" s="183"/>
      <c r="ID55" s="183"/>
      <c r="IE55" s="183"/>
      <c r="IF55" s="183"/>
      <c r="IG55" s="183"/>
      <c r="IH55" s="183"/>
      <c r="II55" s="183"/>
      <c r="IJ55" s="183"/>
      <c r="IK55" s="183"/>
      <c r="IL55" s="183"/>
      <c r="IM55" s="183"/>
      <c r="IN55" s="183"/>
      <c r="IO55" s="183"/>
      <c r="IP55" s="183"/>
      <c r="IQ55" s="183"/>
      <c r="IR55" s="183"/>
      <c r="IS55" s="183"/>
      <c r="IT55" s="183"/>
      <c r="IU55" s="183"/>
      <c r="IV55" s="183"/>
      <c r="IW55" s="183"/>
      <c r="IX55" s="183"/>
      <c r="IY55" s="183"/>
      <c r="IZ55" s="183"/>
      <c r="JA55" s="183"/>
      <c r="JB55" s="183"/>
      <c r="JC55" s="183"/>
      <c r="JD55" s="183"/>
      <c r="JE55" s="183"/>
      <c r="JF55" s="183"/>
      <c r="JG55" s="183"/>
      <c r="JH55" s="183"/>
      <c r="JI55" s="183"/>
      <c r="JJ55" s="183"/>
      <c r="JK55" s="183"/>
      <c r="JL55" s="183"/>
      <c r="JM55" s="183"/>
      <c r="JN55" s="183"/>
      <c r="JO55" s="183"/>
      <c r="JP55" s="183"/>
      <c r="JQ55" s="183"/>
      <c r="JR55" s="183"/>
      <c r="JS55" s="183"/>
      <c r="JT55" s="183"/>
      <c r="JU55" s="183"/>
      <c r="JV55" s="183"/>
      <c r="JW55" s="183"/>
      <c r="JX55" s="183"/>
      <c r="JY55" s="183"/>
      <c r="JZ55" s="183"/>
      <c r="KA55" s="183"/>
      <c r="KB55" s="183"/>
      <c r="KC55" s="183"/>
      <c r="KD55" s="183"/>
      <c r="KE55" s="183"/>
      <c r="KF55" s="183"/>
      <c r="KG55" s="183"/>
      <c r="KH55" s="183"/>
      <c r="KI55" s="183"/>
      <c r="KJ55" s="183"/>
      <c r="KK55" s="183"/>
      <c r="KL55" s="183"/>
      <c r="KM55" s="183"/>
      <c r="KN55" s="183"/>
      <c r="KO55" s="183"/>
      <c r="KP55" s="183"/>
      <c r="KQ55" s="183"/>
      <c r="KR55" s="183"/>
      <c r="KS55" s="183"/>
      <c r="KT55" s="183"/>
      <c r="KU55" s="183"/>
      <c r="KV55" s="183"/>
      <c r="KW55" s="183"/>
      <c r="KX55" s="183"/>
      <c r="KY55" s="183"/>
      <c r="KZ55" s="183"/>
      <c r="LA55" s="183"/>
      <c r="LB55" s="183"/>
      <c r="LC55" s="183"/>
      <c r="LD55" s="183"/>
      <c r="LE55" s="183"/>
      <c r="LF55" s="183"/>
      <c r="LG55" s="183"/>
      <c r="LH55" s="183"/>
      <c r="LI55" s="183"/>
      <c r="LJ55" s="183"/>
      <c r="LK55" s="183"/>
      <c r="LL55" s="183"/>
      <c r="LM55" s="183"/>
      <c r="LN55" s="183"/>
      <c r="LO55" s="183"/>
      <c r="LP55" s="183"/>
      <c r="LQ55" s="183"/>
      <c r="LR55" s="183"/>
      <c r="LS55" s="183"/>
      <c r="LT55" s="183"/>
      <c r="LU55" s="183"/>
      <c r="LV55" s="183"/>
      <c r="LW55" s="183"/>
      <c r="LX55" s="183"/>
      <c r="LY55" s="183"/>
      <c r="LZ55" s="183"/>
      <c r="MA55" s="183"/>
      <c r="MB55" s="183"/>
      <c r="MC55" s="183"/>
      <c r="MD55" s="183"/>
      <c r="ME55" s="183"/>
    </row>
    <row r="56" spans="1:343" s="220" customFormat="1" ht="17.25" customHeight="1" outlineLevel="1">
      <c r="A56" s="221"/>
      <c r="B56" s="97"/>
      <c r="C56" s="99"/>
      <c r="D56" s="121" t="s">
        <v>5</v>
      </c>
      <c r="E56" s="223" t="s">
        <v>73</v>
      </c>
      <c r="F56" s="223" t="s">
        <v>77</v>
      </c>
      <c r="G56" s="223"/>
      <c r="H56" s="114"/>
      <c r="I56" s="479">
        <f>(I19*I43)*$H$27</f>
        <v>32172046.814060625</v>
      </c>
      <c r="J56" s="480">
        <f t="shared" ref="I56:J58" si="30">(J19*J43)*$H$27</f>
        <v>34122531.844642624</v>
      </c>
      <c r="K56" s="480">
        <f t="shared" ref="K56:O56" si="31">(K19*K43)*$H$27</f>
        <v>36191268.346028216</v>
      </c>
      <c r="L56" s="480">
        <f t="shared" si="31"/>
        <v>38385425.514662363</v>
      </c>
      <c r="M56" s="480">
        <f t="shared" si="31"/>
        <v>40712607.191712126</v>
      </c>
      <c r="N56" s="480">
        <f t="shared" si="31"/>
        <v>43180878.214141898</v>
      </c>
      <c r="O56" s="481">
        <f t="shared" si="31"/>
        <v>45798792.363367207</v>
      </c>
      <c r="P56" s="183"/>
      <c r="Q56" s="183"/>
      <c r="R56" s="183"/>
      <c r="S56" s="183"/>
      <c r="T56" s="183"/>
      <c r="U56" s="183"/>
      <c r="V56" s="183"/>
      <c r="W56" s="183"/>
      <c r="X56" s="183"/>
      <c r="Y56" s="183"/>
      <c r="Z56" s="183"/>
      <c r="AA56" s="183"/>
      <c r="AB56" s="183"/>
      <c r="AC56" s="183"/>
      <c r="AD56" s="183"/>
      <c r="AE56" s="183"/>
      <c r="AF56" s="183"/>
      <c r="AG56" s="183"/>
      <c r="AH56" s="183"/>
      <c r="AI56" s="183"/>
      <c r="AJ56" s="183"/>
      <c r="AK56" s="183"/>
      <c r="AL56" s="183"/>
      <c r="AM56" s="183"/>
      <c r="AN56" s="183"/>
      <c r="AO56" s="183"/>
      <c r="AP56" s="183"/>
      <c r="AQ56" s="183"/>
      <c r="AR56" s="183"/>
      <c r="AS56" s="183"/>
      <c r="AT56" s="183"/>
      <c r="AU56" s="183"/>
      <c r="AV56" s="183"/>
      <c r="AW56" s="183"/>
      <c r="AX56" s="183"/>
      <c r="AY56" s="183"/>
      <c r="AZ56" s="183"/>
      <c r="BA56" s="183"/>
      <c r="BB56" s="183"/>
      <c r="BC56" s="183"/>
      <c r="BD56" s="183"/>
      <c r="BE56" s="183"/>
      <c r="BF56" s="183"/>
      <c r="BG56" s="183"/>
      <c r="BH56" s="183"/>
      <c r="BI56" s="183"/>
      <c r="BJ56" s="183"/>
      <c r="BK56" s="183"/>
      <c r="BL56" s="183"/>
      <c r="BM56" s="183"/>
      <c r="BN56" s="183"/>
      <c r="BO56" s="183"/>
      <c r="BP56" s="183"/>
      <c r="BQ56" s="183"/>
      <c r="BR56" s="183"/>
      <c r="BS56" s="183"/>
      <c r="BT56" s="183"/>
      <c r="BU56" s="183"/>
      <c r="BV56" s="183"/>
      <c r="BW56" s="183"/>
      <c r="BX56" s="183"/>
      <c r="BY56" s="183"/>
      <c r="BZ56" s="183"/>
      <c r="CA56" s="183"/>
      <c r="CB56" s="183"/>
      <c r="CC56" s="183"/>
      <c r="CD56" s="183"/>
      <c r="CE56" s="183"/>
      <c r="CF56" s="183"/>
      <c r="CG56" s="183"/>
      <c r="CH56" s="183"/>
      <c r="CI56" s="183"/>
      <c r="CJ56" s="183"/>
      <c r="CK56" s="183"/>
      <c r="CL56" s="183"/>
      <c r="CM56" s="183"/>
      <c r="CN56" s="183"/>
      <c r="CO56" s="183"/>
      <c r="CP56" s="183"/>
      <c r="CQ56" s="183"/>
      <c r="CR56" s="183"/>
      <c r="CS56" s="183"/>
      <c r="CT56" s="183"/>
      <c r="CU56" s="183"/>
      <c r="CV56" s="183"/>
      <c r="CW56" s="183"/>
      <c r="CX56" s="183"/>
      <c r="CY56" s="183"/>
      <c r="CZ56" s="183"/>
      <c r="DA56" s="183"/>
      <c r="DB56" s="183"/>
      <c r="DC56" s="183"/>
      <c r="DD56" s="183"/>
      <c r="DE56" s="183"/>
      <c r="DF56" s="183"/>
      <c r="DG56" s="183"/>
      <c r="DH56" s="183"/>
      <c r="DI56" s="183"/>
      <c r="DJ56" s="183"/>
      <c r="DK56" s="183"/>
      <c r="DL56" s="183"/>
      <c r="DM56" s="183"/>
      <c r="DN56" s="183"/>
      <c r="DO56" s="183"/>
      <c r="DP56" s="183"/>
      <c r="DQ56" s="183"/>
      <c r="DR56" s="183"/>
      <c r="DS56" s="183"/>
      <c r="DT56" s="183"/>
      <c r="DU56" s="183"/>
      <c r="DV56" s="183"/>
      <c r="DW56" s="183"/>
      <c r="DX56" s="183"/>
      <c r="DY56" s="183"/>
      <c r="DZ56" s="183"/>
      <c r="EA56" s="183"/>
      <c r="EB56" s="183"/>
      <c r="EC56" s="183"/>
      <c r="ED56" s="183"/>
      <c r="EE56" s="183"/>
      <c r="EF56" s="183"/>
      <c r="EG56" s="183"/>
      <c r="EH56" s="183"/>
      <c r="EI56" s="183"/>
      <c r="EJ56" s="183"/>
      <c r="EK56" s="183"/>
      <c r="EL56" s="183"/>
      <c r="EM56" s="183"/>
      <c r="EN56" s="183"/>
      <c r="EO56" s="183"/>
      <c r="EP56" s="183"/>
      <c r="EQ56" s="183"/>
      <c r="ER56" s="183"/>
      <c r="ES56" s="183"/>
      <c r="ET56" s="183"/>
      <c r="EU56" s="183"/>
      <c r="EV56" s="183"/>
      <c r="EW56" s="183"/>
      <c r="EX56" s="183"/>
      <c r="EY56" s="183"/>
      <c r="EZ56" s="183"/>
      <c r="FA56" s="183"/>
      <c r="FB56" s="183"/>
      <c r="FC56" s="183"/>
      <c r="FD56" s="183"/>
      <c r="FE56" s="183"/>
      <c r="FF56" s="183"/>
      <c r="FG56" s="183"/>
      <c r="FH56" s="183"/>
      <c r="FI56" s="183"/>
      <c r="FJ56" s="183"/>
      <c r="FK56" s="183"/>
      <c r="FL56" s="183"/>
      <c r="FM56" s="183"/>
      <c r="FN56" s="183"/>
      <c r="FO56" s="183"/>
      <c r="FP56" s="183"/>
      <c r="FQ56" s="183"/>
      <c r="FR56" s="183"/>
      <c r="FS56" s="183"/>
      <c r="FT56" s="183"/>
      <c r="FU56" s="183"/>
      <c r="FV56" s="183"/>
      <c r="FW56" s="183"/>
      <c r="FX56" s="183"/>
      <c r="FY56" s="183"/>
      <c r="FZ56" s="183"/>
      <c r="GA56" s="183"/>
      <c r="GB56" s="183"/>
      <c r="GC56" s="183"/>
      <c r="GD56" s="183"/>
      <c r="GE56" s="183"/>
      <c r="GF56" s="183"/>
      <c r="GG56" s="183"/>
      <c r="GH56" s="183"/>
      <c r="GI56" s="183"/>
      <c r="GJ56" s="183"/>
      <c r="GK56" s="183"/>
      <c r="GL56" s="183"/>
      <c r="GM56" s="183"/>
      <c r="GN56" s="183"/>
      <c r="GO56" s="183"/>
      <c r="GP56" s="183"/>
      <c r="GQ56" s="183"/>
      <c r="GR56" s="183"/>
      <c r="GS56" s="183"/>
      <c r="GT56" s="183"/>
      <c r="GU56" s="183"/>
      <c r="GV56" s="183"/>
      <c r="GW56" s="183"/>
      <c r="GX56" s="183"/>
      <c r="GY56" s="183"/>
      <c r="GZ56" s="183"/>
      <c r="HA56" s="183"/>
      <c r="HB56" s="183"/>
      <c r="HC56" s="183"/>
      <c r="HD56" s="183"/>
      <c r="HE56" s="183"/>
      <c r="HF56" s="183"/>
      <c r="HG56" s="183"/>
      <c r="HH56" s="183"/>
      <c r="HI56" s="183"/>
      <c r="HJ56" s="183"/>
      <c r="HK56" s="183"/>
      <c r="HL56" s="183"/>
      <c r="HM56" s="183"/>
      <c r="HN56" s="183"/>
      <c r="HO56" s="183"/>
      <c r="HP56" s="183"/>
      <c r="HQ56" s="183"/>
      <c r="HR56" s="183"/>
      <c r="HS56" s="183"/>
      <c r="HT56" s="183"/>
      <c r="HU56" s="183"/>
      <c r="HV56" s="183"/>
      <c r="HW56" s="183"/>
      <c r="HX56" s="183"/>
      <c r="HY56" s="183"/>
      <c r="HZ56" s="183"/>
      <c r="IA56" s="183"/>
      <c r="IB56" s="183"/>
      <c r="IC56" s="183"/>
      <c r="ID56" s="183"/>
      <c r="IE56" s="183"/>
      <c r="IF56" s="183"/>
      <c r="IG56" s="183"/>
      <c r="IH56" s="183"/>
      <c r="II56" s="183"/>
      <c r="IJ56" s="183"/>
      <c r="IK56" s="183"/>
      <c r="IL56" s="183"/>
      <c r="IM56" s="183"/>
      <c r="IN56" s="183"/>
      <c r="IO56" s="183"/>
      <c r="IP56" s="183"/>
      <c r="IQ56" s="183"/>
      <c r="IR56" s="183"/>
      <c r="IS56" s="183"/>
      <c r="IT56" s="183"/>
      <c r="IU56" s="183"/>
      <c r="IV56" s="183"/>
      <c r="IW56" s="183"/>
      <c r="IX56" s="183"/>
      <c r="IY56" s="183"/>
      <c r="IZ56" s="183"/>
      <c r="JA56" s="183"/>
      <c r="JB56" s="183"/>
      <c r="JC56" s="183"/>
      <c r="JD56" s="183"/>
      <c r="JE56" s="183"/>
      <c r="JF56" s="183"/>
      <c r="JG56" s="183"/>
      <c r="JH56" s="183"/>
      <c r="JI56" s="183"/>
      <c r="JJ56" s="183"/>
      <c r="JK56" s="183"/>
      <c r="JL56" s="183"/>
      <c r="JM56" s="183"/>
      <c r="JN56" s="183"/>
      <c r="JO56" s="183"/>
      <c r="JP56" s="183"/>
      <c r="JQ56" s="183"/>
      <c r="JR56" s="183"/>
      <c r="JS56" s="183"/>
      <c r="JT56" s="183"/>
      <c r="JU56" s="183"/>
      <c r="JV56" s="183"/>
      <c r="JW56" s="183"/>
      <c r="JX56" s="183"/>
      <c r="JY56" s="183"/>
      <c r="JZ56" s="183"/>
      <c r="KA56" s="183"/>
      <c r="KB56" s="183"/>
      <c r="KC56" s="183"/>
      <c r="KD56" s="183"/>
      <c r="KE56" s="183"/>
      <c r="KF56" s="183"/>
      <c r="KG56" s="183"/>
      <c r="KH56" s="183"/>
      <c r="KI56" s="183"/>
      <c r="KJ56" s="183"/>
      <c r="KK56" s="183"/>
      <c r="KL56" s="183"/>
      <c r="KM56" s="183"/>
      <c r="KN56" s="183"/>
      <c r="KO56" s="183"/>
      <c r="KP56" s="183"/>
      <c r="KQ56" s="183"/>
      <c r="KR56" s="183"/>
      <c r="KS56" s="183"/>
      <c r="KT56" s="183"/>
      <c r="KU56" s="183"/>
      <c r="KV56" s="183"/>
      <c r="KW56" s="183"/>
      <c r="KX56" s="183"/>
      <c r="KY56" s="183"/>
      <c r="KZ56" s="183"/>
      <c r="LA56" s="183"/>
      <c r="LB56" s="183"/>
      <c r="LC56" s="183"/>
      <c r="LD56" s="183"/>
      <c r="LE56" s="183"/>
      <c r="LF56" s="183"/>
      <c r="LG56" s="183"/>
      <c r="LH56" s="183"/>
      <c r="LI56" s="183"/>
      <c r="LJ56" s="183"/>
      <c r="LK56" s="183"/>
      <c r="LL56" s="183"/>
      <c r="LM56" s="183"/>
      <c r="LN56" s="183"/>
      <c r="LO56" s="183"/>
      <c r="LP56" s="183"/>
      <c r="LQ56" s="183"/>
      <c r="LR56" s="183"/>
      <c r="LS56" s="183"/>
      <c r="LT56" s="183"/>
      <c r="LU56" s="183"/>
      <c r="LV56" s="183"/>
      <c r="LW56" s="183"/>
      <c r="LX56" s="183"/>
      <c r="LY56" s="183"/>
      <c r="LZ56" s="183"/>
      <c r="MA56" s="183"/>
      <c r="MB56" s="183"/>
      <c r="MC56" s="183"/>
      <c r="MD56" s="183"/>
      <c r="ME56" s="183"/>
    </row>
    <row r="57" spans="1:343" s="220" customFormat="1" ht="17.25" customHeight="1" outlineLevel="1">
      <c r="A57" s="221"/>
      <c r="B57" s="97"/>
      <c r="C57" s="228"/>
      <c r="D57" s="121" t="s">
        <v>6</v>
      </c>
      <c r="E57" s="223" t="s">
        <v>73</v>
      </c>
      <c r="F57" s="223" t="s">
        <v>77</v>
      </c>
      <c r="G57" s="223"/>
      <c r="H57" s="114"/>
      <c r="I57" s="482">
        <f t="shared" si="30"/>
        <v>995271679.43201685</v>
      </c>
      <c r="J57" s="475">
        <f t="shared" si="30"/>
        <v>1055611716.9594378</v>
      </c>
      <c r="K57" s="475">
        <f t="shared" ref="K57:O58" si="32">(K20*K44)*$H$27</f>
        <v>1119609971.8400223</v>
      </c>
      <c r="L57" s="475">
        <f t="shared" si="32"/>
        <v>1187488229.7197754</v>
      </c>
      <c r="M57" s="475">
        <f t="shared" si="32"/>
        <v>1259481722.3765271</v>
      </c>
      <c r="N57" s="475">
        <f t="shared" si="32"/>
        <v>1335839942.9145317</v>
      </c>
      <c r="O57" s="476">
        <f t="shared" si="32"/>
        <v>1416827510.381628</v>
      </c>
      <c r="P57" s="183"/>
      <c r="Q57" s="183"/>
      <c r="R57" s="183"/>
      <c r="S57" s="183"/>
      <c r="T57" s="183"/>
      <c r="U57" s="183"/>
      <c r="V57" s="183"/>
      <c r="W57" s="183"/>
      <c r="X57" s="183"/>
      <c r="Y57" s="183"/>
      <c r="Z57" s="183"/>
      <c r="AA57" s="183"/>
      <c r="AB57" s="183"/>
      <c r="AC57" s="183"/>
      <c r="AD57" s="183"/>
      <c r="AE57" s="183"/>
      <c r="AF57" s="183"/>
      <c r="AG57" s="183"/>
      <c r="AH57" s="183"/>
      <c r="AI57" s="183"/>
      <c r="AJ57" s="183"/>
      <c r="AK57" s="183"/>
      <c r="AL57" s="183"/>
      <c r="AM57" s="183"/>
      <c r="AN57" s="183"/>
      <c r="AO57" s="183"/>
      <c r="AP57" s="183"/>
      <c r="AQ57" s="183"/>
      <c r="AR57" s="183"/>
      <c r="AS57" s="183"/>
      <c r="AT57" s="183"/>
      <c r="AU57" s="183"/>
      <c r="AV57" s="183"/>
      <c r="AW57" s="183"/>
      <c r="AX57" s="183"/>
      <c r="AY57" s="183"/>
      <c r="AZ57" s="183"/>
      <c r="BA57" s="183"/>
      <c r="BB57" s="183"/>
      <c r="BC57" s="183"/>
      <c r="BD57" s="183"/>
      <c r="BE57" s="183"/>
      <c r="BF57" s="183"/>
      <c r="BG57" s="183"/>
      <c r="BH57" s="183"/>
      <c r="BI57" s="183"/>
      <c r="BJ57" s="183"/>
      <c r="BK57" s="183"/>
      <c r="BL57" s="183"/>
      <c r="BM57" s="183"/>
      <c r="BN57" s="183"/>
      <c r="BO57" s="183"/>
      <c r="BP57" s="183"/>
      <c r="BQ57" s="183"/>
      <c r="BR57" s="183"/>
      <c r="BS57" s="183"/>
      <c r="BT57" s="183"/>
      <c r="BU57" s="183"/>
      <c r="BV57" s="183"/>
      <c r="BW57" s="183"/>
      <c r="BX57" s="183"/>
      <c r="BY57" s="183"/>
      <c r="BZ57" s="183"/>
      <c r="CA57" s="183"/>
      <c r="CB57" s="183"/>
      <c r="CC57" s="183"/>
      <c r="CD57" s="183"/>
      <c r="CE57" s="183"/>
      <c r="CF57" s="183"/>
      <c r="CG57" s="183"/>
      <c r="CH57" s="183"/>
      <c r="CI57" s="183"/>
      <c r="CJ57" s="183"/>
      <c r="CK57" s="183"/>
      <c r="CL57" s="183"/>
      <c r="CM57" s="183"/>
      <c r="CN57" s="183"/>
      <c r="CO57" s="183"/>
      <c r="CP57" s="183"/>
      <c r="CQ57" s="183"/>
      <c r="CR57" s="183"/>
      <c r="CS57" s="183"/>
      <c r="CT57" s="183"/>
      <c r="CU57" s="183"/>
      <c r="CV57" s="183"/>
      <c r="CW57" s="183"/>
      <c r="CX57" s="183"/>
      <c r="CY57" s="183"/>
      <c r="CZ57" s="183"/>
      <c r="DA57" s="183"/>
      <c r="DB57" s="183"/>
      <c r="DC57" s="183"/>
      <c r="DD57" s="183"/>
      <c r="DE57" s="183"/>
      <c r="DF57" s="183"/>
      <c r="DG57" s="183"/>
      <c r="DH57" s="183"/>
      <c r="DI57" s="183"/>
      <c r="DJ57" s="183"/>
      <c r="DK57" s="183"/>
      <c r="DL57" s="183"/>
      <c r="DM57" s="183"/>
      <c r="DN57" s="183"/>
      <c r="DO57" s="183"/>
      <c r="DP57" s="183"/>
      <c r="DQ57" s="183"/>
      <c r="DR57" s="183"/>
      <c r="DS57" s="183"/>
      <c r="DT57" s="183"/>
      <c r="DU57" s="183"/>
      <c r="DV57" s="183"/>
      <c r="DW57" s="183"/>
      <c r="DX57" s="183"/>
      <c r="DY57" s="183"/>
      <c r="DZ57" s="183"/>
      <c r="EA57" s="183"/>
      <c r="EB57" s="183"/>
      <c r="EC57" s="183"/>
      <c r="ED57" s="183"/>
      <c r="EE57" s="183"/>
      <c r="EF57" s="183"/>
      <c r="EG57" s="183"/>
      <c r="EH57" s="183"/>
      <c r="EI57" s="183"/>
      <c r="EJ57" s="183"/>
      <c r="EK57" s="183"/>
      <c r="EL57" s="183"/>
      <c r="EM57" s="183"/>
      <c r="EN57" s="183"/>
      <c r="EO57" s="183"/>
      <c r="EP57" s="183"/>
      <c r="EQ57" s="183"/>
      <c r="ER57" s="183"/>
      <c r="ES57" s="183"/>
      <c r="ET57" s="183"/>
      <c r="EU57" s="183"/>
      <c r="EV57" s="183"/>
      <c r="EW57" s="183"/>
      <c r="EX57" s="183"/>
      <c r="EY57" s="183"/>
      <c r="EZ57" s="183"/>
      <c r="FA57" s="183"/>
      <c r="FB57" s="183"/>
      <c r="FC57" s="183"/>
      <c r="FD57" s="183"/>
      <c r="FE57" s="183"/>
      <c r="FF57" s="183"/>
      <c r="FG57" s="183"/>
      <c r="FH57" s="183"/>
      <c r="FI57" s="183"/>
      <c r="FJ57" s="183"/>
      <c r="FK57" s="183"/>
      <c r="FL57" s="183"/>
      <c r="FM57" s="183"/>
      <c r="FN57" s="183"/>
      <c r="FO57" s="183"/>
      <c r="FP57" s="183"/>
      <c r="FQ57" s="183"/>
      <c r="FR57" s="183"/>
      <c r="FS57" s="183"/>
      <c r="FT57" s="183"/>
      <c r="FU57" s="183"/>
      <c r="FV57" s="183"/>
      <c r="FW57" s="183"/>
      <c r="FX57" s="183"/>
      <c r="FY57" s="183"/>
      <c r="FZ57" s="183"/>
      <c r="GA57" s="183"/>
      <c r="GB57" s="183"/>
      <c r="GC57" s="183"/>
      <c r="GD57" s="183"/>
      <c r="GE57" s="183"/>
      <c r="GF57" s="183"/>
      <c r="GG57" s="183"/>
      <c r="GH57" s="183"/>
      <c r="GI57" s="183"/>
      <c r="GJ57" s="183"/>
      <c r="GK57" s="183"/>
      <c r="GL57" s="183"/>
      <c r="GM57" s="183"/>
      <c r="GN57" s="183"/>
      <c r="GO57" s="183"/>
      <c r="GP57" s="183"/>
      <c r="GQ57" s="183"/>
      <c r="GR57" s="183"/>
      <c r="GS57" s="183"/>
      <c r="GT57" s="183"/>
      <c r="GU57" s="183"/>
      <c r="GV57" s="183"/>
      <c r="GW57" s="183"/>
      <c r="GX57" s="183"/>
      <c r="GY57" s="183"/>
      <c r="GZ57" s="183"/>
      <c r="HA57" s="183"/>
      <c r="HB57" s="183"/>
      <c r="HC57" s="183"/>
      <c r="HD57" s="183"/>
      <c r="HE57" s="183"/>
      <c r="HF57" s="183"/>
      <c r="HG57" s="183"/>
      <c r="HH57" s="183"/>
      <c r="HI57" s="183"/>
      <c r="HJ57" s="183"/>
      <c r="HK57" s="183"/>
      <c r="HL57" s="183"/>
      <c r="HM57" s="183"/>
      <c r="HN57" s="183"/>
      <c r="HO57" s="183"/>
      <c r="HP57" s="183"/>
      <c r="HQ57" s="183"/>
      <c r="HR57" s="183"/>
      <c r="HS57" s="183"/>
      <c r="HT57" s="183"/>
      <c r="HU57" s="183"/>
      <c r="HV57" s="183"/>
      <c r="HW57" s="183"/>
      <c r="HX57" s="183"/>
      <c r="HY57" s="183"/>
      <c r="HZ57" s="183"/>
      <c r="IA57" s="183"/>
      <c r="IB57" s="183"/>
      <c r="IC57" s="183"/>
      <c r="ID57" s="183"/>
      <c r="IE57" s="183"/>
      <c r="IF57" s="183"/>
      <c r="IG57" s="183"/>
      <c r="IH57" s="183"/>
      <c r="II57" s="183"/>
      <c r="IJ57" s="183"/>
      <c r="IK57" s="183"/>
      <c r="IL57" s="183"/>
      <c r="IM57" s="183"/>
      <c r="IN57" s="183"/>
      <c r="IO57" s="183"/>
      <c r="IP57" s="183"/>
      <c r="IQ57" s="183"/>
      <c r="IR57" s="183"/>
      <c r="IS57" s="183"/>
      <c r="IT57" s="183"/>
      <c r="IU57" s="183"/>
      <c r="IV57" s="183"/>
      <c r="IW57" s="183"/>
      <c r="IX57" s="183"/>
      <c r="IY57" s="183"/>
      <c r="IZ57" s="183"/>
      <c r="JA57" s="183"/>
      <c r="JB57" s="183"/>
      <c r="JC57" s="183"/>
      <c r="JD57" s="183"/>
      <c r="JE57" s="183"/>
      <c r="JF57" s="183"/>
      <c r="JG57" s="183"/>
      <c r="JH57" s="183"/>
      <c r="JI57" s="183"/>
      <c r="JJ57" s="183"/>
      <c r="JK57" s="183"/>
      <c r="JL57" s="183"/>
      <c r="JM57" s="183"/>
      <c r="JN57" s="183"/>
      <c r="JO57" s="183"/>
      <c r="JP57" s="183"/>
      <c r="JQ57" s="183"/>
      <c r="JR57" s="183"/>
      <c r="JS57" s="183"/>
      <c r="JT57" s="183"/>
      <c r="JU57" s="183"/>
      <c r="JV57" s="183"/>
      <c r="JW57" s="183"/>
      <c r="JX57" s="183"/>
      <c r="JY57" s="183"/>
      <c r="JZ57" s="183"/>
      <c r="KA57" s="183"/>
      <c r="KB57" s="183"/>
      <c r="KC57" s="183"/>
      <c r="KD57" s="183"/>
      <c r="KE57" s="183"/>
      <c r="KF57" s="183"/>
      <c r="KG57" s="183"/>
      <c r="KH57" s="183"/>
      <c r="KI57" s="183"/>
      <c r="KJ57" s="183"/>
      <c r="KK57" s="183"/>
      <c r="KL57" s="183"/>
      <c r="KM57" s="183"/>
      <c r="KN57" s="183"/>
      <c r="KO57" s="183"/>
      <c r="KP57" s="183"/>
      <c r="KQ57" s="183"/>
      <c r="KR57" s="183"/>
      <c r="KS57" s="183"/>
      <c r="KT57" s="183"/>
      <c r="KU57" s="183"/>
      <c r="KV57" s="183"/>
      <c r="KW57" s="183"/>
      <c r="KX57" s="183"/>
      <c r="KY57" s="183"/>
      <c r="KZ57" s="183"/>
      <c r="LA57" s="183"/>
      <c r="LB57" s="183"/>
      <c r="LC57" s="183"/>
      <c r="LD57" s="183"/>
      <c r="LE57" s="183"/>
      <c r="LF57" s="183"/>
      <c r="LG57" s="183"/>
      <c r="LH57" s="183"/>
      <c r="LI57" s="183"/>
      <c r="LJ57" s="183"/>
      <c r="LK57" s="183"/>
      <c r="LL57" s="183"/>
      <c r="LM57" s="183"/>
      <c r="LN57" s="183"/>
      <c r="LO57" s="183"/>
      <c r="LP57" s="183"/>
      <c r="LQ57" s="183"/>
      <c r="LR57" s="183"/>
      <c r="LS57" s="183"/>
      <c r="LT57" s="183"/>
      <c r="LU57" s="183"/>
      <c r="LV57" s="183"/>
      <c r="LW57" s="183"/>
      <c r="LX57" s="183"/>
      <c r="LY57" s="183"/>
      <c r="LZ57" s="183"/>
      <c r="MA57" s="183"/>
      <c r="MB57" s="183"/>
      <c r="MC57" s="183"/>
      <c r="MD57" s="183"/>
      <c r="ME57" s="183"/>
    </row>
    <row r="58" spans="1:343" s="220" customFormat="1" ht="17.25" customHeight="1" outlineLevel="1">
      <c r="A58" s="221"/>
      <c r="B58" s="97"/>
      <c r="C58" s="228"/>
      <c r="D58" s="121" t="s">
        <v>7</v>
      </c>
      <c r="E58" s="223" t="s">
        <v>73</v>
      </c>
      <c r="F58" s="223" t="s">
        <v>77</v>
      </c>
      <c r="G58" s="223"/>
      <c r="H58" s="101"/>
      <c r="I58" s="482">
        <f t="shared" si="30"/>
        <v>972498361.56947172</v>
      </c>
      <c r="J58" s="475">
        <f t="shared" si="30"/>
        <v>1031457727.9868355</v>
      </c>
      <c r="K58" s="475">
        <f t="shared" si="32"/>
        <v>1093991606.224175</v>
      </c>
      <c r="L58" s="475">
        <f t="shared" si="32"/>
        <v>1160316707.1372457</v>
      </c>
      <c r="M58" s="475">
        <f t="shared" si="32"/>
        <v>1230662880.0458431</v>
      </c>
      <c r="N58" s="475">
        <f t="shared" si="32"/>
        <v>1305273909.2755182</v>
      </c>
      <c r="O58" s="476">
        <f t="shared" si="32"/>
        <v>1384408358.9909921</v>
      </c>
      <c r="P58" s="183"/>
      <c r="Q58" s="183"/>
      <c r="R58" s="183"/>
      <c r="S58" s="183"/>
      <c r="T58" s="183"/>
      <c r="U58" s="183"/>
      <c r="V58" s="183"/>
      <c r="W58" s="183"/>
      <c r="X58" s="183"/>
      <c r="Y58" s="183"/>
      <c r="Z58" s="183"/>
      <c r="AA58" s="183"/>
      <c r="AB58" s="183"/>
      <c r="AC58" s="183"/>
      <c r="AD58" s="183"/>
      <c r="AE58" s="183"/>
      <c r="AF58" s="183"/>
      <c r="AG58" s="183"/>
      <c r="AH58" s="183"/>
      <c r="AI58" s="183"/>
      <c r="AJ58" s="183"/>
      <c r="AK58" s="183"/>
      <c r="AL58" s="183"/>
      <c r="AM58" s="183"/>
      <c r="AN58" s="183"/>
      <c r="AO58" s="183"/>
      <c r="AP58" s="183"/>
      <c r="AQ58" s="183"/>
      <c r="AR58" s="183"/>
      <c r="AS58" s="183"/>
      <c r="AT58" s="183"/>
      <c r="AU58" s="183"/>
      <c r="AV58" s="183"/>
      <c r="AW58" s="183"/>
      <c r="AX58" s="183"/>
      <c r="AY58" s="183"/>
      <c r="AZ58" s="183"/>
      <c r="BA58" s="183"/>
      <c r="BB58" s="183"/>
      <c r="BC58" s="183"/>
      <c r="BD58" s="183"/>
      <c r="BE58" s="183"/>
      <c r="BF58" s="183"/>
      <c r="BG58" s="183"/>
      <c r="BH58" s="183"/>
      <c r="BI58" s="183"/>
      <c r="BJ58" s="183"/>
      <c r="BK58" s="183"/>
      <c r="BL58" s="183"/>
      <c r="BM58" s="183"/>
      <c r="BN58" s="183"/>
      <c r="BO58" s="183"/>
      <c r="BP58" s="183"/>
      <c r="BQ58" s="183"/>
      <c r="BR58" s="183"/>
      <c r="BS58" s="183"/>
      <c r="BT58" s="183"/>
      <c r="BU58" s="183"/>
      <c r="BV58" s="183"/>
      <c r="BW58" s="183"/>
      <c r="BX58" s="183"/>
      <c r="BY58" s="183"/>
      <c r="BZ58" s="183"/>
      <c r="CA58" s="183"/>
      <c r="CB58" s="183"/>
      <c r="CC58" s="183"/>
      <c r="CD58" s="183"/>
      <c r="CE58" s="183"/>
      <c r="CF58" s="183"/>
      <c r="CG58" s="183"/>
      <c r="CH58" s="183"/>
      <c r="CI58" s="183"/>
      <c r="CJ58" s="183"/>
      <c r="CK58" s="183"/>
      <c r="CL58" s="183"/>
      <c r="CM58" s="183"/>
      <c r="CN58" s="183"/>
      <c r="CO58" s="183"/>
      <c r="CP58" s="183"/>
      <c r="CQ58" s="183"/>
      <c r="CR58" s="183"/>
      <c r="CS58" s="183"/>
      <c r="CT58" s="183"/>
      <c r="CU58" s="183"/>
      <c r="CV58" s="183"/>
      <c r="CW58" s="183"/>
      <c r="CX58" s="183"/>
      <c r="CY58" s="183"/>
      <c r="CZ58" s="183"/>
      <c r="DA58" s="183"/>
      <c r="DB58" s="183"/>
      <c r="DC58" s="183"/>
      <c r="DD58" s="183"/>
      <c r="DE58" s="183"/>
      <c r="DF58" s="183"/>
      <c r="DG58" s="183"/>
      <c r="DH58" s="183"/>
      <c r="DI58" s="183"/>
      <c r="DJ58" s="183"/>
      <c r="DK58" s="183"/>
      <c r="DL58" s="183"/>
      <c r="DM58" s="183"/>
      <c r="DN58" s="183"/>
      <c r="DO58" s="183"/>
      <c r="DP58" s="183"/>
      <c r="DQ58" s="183"/>
      <c r="DR58" s="183"/>
      <c r="DS58" s="183"/>
      <c r="DT58" s="183"/>
      <c r="DU58" s="183"/>
      <c r="DV58" s="183"/>
      <c r="DW58" s="183"/>
      <c r="DX58" s="183"/>
      <c r="DY58" s="183"/>
      <c r="DZ58" s="183"/>
      <c r="EA58" s="183"/>
      <c r="EB58" s="183"/>
      <c r="EC58" s="183"/>
      <c r="ED58" s="183"/>
      <c r="EE58" s="183"/>
      <c r="EF58" s="183"/>
      <c r="EG58" s="183"/>
      <c r="EH58" s="183"/>
      <c r="EI58" s="183"/>
      <c r="EJ58" s="183"/>
      <c r="EK58" s="183"/>
      <c r="EL58" s="183"/>
      <c r="EM58" s="183"/>
      <c r="EN58" s="183"/>
      <c r="EO58" s="183"/>
      <c r="EP58" s="183"/>
      <c r="EQ58" s="183"/>
      <c r="ER58" s="183"/>
      <c r="ES58" s="183"/>
      <c r="ET58" s="183"/>
      <c r="EU58" s="183"/>
      <c r="EV58" s="183"/>
      <c r="EW58" s="183"/>
      <c r="EX58" s="183"/>
      <c r="EY58" s="183"/>
      <c r="EZ58" s="183"/>
      <c r="FA58" s="183"/>
      <c r="FB58" s="183"/>
      <c r="FC58" s="183"/>
      <c r="FD58" s="183"/>
      <c r="FE58" s="183"/>
      <c r="FF58" s="183"/>
      <c r="FG58" s="183"/>
      <c r="FH58" s="183"/>
      <c r="FI58" s="183"/>
      <c r="FJ58" s="183"/>
      <c r="FK58" s="183"/>
      <c r="FL58" s="183"/>
      <c r="FM58" s="183"/>
      <c r="FN58" s="183"/>
      <c r="FO58" s="183"/>
      <c r="FP58" s="183"/>
      <c r="FQ58" s="183"/>
      <c r="FR58" s="183"/>
      <c r="FS58" s="183"/>
      <c r="FT58" s="183"/>
      <c r="FU58" s="183"/>
      <c r="FV58" s="183"/>
      <c r="FW58" s="183"/>
      <c r="FX58" s="183"/>
      <c r="FY58" s="183"/>
      <c r="FZ58" s="183"/>
      <c r="GA58" s="183"/>
      <c r="GB58" s="183"/>
      <c r="GC58" s="183"/>
      <c r="GD58" s="183"/>
      <c r="GE58" s="183"/>
      <c r="GF58" s="183"/>
      <c r="GG58" s="183"/>
      <c r="GH58" s="183"/>
      <c r="GI58" s="183"/>
      <c r="GJ58" s="183"/>
      <c r="GK58" s="183"/>
      <c r="GL58" s="183"/>
      <c r="GM58" s="183"/>
      <c r="GN58" s="183"/>
      <c r="GO58" s="183"/>
      <c r="GP58" s="183"/>
      <c r="GQ58" s="183"/>
      <c r="GR58" s="183"/>
      <c r="GS58" s="183"/>
      <c r="GT58" s="183"/>
      <c r="GU58" s="183"/>
      <c r="GV58" s="183"/>
      <c r="GW58" s="183"/>
      <c r="GX58" s="183"/>
      <c r="GY58" s="183"/>
      <c r="GZ58" s="183"/>
      <c r="HA58" s="183"/>
      <c r="HB58" s="183"/>
      <c r="HC58" s="183"/>
      <c r="HD58" s="183"/>
      <c r="HE58" s="183"/>
      <c r="HF58" s="183"/>
      <c r="HG58" s="183"/>
      <c r="HH58" s="183"/>
      <c r="HI58" s="183"/>
      <c r="HJ58" s="183"/>
      <c r="HK58" s="183"/>
      <c r="HL58" s="183"/>
      <c r="HM58" s="183"/>
      <c r="HN58" s="183"/>
      <c r="HO58" s="183"/>
      <c r="HP58" s="183"/>
      <c r="HQ58" s="183"/>
      <c r="HR58" s="183"/>
      <c r="HS58" s="183"/>
      <c r="HT58" s="183"/>
      <c r="HU58" s="183"/>
      <c r="HV58" s="183"/>
      <c r="HW58" s="183"/>
      <c r="HX58" s="183"/>
      <c r="HY58" s="183"/>
      <c r="HZ58" s="183"/>
      <c r="IA58" s="183"/>
      <c r="IB58" s="183"/>
      <c r="IC58" s="183"/>
      <c r="ID58" s="183"/>
      <c r="IE58" s="183"/>
      <c r="IF58" s="183"/>
      <c r="IG58" s="183"/>
      <c r="IH58" s="183"/>
      <c r="II58" s="183"/>
      <c r="IJ58" s="183"/>
      <c r="IK58" s="183"/>
      <c r="IL58" s="183"/>
      <c r="IM58" s="183"/>
      <c r="IN58" s="183"/>
      <c r="IO58" s="183"/>
      <c r="IP58" s="183"/>
      <c r="IQ58" s="183"/>
      <c r="IR58" s="183"/>
      <c r="IS58" s="183"/>
      <c r="IT58" s="183"/>
      <c r="IU58" s="183"/>
      <c r="IV58" s="183"/>
      <c r="IW58" s="183"/>
      <c r="IX58" s="183"/>
      <c r="IY58" s="183"/>
      <c r="IZ58" s="183"/>
      <c r="JA58" s="183"/>
      <c r="JB58" s="183"/>
      <c r="JC58" s="183"/>
      <c r="JD58" s="183"/>
      <c r="JE58" s="183"/>
      <c r="JF58" s="183"/>
      <c r="JG58" s="183"/>
      <c r="JH58" s="183"/>
      <c r="JI58" s="183"/>
      <c r="JJ58" s="183"/>
      <c r="JK58" s="183"/>
      <c r="JL58" s="183"/>
      <c r="JM58" s="183"/>
      <c r="JN58" s="183"/>
      <c r="JO58" s="183"/>
      <c r="JP58" s="183"/>
      <c r="JQ58" s="183"/>
      <c r="JR58" s="183"/>
      <c r="JS58" s="183"/>
      <c r="JT58" s="183"/>
      <c r="JU58" s="183"/>
      <c r="JV58" s="183"/>
      <c r="JW58" s="183"/>
      <c r="JX58" s="183"/>
      <c r="JY58" s="183"/>
      <c r="JZ58" s="183"/>
      <c r="KA58" s="183"/>
      <c r="KB58" s="183"/>
      <c r="KC58" s="183"/>
      <c r="KD58" s="183"/>
      <c r="KE58" s="183"/>
      <c r="KF58" s="183"/>
      <c r="KG58" s="183"/>
      <c r="KH58" s="183"/>
      <c r="KI58" s="183"/>
      <c r="KJ58" s="183"/>
      <c r="KK58" s="183"/>
      <c r="KL58" s="183"/>
      <c r="KM58" s="183"/>
      <c r="KN58" s="183"/>
      <c r="KO58" s="183"/>
      <c r="KP58" s="183"/>
      <c r="KQ58" s="183"/>
      <c r="KR58" s="183"/>
      <c r="KS58" s="183"/>
      <c r="KT58" s="183"/>
      <c r="KU58" s="183"/>
      <c r="KV58" s="183"/>
      <c r="KW58" s="183"/>
      <c r="KX58" s="183"/>
      <c r="KY58" s="183"/>
      <c r="KZ58" s="183"/>
      <c r="LA58" s="183"/>
      <c r="LB58" s="183"/>
      <c r="LC58" s="183"/>
      <c r="LD58" s="183"/>
      <c r="LE58" s="183"/>
      <c r="LF58" s="183"/>
      <c r="LG58" s="183"/>
      <c r="LH58" s="183"/>
      <c r="LI58" s="183"/>
      <c r="LJ58" s="183"/>
      <c r="LK58" s="183"/>
      <c r="LL58" s="183"/>
      <c r="LM58" s="183"/>
      <c r="LN58" s="183"/>
      <c r="LO58" s="183"/>
      <c r="LP58" s="183"/>
      <c r="LQ58" s="183"/>
      <c r="LR58" s="183"/>
      <c r="LS58" s="183"/>
      <c r="LT58" s="183"/>
      <c r="LU58" s="183"/>
      <c r="LV58" s="183"/>
      <c r="LW58" s="183"/>
      <c r="LX58" s="183"/>
      <c r="LY58" s="183"/>
      <c r="LZ58" s="183"/>
      <c r="MA58" s="183"/>
      <c r="MB58" s="183"/>
      <c r="MC58" s="183"/>
      <c r="MD58" s="183"/>
      <c r="ME58" s="183"/>
    </row>
    <row r="59" spans="1:343" s="70" customFormat="1" ht="17.25" customHeight="1">
      <c r="A59" s="655"/>
      <c r="B59" s="99"/>
      <c r="C59" s="99"/>
      <c r="D59" s="99"/>
      <c r="E59" s="223" t="s">
        <v>73</v>
      </c>
      <c r="F59" s="223" t="s">
        <v>77</v>
      </c>
      <c r="G59" s="99"/>
      <c r="H59" s="114" t="s">
        <v>59</v>
      </c>
      <c r="I59" s="483">
        <f>SUM(I56:I58)</f>
        <v>1999942087.8155491</v>
      </c>
      <c r="J59" s="477">
        <f>SUM(J56:J58)</f>
        <v>2121191976.790916</v>
      </c>
      <c r="K59" s="477">
        <f t="shared" ref="K59:O59" si="33">SUM(K56:K58)</f>
        <v>2249792846.4102259</v>
      </c>
      <c r="L59" s="477">
        <f t="shared" si="33"/>
        <v>2386190362.3716831</v>
      </c>
      <c r="M59" s="477">
        <f t="shared" si="33"/>
        <v>2530857209.6140823</v>
      </c>
      <c r="N59" s="477">
        <f t="shared" si="33"/>
        <v>2684294730.404192</v>
      </c>
      <c r="O59" s="478">
        <f t="shared" si="33"/>
        <v>2847034661.7359877</v>
      </c>
    </row>
    <row r="60" spans="1:343" s="70" customFormat="1" ht="17.25" customHeight="1">
      <c r="A60" s="655"/>
      <c r="B60" s="99"/>
      <c r="C60" s="99"/>
      <c r="D60" s="99"/>
      <c r="E60" s="223" t="s">
        <v>74</v>
      </c>
      <c r="F60" s="223" t="s">
        <v>77</v>
      </c>
      <c r="G60" s="99"/>
      <c r="H60" s="114" t="s">
        <v>59</v>
      </c>
      <c r="I60" s="483">
        <f>I59/I65</f>
        <v>573049308.82967019</v>
      </c>
      <c r="J60" s="477">
        <f>J59/J65</f>
        <v>658755272.2953155</v>
      </c>
      <c r="K60" s="477">
        <f>K59/K65</f>
        <v>665619185.32846916</v>
      </c>
      <c r="L60" s="477">
        <f t="shared" ref="L60:O60" si="34">L59/L65</f>
        <v>679826314.06600666</v>
      </c>
      <c r="M60" s="477">
        <f t="shared" si="34"/>
        <v>697205842.86889327</v>
      </c>
      <c r="N60" s="477">
        <f t="shared" si="34"/>
        <v>713908172.97983837</v>
      </c>
      <c r="O60" s="478">
        <f t="shared" si="34"/>
        <v>747253192.05668962</v>
      </c>
    </row>
    <row r="61" spans="1:343" s="220" customFormat="1" ht="17.25" customHeight="1" outlineLevel="1" thickBot="1">
      <c r="A61" s="656"/>
      <c r="B61" s="101"/>
      <c r="C61" s="101"/>
      <c r="D61" s="101"/>
      <c r="E61" s="223" t="s">
        <v>74</v>
      </c>
      <c r="F61" s="223" t="s">
        <v>77</v>
      </c>
      <c r="G61" s="101"/>
      <c r="H61" s="114" t="s">
        <v>81</v>
      </c>
      <c r="I61" s="484">
        <f>I53+I60</f>
        <v>823283490.81502163</v>
      </c>
      <c r="J61" s="485">
        <f>J53+J60</f>
        <v>946414788.06719947</v>
      </c>
      <c r="K61" s="485">
        <f>K53+K60</f>
        <v>956275974.87174559</v>
      </c>
      <c r="L61" s="485">
        <f t="shared" ref="L61:O61" si="35">L53+L60</f>
        <v>976686948.86870563</v>
      </c>
      <c r="M61" s="485">
        <f t="shared" si="35"/>
        <v>1001655618.9658431</v>
      </c>
      <c r="N61" s="485">
        <f t="shared" si="35"/>
        <v>1025651377.143384</v>
      </c>
      <c r="O61" s="486">
        <f t="shared" si="35"/>
        <v>1073557208.7775748</v>
      </c>
      <c r="P61" s="183"/>
      <c r="Q61" s="183"/>
      <c r="R61" s="183"/>
      <c r="S61" s="183"/>
      <c r="T61" s="183"/>
      <c r="U61" s="183"/>
      <c r="V61" s="183"/>
      <c r="W61" s="183"/>
      <c r="X61" s="183"/>
      <c r="Y61" s="183"/>
      <c r="Z61" s="183"/>
      <c r="AA61" s="183"/>
      <c r="AB61" s="183"/>
      <c r="AC61" s="183"/>
      <c r="AD61" s="183"/>
      <c r="AE61" s="183"/>
      <c r="AF61" s="183"/>
      <c r="AG61" s="183"/>
      <c r="AH61" s="183"/>
      <c r="AI61" s="183"/>
      <c r="AJ61" s="183"/>
      <c r="AK61" s="183"/>
      <c r="AL61" s="183"/>
      <c r="AM61" s="183"/>
      <c r="AN61" s="183"/>
      <c r="AO61" s="183"/>
      <c r="AP61" s="183"/>
      <c r="AQ61" s="183"/>
      <c r="AR61" s="183"/>
      <c r="AS61" s="183"/>
      <c r="AT61" s="183"/>
      <c r="AU61" s="183"/>
      <c r="AV61" s="183"/>
      <c r="AW61" s="183"/>
      <c r="AX61" s="183"/>
      <c r="AY61" s="183"/>
      <c r="AZ61" s="183"/>
      <c r="BA61" s="183"/>
      <c r="BB61" s="183"/>
      <c r="BC61" s="183"/>
      <c r="BD61" s="183"/>
      <c r="BE61" s="183"/>
      <c r="BF61" s="183"/>
      <c r="BG61" s="183"/>
      <c r="BH61" s="183"/>
      <c r="BI61" s="183"/>
      <c r="BJ61" s="183"/>
      <c r="BK61" s="183"/>
      <c r="BL61" s="183"/>
      <c r="BM61" s="183"/>
      <c r="BN61" s="183"/>
      <c r="BO61" s="183"/>
      <c r="BP61" s="183"/>
      <c r="BQ61" s="183"/>
      <c r="BR61" s="183"/>
      <c r="BS61" s="183"/>
      <c r="BT61" s="183"/>
      <c r="BU61" s="183"/>
      <c r="BV61" s="183"/>
      <c r="BW61" s="183"/>
      <c r="BX61" s="183"/>
      <c r="BY61" s="183"/>
      <c r="BZ61" s="183"/>
      <c r="CA61" s="183"/>
      <c r="CB61" s="183"/>
      <c r="CC61" s="183"/>
      <c r="CD61" s="183"/>
      <c r="CE61" s="183"/>
      <c r="CF61" s="183"/>
      <c r="CG61" s="183"/>
      <c r="CH61" s="183"/>
      <c r="CI61" s="183"/>
      <c r="CJ61" s="183"/>
      <c r="CK61" s="183"/>
      <c r="CL61" s="183"/>
      <c r="CM61" s="183"/>
      <c r="CN61" s="183"/>
      <c r="CO61" s="183"/>
      <c r="CP61" s="183"/>
      <c r="CQ61" s="183"/>
      <c r="CR61" s="183"/>
      <c r="CS61" s="183"/>
      <c r="CT61" s="183"/>
      <c r="CU61" s="183"/>
      <c r="CV61" s="183"/>
      <c r="CW61" s="183"/>
      <c r="CX61" s="183"/>
      <c r="CY61" s="183"/>
      <c r="CZ61" s="183"/>
      <c r="DA61" s="183"/>
      <c r="DB61" s="183"/>
      <c r="DC61" s="183"/>
      <c r="DD61" s="183"/>
      <c r="DE61" s="183"/>
      <c r="DF61" s="183"/>
      <c r="DG61" s="183"/>
      <c r="DH61" s="183"/>
      <c r="DI61" s="183"/>
      <c r="DJ61" s="183"/>
      <c r="DK61" s="183"/>
      <c r="DL61" s="183"/>
      <c r="DM61" s="183"/>
      <c r="DN61" s="183"/>
      <c r="DO61" s="183"/>
      <c r="DP61" s="183"/>
      <c r="DQ61" s="183"/>
      <c r="DR61" s="183"/>
      <c r="DS61" s="183"/>
      <c r="DT61" s="183"/>
      <c r="DU61" s="183"/>
      <c r="DV61" s="183"/>
      <c r="DW61" s="183"/>
      <c r="DX61" s="183"/>
      <c r="DY61" s="183"/>
      <c r="DZ61" s="183"/>
      <c r="EA61" s="183"/>
      <c r="EB61" s="183"/>
      <c r="EC61" s="183"/>
      <c r="ED61" s="183"/>
      <c r="EE61" s="183"/>
      <c r="EF61" s="183"/>
      <c r="EG61" s="183"/>
      <c r="EH61" s="183"/>
      <c r="EI61" s="183"/>
      <c r="EJ61" s="183"/>
      <c r="EK61" s="183"/>
      <c r="EL61" s="183"/>
      <c r="EM61" s="183"/>
      <c r="EN61" s="183"/>
      <c r="EO61" s="183"/>
      <c r="EP61" s="183"/>
      <c r="EQ61" s="183"/>
      <c r="ER61" s="183"/>
      <c r="ES61" s="183"/>
      <c r="ET61" s="183"/>
      <c r="EU61" s="183"/>
      <c r="EV61" s="183"/>
      <c r="EW61" s="183"/>
      <c r="EX61" s="183"/>
      <c r="EY61" s="183"/>
      <c r="EZ61" s="183"/>
      <c r="FA61" s="183"/>
      <c r="FB61" s="183"/>
      <c r="FC61" s="183"/>
      <c r="FD61" s="183"/>
      <c r="FE61" s="183"/>
      <c r="FF61" s="183"/>
      <c r="FG61" s="183"/>
      <c r="FH61" s="183"/>
      <c r="FI61" s="183"/>
      <c r="FJ61" s="183"/>
      <c r="FK61" s="183"/>
      <c r="FL61" s="183"/>
      <c r="FM61" s="183"/>
      <c r="FN61" s="183"/>
      <c r="FO61" s="183"/>
      <c r="FP61" s="183"/>
      <c r="FQ61" s="183"/>
      <c r="FR61" s="183"/>
      <c r="FS61" s="183"/>
      <c r="FT61" s="183"/>
      <c r="FU61" s="183"/>
      <c r="FV61" s="183"/>
      <c r="FW61" s="183"/>
      <c r="FX61" s="183"/>
      <c r="FY61" s="183"/>
      <c r="FZ61" s="183"/>
      <c r="GA61" s="183"/>
      <c r="GB61" s="183"/>
      <c r="GC61" s="183"/>
      <c r="GD61" s="183"/>
      <c r="GE61" s="183"/>
      <c r="GF61" s="183"/>
      <c r="GG61" s="183"/>
      <c r="GH61" s="183"/>
      <c r="GI61" s="183"/>
      <c r="GJ61" s="183"/>
      <c r="GK61" s="183"/>
      <c r="GL61" s="183"/>
      <c r="GM61" s="183"/>
      <c r="GN61" s="183"/>
      <c r="GO61" s="183"/>
      <c r="GP61" s="183"/>
      <c r="GQ61" s="183"/>
      <c r="GR61" s="183"/>
      <c r="GS61" s="183"/>
      <c r="GT61" s="183"/>
      <c r="GU61" s="183"/>
      <c r="GV61" s="183"/>
      <c r="GW61" s="183"/>
      <c r="GX61" s="183"/>
      <c r="GY61" s="183"/>
      <c r="GZ61" s="183"/>
      <c r="HA61" s="183"/>
      <c r="HB61" s="183"/>
      <c r="HC61" s="183"/>
      <c r="HD61" s="183"/>
      <c r="HE61" s="183"/>
      <c r="HF61" s="183"/>
      <c r="HG61" s="183"/>
      <c r="HH61" s="183"/>
      <c r="HI61" s="183"/>
      <c r="HJ61" s="183"/>
      <c r="HK61" s="183"/>
      <c r="HL61" s="183"/>
      <c r="HM61" s="183"/>
      <c r="HN61" s="183"/>
      <c r="HO61" s="183"/>
      <c r="HP61" s="183"/>
      <c r="HQ61" s="183"/>
      <c r="HR61" s="183"/>
      <c r="HS61" s="183"/>
      <c r="HT61" s="183"/>
      <c r="HU61" s="183"/>
      <c r="HV61" s="183"/>
      <c r="HW61" s="183"/>
      <c r="HX61" s="183"/>
      <c r="HY61" s="183"/>
      <c r="HZ61" s="183"/>
      <c r="IA61" s="183"/>
      <c r="IB61" s="183"/>
      <c r="IC61" s="183"/>
      <c r="ID61" s="183"/>
      <c r="IE61" s="183"/>
      <c r="IF61" s="183"/>
      <c r="IG61" s="183"/>
      <c r="IH61" s="183"/>
      <c r="II61" s="183"/>
      <c r="IJ61" s="183"/>
      <c r="IK61" s="183"/>
      <c r="IL61" s="183"/>
      <c r="IM61" s="183"/>
      <c r="IN61" s="183"/>
      <c r="IO61" s="183"/>
      <c r="IP61" s="183"/>
      <c r="IQ61" s="183"/>
      <c r="IR61" s="183"/>
      <c r="IS61" s="183"/>
      <c r="IT61" s="183"/>
      <c r="IU61" s="183"/>
      <c r="IV61" s="183"/>
      <c r="IW61" s="183"/>
      <c r="IX61" s="183"/>
      <c r="IY61" s="183"/>
      <c r="IZ61" s="183"/>
      <c r="JA61" s="183"/>
      <c r="JB61" s="183"/>
      <c r="JC61" s="183"/>
      <c r="JD61" s="183"/>
      <c r="JE61" s="183"/>
      <c r="JF61" s="183"/>
      <c r="JG61" s="183"/>
      <c r="JH61" s="183"/>
      <c r="JI61" s="183"/>
      <c r="JJ61" s="183"/>
      <c r="JK61" s="183"/>
      <c r="JL61" s="183"/>
      <c r="JM61" s="183"/>
      <c r="JN61" s="183"/>
      <c r="JO61" s="183"/>
      <c r="JP61" s="183"/>
      <c r="JQ61" s="183"/>
      <c r="JR61" s="183"/>
      <c r="JS61" s="183"/>
      <c r="JT61" s="183"/>
      <c r="JU61" s="183"/>
      <c r="JV61" s="183"/>
      <c r="JW61" s="183"/>
      <c r="JX61" s="183"/>
      <c r="JY61" s="183"/>
      <c r="JZ61" s="183"/>
      <c r="KA61" s="183"/>
      <c r="KB61" s="183"/>
      <c r="KC61" s="183"/>
      <c r="KD61" s="183"/>
      <c r="KE61" s="183"/>
      <c r="KF61" s="183"/>
      <c r="KG61" s="183"/>
      <c r="KH61" s="183"/>
      <c r="KI61" s="183"/>
      <c r="KJ61" s="183"/>
      <c r="KK61" s="183"/>
      <c r="KL61" s="183"/>
      <c r="KM61" s="183"/>
      <c r="KN61" s="183"/>
      <c r="KO61" s="183"/>
      <c r="KP61" s="183"/>
      <c r="KQ61" s="183"/>
      <c r="KR61" s="183"/>
      <c r="KS61" s="183"/>
      <c r="KT61" s="183"/>
      <c r="KU61" s="183"/>
      <c r="KV61" s="183"/>
      <c r="KW61" s="183"/>
      <c r="KX61" s="183"/>
      <c r="KY61" s="183"/>
      <c r="KZ61" s="183"/>
      <c r="LA61" s="183"/>
      <c r="LB61" s="183"/>
      <c r="LC61" s="183"/>
      <c r="LD61" s="183"/>
      <c r="LE61" s="183"/>
      <c r="LF61" s="183"/>
      <c r="LG61" s="183"/>
      <c r="LH61" s="183"/>
      <c r="LI61" s="183"/>
      <c r="LJ61" s="183"/>
      <c r="LK61" s="183"/>
      <c r="LL61" s="183"/>
      <c r="LM61" s="183"/>
      <c r="LN61" s="183"/>
      <c r="LO61" s="183"/>
      <c r="LP61" s="183"/>
      <c r="LQ61" s="183"/>
      <c r="LR61" s="183"/>
      <c r="LS61" s="183"/>
      <c r="LT61" s="183"/>
      <c r="LU61" s="183"/>
      <c r="LV61" s="183"/>
      <c r="LW61" s="183"/>
      <c r="LX61" s="183"/>
      <c r="LY61" s="183"/>
      <c r="LZ61" s="183"/>
      <c r="MA61" s="183"/>
      <c r="MB61" s="183"/>
      <c r="MC61" s="183"/>
      <c r="MD61" s="183"/>
      <c r="ME61" s="183"/>
    </row>
    <row r="62" spans="1:343" ht="17.25" customHeight="1">
      <c r="A62" s="226"/>
      <c r="B62" s="99"/>
      <c r="C62" s="99"/>
      <c r="D62" s="99"/>
      <c r="E62" s="99"/>
      <c r="F62" s="99"/>
      <c r="G62" s="99"/>
      <c r="H62" s="99"/>
      <c r="I62" s="99"/>
      <c r="J62" s="99"/>
      <c r="K62" s="99"/>
      <c r="L62" s="99"/>
      <c r="M62" s="99"/>
      <c r="N62" s="99"/>
      <c r="O62" s="100"/>
    </row>
    <row r="63" spans="1:343" ht="17.25" customHeight="1">
      <c r="A63" s="226"/>
      <c r="B63" s="99"/>
      <c r="C63" s="99"/>
      <c r="D63" s="99"/>
      <c r="E63" s="99"/>
      <c r="F63" s="99"/>
      <c r="G63" s="99"/>
      <c r="H63" s="121"/>
      <c r="I63" s="99"/>
      <c r="J63" s="99"/>
      <c r="K63" s="121"/>
      <c r="L63" s="121"/>
      <c r="M63" s="121"/>
      <c r="N63" s="121"/>
      <c r="O63" s="122"/>
    </row>
    <row r="64" spans="1:343" ht="17.25" customHeight="1">
      <c r="A64" s="226"/>
      <c r="B64" s="99"/>
      <c r="C64" s="99"/>
      <c r="D64" s="99"/>
      <c r="E64" s="99"/>
      <c r="F64" s="99"/>
      <c r="G64" s="99"/>
      <c r="H64" s="657"/>
      <c r="I64" s="99"/>
      <c r="J64" s="99"/>
      <c r="K64" s="121"/>
      <c r="L64" s="121"/>
      <c r="M64" s="121"/>
      <c r="N64" s="121"/>
      <c r="O64" s="122"/>
    </row>
    <row r="65" spans="1:16" ht="17.25" customHeight="1">
      <c r="A65" s="226"/>
      <c r="B65" s="99"/>
      <c r="C65" s="99"/>
      <c r="D65" s="99"/>
      <c r="E65" s="99"/>
      <c r="F65" s="223" t="s">
        <v>19</v>
      </c>
      <c r="G65" s="223" t="s">
        <v>70</v>
      </c>
      <c r="H65" s="658" t="s">
        <v>68</v>
      </c>
      <c r="I65" s="526">
        <v>3.49</v>
      </c>
      <c r="J65" s="527">
        <v>3.22</v>
      </c>
      <c r="K65" s="528">
        <v>3.38</v>
      </c>
      <c r="L65" s="529">
        <v>3.51</v>
      </c>
      <c r="M65" s="529">
        <v>3.63</v>
      </c>
      <c r="N65" s="529">
        <v>3.76</v>
      </c>
      <c r="O65" s="530">
        <v>3.81</v>
      </c>
    </row>
    <row r="66" spans="1:16" ht="17.25" customHeight="1" thickBot="1">
      <c r="A66" s="235"/>
      <c r="B66" s="123"/>
      <c r="C66" s="123"/>
      <c r="D66" s="123"/>
      <c r="E66" s="123"/>
      <c r="F66" s="123"/>
      <c r="G66" s="123"/>
      <c r="H66" s="659"/>
      <c r="I66" s="123"/>
      <c r="J66" s="123"/>
      <c r="K66" s="123"/>
      <c r="L66" s="123"/>
      <c r="M66" s="123"/>
      <c r="N66" s="123"/>
      <c r="O66" s="647"/>
      <c r="P66" s="145"/>
    </row>
    <row r="67" spans="1:16" ht="27" customHeight="1">
      <c r="E67" s="94"/>
      <c r="F67" s="94"/>
      <c r="G67" s="94"/>
      <c r="I67" s="648"/>
      <c r="K67" s="648"/>
      <c r="L67" s="648"/>
    </row>
    <row r="68" spans="1:16" hidden="1">
      <c r="E68" s="94"/>
      <c r="F68" s="94"/>
      <c r="G68" s="94"/>
      <c r="I68" s="648"/>
      <c r="K68" s="648"/>
      <c r="L68" s="648"/>
    </row>
    <row r="69" spans="1:16" hidden="1">
      <c r="E69" s="94"/>
      <c r="F69" s="94"/>
      <c r="G69" s="94"/>
      <c r="I69" s="648"/>
      <c r="K69" s="648"/>
      <c r="L69" s="648"/>
    </row>
    <row r="70" spans="1:16" hidden="1">
      <c r="E70" s="94"/>
      <c r="F70" s="94"/>
      <c r="G70" s="94"/>
      <c r="I70" s="648"/>
      <c r="K70" s="648"/>
      <c r="L70" s="648"/>
    </row>
    <row r="71" spans="1:16" hidden="1">
      <c r="E71" s="94"/>
      <c r="F71" s="94"/>
      <c r="G71" s="94"/>
      <c r="I71" s="648"/>
      <c r="K71" s="648"/>
      <c r="L71" s="648"/>
    </row>
    <row r="72" spans="1:16" hidden="1">
      <c r="E72" s="94"/>
      <c r="F72" s="94"/>
      <c r="G72" s="94"/>
      <c r="I72" s="648"/>
      <c r="K72" s="648"/>
      <c r="L72" s="648"/>
    </row>
    <row r="73" spans="1:16" hidden="1">
      <c r="E73" s="94"/>
      <c r="F73" s="94"/>
      <c r="G73" s="94"/>
      <c r="I73" s="648"/>
      <c r="K73" s="648"/>
      <c r="L73" s="648"/>
    </row>
    <row r="74" spans="1:16" hidden="1">
      <c r="E74" s="94"/>
      <c r="F74" s="94"/>
      <c r="G74" s="94"/>
      <c r="I74" s="648"/>
      <c r="K74" s="648"/>
      <c r="L74" s="648"/>
    </row>
    <row r="75" spans="1:16" hidden="1">
      <c r="E75" s="94"/>
      <c r="F75" s="94"/>
      <c r="G75" s="94"/>
      <c r="I75" s="648"/>
      <c r="K75" s="648"/>
      <c r="L75" s="648"/>
    </row>
    <row r="76" spans="1:16" hidden="1">
      <c r="E76" s="94"/>
      <c r="F76" s="94"/>
      <c r="G76" s="94"/>
      <c r="I76" s="648"/>
      <c r="K76" s="648"/>
      <c r="L76" s="648"/>
    </row>
    <row r="77" spans="1:16" hidden="1">
      <c r="E77" s="94"/>
      <c r="F77" s="94"/>
      <c r="G77" s="94"/>
      <c r="I77" s="648"/>
      <c r="K77" s="648"/>
      <c r="L77" s="648"/>
    </row>
    <row r="78" spans="1:16" hidden="1">
      <c r="E78" s="94"/>
      <c r="F78" s="94"/>
      <c r="G78" s="94"/>
      <c r="I78" s="648"/>
      <c r="K78" s="648"/>
      <c r="L78" s="648"/>
    </row>
    <row r="79" spans="1:16" hidden="1">
      <c r="E79" s="94"/>
      <c r="F79" s="94"/>
      <c r="G79" s="94"/>
      <c r="I79" s="648"/>
      <c r="K79" s="648"/>
      <c r="L79" s="648"/>
    </row>
    <row r="80" spans="1:16" hidden="1">
      <c r="E80" s="94"/>
      <c r="F80" s="94"/>
      <c r="G80" s="94"/>
      <c r="I80" s="648"/>
      <c r="K80" s="648"/>
      <c r="L80" s="648"/>
    </row>
    <row r="81" spans="5:12" s="145" customFormat="1" hidden="1">
      <c r="E81" s="94"/>
      <c r="F81" s="94"/>
      <c r="G81" s="94"/>
      <c r="H81" s="94"/>
      <c r="I81" s="648"/>
      <c r="J81" s="94"/>
      <c r="K81" s="648"/>
      <c r="L81" s="648"/>
    </row>
    <row r="82" spans="5:12" s="145" customFormat="1" hidden="1">
      <c r="E82" s="94"/>
      <c r="F82" s="94"/>
      <c r="G82" s="94"/>
      <c r="H82" s="94"/>
      <c r="I82" s="648"/>
      <c r="J82" s="94"/>
      <c r="K82" s="648"/>
      <c r="L82" s="648"/>
    </row>
    <row r="83" spans="5:12" s="145" customFormat="1" hidden="1">
      <c r="E83" s="94"/>
      <c r="F83" s="94"/>
      <c r="G83" s="94"/>
      <c r="H83" s="94"/>
      <c r="I83" s="648"/>
      <c r="J83" s="94"/>
      <c r="K83" s="648"/>
      <c r="L83" s="648"/>
    </row>
    <row r="84" spans="5:12" s="145" customFormat="1" hidden="1">
      <c r="E84" s="94"/>
      <c r="F84" s="94"/>
      <c r="G84" s="94"/>
      <c r="H84" s="94"/>
      <c r="I84" s="648"/>
      <c r="J84" s="94"/>
      <c r="K84" s="648"/>
      <c r="L84" s="648"/>
    </row>
    <row r="85" spans="5:12" s="145" customFormat="1" hidden="1">
      <c r="E85" s="94"/>
      <c r="F85" s="94"/>
      <c r="G85" s="94"/>
      <c r="H85" s="94"/>
      <c r="I85" s="648"/>
      <c r="J85" s="94"/>
      <c r="K85" s="648"/>
      <c r="L85" s="648"/>
    </row>
    <row r="86" spans="5:12" s="145" customFormat="1" hidden="1">
      <c r="E86" s="94"/>
      <c r="F86" s="94"/>
      <c r="G86" s="94"/>
      <c r="H86" s="94"/>
      <c r="I86" s="648"/>
      <c r="J86" s="94"/>
      <c r="K86" s="648"/>
      <c r="L86" s="648"/>
    </row>
    <row r="87" spans="5:12" s="145" customFormat="1" hidden="1">
      <c r="E87" s="94"/>
      <c r="F87" s="94"/>
      <c r="G87" s="94"/>
      <c r="H87" s="94"/>
      <c r="I87" s="648"/>
      <c r="J87" s="94"/>
      <c r="K87" s="648"/>
      <c r="L87" s="648"/>
    </row>
    <row r="88" spans="5:12" s="145" customFormat="1" hidden="1">
      <c r="E88" s="94"/>
      <c r="F88" s="94"/>
      <c r="G88" s="94"/>
      <c r="H88" s="94"/>
      <c r="I88" s="648"/>
      <c r="J88" s="94"/>
      <c r="K88" s="648"/>
      <c r="L88" s="648"/>
    </row>
    <row r="89" spans="5:12" s="145" customFormat="1" hidden="1">
      <c r="E89" s="94"/>
      <c r="F89" s="94"/>
      <c r="G89" s="94"/>
      <c r="H89" s="94"/>
      <c r="I89" s="648"/>
      <c r="J89" s="94"/>
      <c r="K89" s="94"/>
      <c r="L89" s="648"/>
    </row>
    <row r="90" spans="5:12" s="145" customFormat="1" hidden="1">
      <c r="E90" s="94"/>
      <c r="F90" s="94"/>
      <c r="G90" s="94"/>
      <c r="H90" s="94"/>
      <c r="I90" s="648"/>
      <c r="J90" s="94"/>
      <c r="K90" s="94"/>
      <c r="L90" s="648"/>
    </row>
    <row r="91" spans="5:12" s="145" customFormat="1" hidden="1">
      <c r="E91" s="94"/>
      <c r="F91" s="94"/>
      <c r="G91" s="94"/>
      <c r="H91" s="94"/>
      <c r="I91" s="648"/>
      <c r="J91" s="94"/>
      <c r="K91" s="94"/>
      <c r="L91" s="648"/>
    </row>
    <row r="92" spans="5:12" s="145" customFormat="1" hidden="1">
      <c r="E92" s="94"/>
      <c r="F92" s="94"/>
      <c r="G92" s="94"/>
      <c r="H92" s="94"/>
      <c r="I92" s="648"/>
      <c r="J92" s="94"/>
      <c r="K92" s="94"/>
      <c r="L92" s="648"/>
    </row>
    <row r="93" spans="5:12" s="145" customFormat="1" hidden="1">
      <c r="E93" s="94"/>
      <c r="F93" s="94"/>
      <c r="G93" s="94"/>
      <c r="H93" s="94"/>
      <c r="I93" s="648"/>
      <c r="J93" s="94"/>
      <c r="K93" s="94"/>
      <c r="L93" s="648"/>
    </row>
    <row r="94" spans="5:12" s="145" customFormat="1" hidden="1">
      <c r="E94" s="94"/>
      <c r="F94" s="94"/>
      <c r="G94" s="94"/>
      <c r="H94" s="94"/>
      <c r="I94" s="94"/>
      <c r="J94" s="94"/>
      <c r="K94" s="94"/>
      <c r="L94" s="648"/>
    </row>
    <row r="95" spans="5:12" s="145" customFormat="1" hidden="1">
      <c r="E95" s="94"/>
      <c r="F95" s="94"/>
      <c r="G95" s="94"/>
      <c r="H95" s="94"/>
      <c r="I95" s="94"/>
      <c r="J95" s="94"/>
      <c r="K95" s="94"/>
      <c r="L95" s="648"/>
    </row>
    <row r="96" spans="5:12" s="145" customFormat="1" hidden="1">
      <c r="E96" s="94"/>
      <c r="F96" s="94"/>
      <c r="G96" s="94"/>
      <c r="H96" s="94"/>
      <c r="I96" s="94"/>
      <c r="J96" s="94"/>
      <c r="K96" s="94"/>
      <c r="L96" s="94"/>
    </row>
    <row r="97" spans="5:7" s="145" customFormat="1" hidden="1">
      <c r="E97" s="94"/>
      <c r="F97" s="94"/>
      <c r="G97" s="94"/>
    </row>
    <row r="98" spans="5:7" s="145" customFormat="1" hidden="1">
      <c r="E98" s="94"/>
      <c r="F98" s="94"/>
      <c r="G98" s="94"/>
    </row>
    <row r="99" spans="5:7" s="145" customFormat="1" hidden="1">
      <c r="E99" s="94"/>
      <c r="F99" s="94"/>
      <c r="G99" s="94"/>
    </row>
    <row r="100" spans="5:7" s="145" customFormat="1" hidden="1">
      <c r="E100" s="94"/>
      <c r="F100" s="94"/>
      <c r="G100" s="94"/>
    </row>
    <row r="101" spans="5:7" s="145" customFormat="1" hidden="1">
      <c r="E101" s="94"/>
      <c r="F101" s="94"/>
      <c r="G101" s="94"/>
    </row>
    <row r="102" spans="5:7" s="145" customFormat="1" hidden="1">
      <c r="E102" s="94"/>
      <c r="F102" s="94"/>
      <c r="G102" s="94"/>
    </row>
    <row r="103" spans="5:7" s="145" customFormat="1" hidden="1">
      <c r="E103" s="94"/>
      <c r="F103" s="94"/>
      <c r="G103" s="94"/>
    </row>
    <row r="104" spans="5:7" s="145" customFormat="1" hidden="1">
      <c r="E104" s="94"/>
      <c r="F104" s="94"/>
      <c r="G104" s="94"/>
    </row>
    <row r="105" spans="5:7" s="145" customFormat="1" hidden="1">
      <c r="E105" s="94"/>
      <c r="F105" s="94"/>
      <c r="G105" s="94"/>
    </row>
    <row r="106" spans="5:7" s="145" customFormat="1" hidden="1">
      <c r="E106" s="94"/>
      <c r="F106" s="94"/>
      <c r="G106" s="94"/>
    </row>
    <row r="107" spans="5:7" s="145" customFormat="1" hidden="1">
      <c r="E107" s="94"/>
      <c r="F107" s="94"/>
      <c r="G107" s="94"/>
    </row>
    <row r="108" spans="5:7" s="145" customFormat="1" hidden="1">
      <c r="E108" s="94"/>
      <c r="F108" s="94"/>
      <c r="G108" s="94"/>
    </row>
    <row r="109" spans="5:7" s="145" customFormat="1" hidden="1">
      <c r="E109" s="94"/>
      <c r="F109" s="94"/>
      <c r="G109" s="94"/>
    </row>
    <row r="110" spans="5:7" s="145" customFormat="1" hidden="1">
      <c r="E110" s="94"/>
      <c r="F110" s="94"/>
      <c r="G110" s="94"/>
    </row>
    <row r="111" spans="5:7" s="145" customFormat="1" hidden="1">
      <c r="E111" s="94"/>
      <c r="F111" s="94"/>
      <c r="G111" s="94"/>
    </row>
    <row r="112" spans="5:7" s="145" customFormat="1" hidden="1">
      <c r="E112" s="94"/>
      <c r="F112" s="94"/>
      <c r="G112" s="94"/>
    </row>
    <row r="113" spans="5:7" s="145" customFormat="1" hidden="1">
      <c r="E113" s="94"/>
      <c r="F113" s="94"/>
      <c r="G113" s="94"/>
    </row>
    <row r="114" spans="5:7" s="145" customFormat="1" hidden="1">
      <c r="E114" s="94"/>
      <c r="F114" s="94"/>
      <c r="G114" s="94"/>
    </row>
    <row r="115" spans="5:7" s="145" customFormat="1" hidden="1">
      <c r="E115" s="94"/>
      <c r="F115" s="94"/>
      <c r="G115" s="94"/>
    </row>
    <row r="116" spans="5:7" s="145" customFormat="1" hidden="1">
      <c r="E116" s="94"/>
      <c r="F116" s="94"/>
      <c r="G116" s="94"/>
    </row>
    <row r="117" spans="5:7" s="145" customFormat="1" hidden="1">
      <c r="E117" s="94"/>
      <c r="F117" s="94"/>
      <c r="G117" s="94"/>
    </row>
    <row r="118" spans="5:7" s="145" customFormat="1" hidden="1">
      <c r="E118" s="94"/>
      <c r="F118" s="94"/>
      <c r="G118" s="94"/>
    </row>
    <row r="119" spans="5:7" s="145" customFormat="1" hidden="1">
      <c r="E119" s="94"/>
      <c r="F119" s="94"/>
      <c r="G119" s="94"/>
    </row>
    <row r="120" spans="5:7" s="145" customFormat="1" hidden="1">
      <c r="E120" s="94"/>
      <c r="F120" s="94"/>
      <c r="G120" s="94"/>
    </row>
    <row r="121" spans="5:7" s="145" customFormat="1" hidden="1">
      <c r="E121" s="94"/>
      <c r="F121" s="94"/>
      <c r="G121" s="94"/>
    </row>
    <row r="122" spans="5:7" s="145" customFormat="1" hidden="1">
      <c r="E122" s="94"/>
      <c r="F122" s="94"/>
      <c r="G122" s="94"/>
    </row>
    <row r="123" spans="5:7" s="145" customFormat="1" hidden="1">
      <c r="E123" s="94"/>
      <c r="F123" s="94"/>
      <c r="G123" s="94"/>
    </row>
    <row r="124" spans="5:7" s="145" customFormat="1" hidden="1">
      <c r="E124" s="94"/>
      <c r="F124" s="94"/>
      <c r="G124" s="94"/>
    </row>
    <row r="125" spans="5:7" s="145" customFormat="1" hidden="1">
      <c r="E125" s="94"/>
      <c r="F125" s="94"/>
      <c r="G125" s="94"/>
    </row>
    <row r="126" spans="5:7" s="145" customFormat="1" hidden="1">
      <c r="E126" s="94"/>
      <c r="F126" s="94"/>
      <c r="G126" s="94"/>
    </row>
    <row r="127" spans="5:7" s="145" customFormat="1" hidden="1">
      <c r="E127" s="94"/>
      <c r="F127" s="94"/>
      <c r="G127" s="94"/>
    </row>
    <row r="128" spans="5:7" s="145" customFormat="1" hidden="1">
      <c r="E128" s="94"/>
      <c r="F128" s="94"/>
      <c r="G128" s="94"/>
    </row>
    <row r="129" spans="5:7" s="145" customFormat="1" hidden="1">
      <c r="E129" s="94"/>
      <c r="F129" s="94"/>
      <c r="G129" s="94"/>
    </row>
    <row r="130" spans="5:7" s="145" customFormat="1" hidden="1">
      <c r="E130" s="94"/>
      <c r="F130" s="94"/>
      <c r="G130" s="94"/>
    </row>
    <row r="131" spans="5:7" s="145" customFormat="1" hidden="1">
      <c r="E131" s="94"/>
      <c r="F131" s="94"/>
      <c r="G131" s="94"/>
    </row>
    <row r="132" spans="5:7" s="145" customFormat="1" hidden="1">
      <c r="E132" s="94"/>
      <c r="F132" s="94"/>
      <c r="G132" s="94"/>
    </row>
    <row r="133" spans="5:7" s="145" customFormat="1" hidden="1">
      <c r="E133" s="94"/>
      <c r="F133" s="94"/>
      <c r="G133" s="94"/>
    </row>
    <row r="134" spans="5:7" s="145" customFormat="1" hidden="1">
      <c r="E134" s="94"/>
      <c r="F134" s="94"/>
      <c r="G134" s="94"/>
    </row>
    <row r="135" spans="5:7" s="145" customFormat="1" hidden="1">
      <c r="E135" s="94"/>
      <c r="F135" s="94"/>
      <c r="G135" s="94"/>
    </row>
    <row r="136" spans="5:7" s="145" customFormat="1" hidden="1">
      <c r="E136" s="94"/>
      <c r="F136" s="94"/>
      <c r="G136" s="94"/>
    </row>
    <row r="137" spans="5:7" s="145" customFormat="1" hidden="1">
      <c r="E137" s="94"/>
      <c r="F137" s="94"/>
      <c r="G137" s="94"/>
    </row>
    <row r="138" spans="5:7" s="145" customFormat="1" hidden="1">
      <c r="E138" s="94"/>
      <c r="F138" s="94"/>
      <c r="G138" s="94"/>
    </row>
    <row r="139" spans="5:7" s="145" customFormat="1" hidden="1">
      <c r="E139" s="94"/>
      <c r="F139" s="94"/>
      <c r="G139" s="94"/>
    </row>
    <row r="140" spans="5:7" s="145" customFormat="1" hidden="1">
      <c r="E140" s="94"/>
      <c r="F140" s="94"/>
      <c r="G140" s="94"/>
    </row>
    <row r="141" spans="5:7" s="145" customFormat="1" hidden="1">
      <c r="E141" s="94"/>
      <c r="F141" s="94"/>
      <c r="G141" s="94"/>
    </row>
    <row r="142" spans="5:7" s="145" customFormat="1" hidden="1">
      <c r="E142" s="94"/>
      <c r="F142" s="94"/>
      <c r="G142" s="94"/>
    </row>
    <row r="143" spans="5:7" s="145" customFormat="1" hidden="1">
      <c r="E143" s="94"/>
      <c r="F143" s="94"/>
      <c r="G143" s="94"/>
    </row>
    <row r="144" spans="5:7" s="145" customFormat="1" hidden="1">
      <c r="E144" s="94"/>
      <c r="F144" s="94"/>
      <c r="G144" s="94"/>
    </row>
    <row r="145" spans="5:7" s="145" customFormat="1" hidden="1">
      <c r="E145" s="94"/>
      <c r="F145" s="94"/>
      <c r="G145" s="94"/>
    </row>
    <row r="146" spans="5:7" s="145" customFormat="1" hidden="1">
      <c r="E146" s="94"/>
      <c r="F146" s="94"/>
      <c r="G146" s="94"/>
    </row>
    <row r="147" spans="5:7" s="145" customFormat="1" hidden="1">
      <c r="E147" s="94"/>
      <c r="F147" s="94"/>
      <c r="G147" s="94"/>
    </row>
    <row r="148" spans="5:7" s="145" customFormat="1" hidden="1">
      <c r="E148" s="94"/>
      <c r="F148" s="94"/>
      <c r="G148" s="94"/>
    </row>
    <row r="149" spans="5:7" s="145" customFormat="1" hidden="1">
      <c r="E149" s="94"/>
      <c r="F149" s="94"/>
      <c r="G149" s="94"/>
    </row>
    <row r="150" spans="5:7" s="145" customFormat="1" hidden="1">
      <c r="E150" s="94"/>
      <c r="F150" s="94"/>
      <c r="G150" s="94"/>
    </row>
    <row r="151" spans="5:7" s="145" customFormat="1" hidden="1">
      <c r="E151" s="94"/>
      <c r="F151" s="94"/>
      <c r="G151" s="94"/>
    </row>
    <row r="152" spans="5:7" s="145" customFormat="1" hidden="1">
      <c r="E152" s="94"/>
      <c r="F152" s="94"/>
      <c r="G152" s="94"/>
    </row>
    <row r="153" spans="5:7" s="145" customFormat="1" hidden="1">
      <c r="E153" s="94"/>
      <c r="F153" s="94"/>
      <c r="G153" s="94"/>
    </row>
    <row r="154" spans="5:7" s="145" customFormat="1" hidden="1">
      <c r="E154" s="94"/>
      <c r="F154" s="94"/>
      <c r="G154" s="94"/>
    </row>
    <row r="155" spans="5:7" s="145" customFormat="1" hidden="1">
      <c r="E155" s="94"/>
      <c r="F155" s="94"/>
      <c r="G155" s="94"/>
    </row>
  </sheetData>
  <sheetProtection password="C66E" sheet="1" objects="1" scenarios="1"/>
  <conditionalFormatting sqref="H3:K3">
    <cfRule type="expression" dxfId="142" priority="14" stopIfTrue="1">
      <formula>H2="H"</formula>
    </cfRule>
    <cfRule type="expression" dxfId="141" priority="15" stopIfTrue="1">
      <formula>H2="F"</formula>
    </cfRule>
    <cfRule type="expression" dxfId="140" priority="16" stopIfTrue="1">
      <formula>H2="O"</formula>
    </cfRule>
  </conditionalFormatting>
  <conditionalFormatting sqref="H20">
    <cfRule type="containsBlanks" dxfId="139" priority="9">
      <formula>LEN(TRIM(H20))=0</formula>
    </cfRule>
  </conditionalFormatting>
  <conditionalFormatting sqref="H21">
    <cfRule type="containsBlanks" dxfId="138" priority="8">
      <formula>LEN(TRIM(H21))=0</formula>
    </cfRule>
  </conditionalFormatting>
  <conditionalFormatting sqref="H19">
    <cfRule type="containsBlanks" dxfId="137" priority="10">
      <formula>LEN(TRIM(H19))=0</formula>
    </cfRule>
  </conditionalFormatting>
  <conditionalFormatting sqref="H27">
    <cfRule type="containsBlanks" dxfId="136" priority="6">
      <formula>LEN(TRIM(H27))=0</formula>
    </cfRule>
  </conditionalFormatting>
  <conditionalFormatting sqref="H25">
    <cfRule type="containsBlanks" dxfId="135" priority="7">
      <formula>LEN(TRIM(H25))=0</formula>
    </cfRule>
  </conditionalFormatting>
  <conditionalFormatting sqref="H33">
    <cfRule type="containsBlanks" dxfId="134" priority="4">
      <formula>LEN(TRIM(H33))=0</formula>
    </cfRule>
  </conditionalFormatting>
  <conditionalFormatting sqref="L3:O3">
    <cfRule type="expression" dxfId="133" priority="1" stopIfTrue="1">
      <formula>L2="H"</formula>
    </cfRule>
    <cfRule type="expression" dxfId="132" priority="2" stopIfTrue="1">
      <formula>L2="F"</formula>
    </cfRule>
    <cfRule type="expression" dxfId="131" priority="3" stopIfTrue="1">
      <formula>L2="O"</formula>
    </cfRule>
  </conditionalFormatting>
  <pageMargins left="0.7" right="0.7" top="0.75" bottom="0.75" header="0.3" footer="0.3"/>
  <pageSetup paperSize="9" orientation="landscape" horizontalDpi="300" verticalDpi="300"/>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J83"/>
  <sheetViews>
    <sheetView topLeftCell="A16" workbookViewId="0">
      <selection activeCell="M19" sqref="M19"/>
    </sheetView>
  </sheetViews>
  <sheetFormatPr baseColWidth="10" defaultColWidth="0" defaultRowHeight="13" zeroHeight="1" outlineLevelRow="1" x14ac:dyDescent="0"/>
  <cols>
    <col min="1" max="1" width="13.1640625" style="145" customWidth="1"/>
    <col min="2" max="2" width="18.1640625" style="145" customWidth="1"/>
    <col min="3" max="5" width="1.6640625" style="145" customWidth="1"/>
    <col min="6" max="6" width="15.5" style="145" customWidth="1"/>
    <col min="7" max="9" width="2.33203125" style="145" customWidth="1"/>
    <col min="10" max="10" width="9.33203125" style="239" customWidth="1"/>
    <col min="11" max="11" width="13.5" style="239" customWidth="1"/>
    <col min="12" max="12" width="13.6640625" style="239" customWidth="1"/>
    <col min="13" max="13" width="29" style="145" customWidth="1"/>
    <col min="14" max="14" width="20.5" style="145" bestFit="1" customWidth="1"/>
    <col min="15" max="16" width="15" style="145" bestFit="1" customWidth="1"/>
    <col min="17" max="20" width="14.33203125" style="145" bestFit="1" customWidth="1"/>
    <col min="21" max="21" width="8.83203125" style="145" customWidth="1"/>
    <col min="22" max="348" width="0" style="145" hidden="1" customWidth="1"/>
    <col min="349" max="16384" width="8.83203125" style="145" hidden="1"/>
  </cols>
  <sheetData>
    <row r="1" spans="1:345" s="94" customFormat="1" ht="17.25" customHeight="1">
      <c r="A1" s="213" t="s">
        <v>1</v>
      </c>
      <c r="C1" s="213"/>
      <c r="D1" s="213"/>
      <c r="J1" s="214"/>
      <c r="K1" s="214"/>
      <c r="L1" s="214"/>
    </row>
    <row r="2" spans="1:345" s="94" customFormat="1" ht="17.25" customHeight="1" thickBot="1">
      <c r="A2" s="215" t="s">
        <v>41</v>
      </c>
      <c r="C2" s="215"/>
      <c r="D2" s="215"/>
      <c r="J2" s="214"/>
      <c r="K2" s="214"/>
      <c r="L2" s="214"/>
      <c r="M2" s="184"/>
      <c r="N2" s="184"/>
      <c r="O2" s="184"/>
      <c r="P2" s="184"/>
      <c r="Q2" s="184"/>
      <c r="R2" s="184"/>
      <c r="S2" s="184"/>
      <c r="T2" s="184"/>
    </row>
    <row r="3" spans="1:345" ht="17.25" customHeight="1" thickBot="1">
      <c r="A3" s="214" t="str">
        <f ca="1">"Sheet: "&amp;MID(CELL("filename",A3),FIND("]",CELL("filename",A3))+1,99)</f>
        <v>Sheet: Direct costs Bolivia</v>
      </c>
      <c r="B3" s="94"/>
      <c r="C3" s="214"/>
      <c r="D3" s="214"/>
      <c r="E3" s="94"/>
      <c r="F3" s="94"/>
      <c r="G3" s="94"/>
      <c r="H3" s="94"/>
      <c r="I3" s="94"/>
      <c r="J3" s="214" t="s">
        <v>11</v>
      </c>
      <c r="K3" s="214" t="s">
        <v>18</v>
      </c>
      <c r="L3" s="217" t="s">
        <v>12</v>
      </c>
      <c r="M3" s="185" t="s">
        <v>1</v>
      </c>
      <c r="N3" s="186">
        <v>2016</v>
      </c>
      <c r="O3" s="186">
        <v>2017</v>
      </c>
      <c r="P3" s="186">
        <v>2018</v>
      </c>
      <c r="Q3" s="187">
        <v>2019</v>
      </c>
      <c r="R3" s="187">
        <v>2020</v>
      </c>
      <c r="S3" s="187">
        <v>2021</v>
      </c>
      <c r="T3" s="135">
        <v>2022</v>
      </c>
      <c r="U3" s="94"/>
      <c r="V3" s="94"/>
      <c r="W3" s="94"/>
      <c r="X3" s="94"/>
      <c r="Y3" s="94"/>
      <c r="Z3" s="94"/>
      <c r="AA3" s="94"/>
      <c r="AB3" s="94"/>
      <c r="AC3" s="94"/>
      <c r="AD3" s="94"/>
      <c r="AE3" s="94"/>
    </row>
    <row r="4" spans="1:345" s="238" customFormat="1" ht="17.25" customHeight="1" thickBot="1">
      <c r="A4" s="218" t="s">
        <v>2</v>
      </c>
      <c r="B4" s="95"/>
      <c r="C4" s="95"/>
      <c r="D4" s="95"/>
      <c r="E4" s="219"/>
      <c r="F4" s="95"/>
      <c r="G4" s="95"/>
      <c r="H4" s="95"/>
      <c r="I4" s="95"/>
      <c r="J4" s="95"/>
      <c r="K4" s="95"/>
      <c r="L4" s="95"/>
      <c r="M4" s="95"/>
      <c r="N4" s="95"/>
      <c r="O4" s="95"/>
      <c r="P4" s="95"/>
      <c r="Q4" s="95"/>
      <c r="R4" s="95"/>
      <c r="S4" s="95"/>
      <c r="T4" s="96"/>
      <c r="U4" s="183"/>
      <c r="V4" s="183"/>
      <c r="W4" s="183"/>
      <c r="X4" s="183"/>
      <c r="Y4" s="183"/>
      <c r="Z4" s="183"/>
      <c r="AA4" s="183"/>
      <c r="AB4" s="183"/>
      <c r="AC4" s="183"/>
      <c r="AD4" s="183"/>
      <c r="AE4" s="183"/>
      <c r="AF4" s="196"/>
      <c r="AG4" s="196"/>
      <c r="AH4" s="196"/>
      <c r="AI4" s="196"/>
      <c r="AJ4" s="196"/>
      <c r="AK4" s="196"/>
      <c r="AL4" s="196"/>
      <c r="AM4" s="196"/>
      <c r="AN4" s="196"/>
      <c r="AO4" s="196"/>
      <c r="AP4" s="196"/>
      <c r="AQ4" s="196"/>
      <c r="AR4" s="196"/>
      <c r="AS4" s="196"/>
      <c r="AT4" s="196"/>
      <c r="AU4" s="196"/>
      <c r="AV4" s="196"/>
      <c r="AW4" s="196"/>
      <c r="AX4" s="196"/>
      <c r="AY4" s="196"/>
      <c r="AZ4" s="196"/>
      <c r="BA4" s="196"/>
      <c r="BB4" s="196"/>
      <c r="BC4" s="196"/>
      <c r="BD4" s="196"/>
      <c r="BE4" s="196"/>
      <c r="BF4" s="196"/>
      <c r="BG4" s="196"/>
      <c r="BH4" s="196"/>
      <c r="BI4" s="196"/>
      <c r="BJ4" s="196"/>
      <c r="BK4" s="196"/>
      <c r="BL4" s="196"/>
      <c r="BM4" s="196"/>
      <c r="BN4" s="196"/>
      <c r="BO4" s="196"/>
      <c r="BP4" s="196"/>
      <c r="BQ4" s="196"/>
      <c r="BR4" s="196"/>
      <c r="BS4" s="196"/>
      <c r="BT4" s="196"/>
      <c r="BU4" s="196"/>
      <c r="BV4" s="196"/>
      <c r="BW4" s="196"/>
      <c r="BX4" s="196"/>
      <c r="BY4" s="196"/>
      <c r="BZ4" s="196"/>
      <c r="CA4" s="196"/>
      <c r="CB4" s="196"/>
      <c r="CC4" s="196"/>
      <c r="CD4" s="196"/>
      <c r="CE4" s="196"/>
      <c r="CF4" s="196"/>
      <c r="CG4" s="196"/>
      <c r="CH4" s="196"/>
      <c r="CI4" s="196"/>
      <c r="CJ4" s="196"/>
      <c r="CK4" s="196"/>
      <c r="CL4" s="196"/>
      <c r="CM4" s="196"/>
      <c r="CN4" s="196"/>
      <c r="CO4" s="196"/>
      <c r="CP4" s="196"/>
      <c r="CQ4" s="196"/>
      <c r="CR4" s="196"/>
      <c r="CS4" s="196"/>
      <c r="CT4" s="196"/>
      <c r="CU4" s="196"/>
      <c r="CV4" s="196"/>
      <c r="CW4" s="196"/>
      <c r="CX4" s="196"/>
      <c r="CY4" s="196"/>
      <c r="CZ4" s="196"/>
      <c r="DA4" s="196"/>
      <c r="DB4" s="196"/>
      <c r="DC4" s="196"/>
      <c r="DD4" s="196"/>
      <c r="DE4" s="196"/>
      <c r="DF4" s="196"/>
      <c r="DG4" s="196"/>
      <c r="DH4" s="196"/>
      <c r="DI4" s="196"/>
      <c r="DJ4" s="196"/>
      <c r="DK4" s="196"/>
      <c r="DL4" s="196"/>
      <c r="DM4" s="196"/>
      <c r="DN4" s="196"/>
      <c r="DO4" s="196"/>
      <c r="DP4" s="196"/>
      <c r="DQ4" s="196"/>
      <c r="DR4" s="196"/>
      <c r="DS4" s="196"/>
      <c r="DT4" s="196"/>
      <c r="DU4" s="196"/>
      <c r="DV4" s="196"/>
      <c r="DW4" s="196"/>
      <c r="DX4" s="196"/>
      <c r="DY4" s="196"/>
      <c r="DZ4" s="196"/>
      <c r="EA4" s="196"/>
      <c r="EB4" s="196"/>
      <c r="EC4" s="196"/>
      <c r="ED4" s="196"/>
      <c r="EE4" s="196"/>
      <c r="EF4" s="196"/>
      <c r="EG4" s="196"/>
      <c r="EH4" s="196"/>
      <c r="EI4" s="196"/>
      <c r="EJ4" s="196"/>
      <c r="EK4" s="196"/>
      <c r="EL4" s="196"/>
      <c r="EM4" s="196"/>
      <c r="EN4" s="196"/>
      <c r="EO4" s="196"/>
      <c r="EP4" s="196"/>
      <c r="EQ4" s="196"/>
      <c r="ER4" s="196"/>
      <c r="ES4" s="196"/>
      <c r="ET4" s="196"/>
      <c r="EU4" s="196"/>
      <c r="EV4" s="196"/>
      <c r="EW4" s="196"/>
      <c r="EX4" s="196"/>
      <c r="EY4" s="196"/>
      <c r="EZ4" s="196"/>
      <c r="FA4" s="196"/>
      <c r="FB4" s="196"/>
      <c r="FC4" s="196"/>
      <c r="FD4" s="196"/>
      <c r="FE4" s="196"/>
      <c r="FF4" s="196"/>
      <c r="FG4" s="196"/>
      <c r="FH4" s="196"/>
      <c r="FI4" s="196"/>
      <c r="FJ4" s="196"/>
      <c r="FK4" s="196"/>
      <c r="FL4" s="196"/>
      <c r="FM4" s="196"/>
      <c r="FN4" s="196"/>
      <c r="FO4" s="196"/>
      <c r="FP4" s="196"/>
      <c r="FQ4" s="196"/>
      <c r="FR4" s="196"/>
      <c r="FS4" s="196"/>
      <c r="FT4" s="196"/>
      <c r="FU4" s="196"/>
      <c r="FV4" s="196"/>
      <c r="FW4" s="196"/>
      <c r="FX4" s="196"/>
      <c r="FY4" s="196"/>
      <c r="FZ4" s="196"/>
      <c r="GA4" s="196"/>
      <c r="GB4" s="196"/>
      <c r="GC4" s="196"/>
      <c r="GD4" s="196"/>
      <c r="GE4" s="196"/>
      <c r="GF4" s="196"/>
      <c r="GG4" s="196"/>
      <c r="GH4" s="196"/>
      <c r="GI4" s="196"/>
      <c r="GJ4" s="196"/>
      <c r="GK4" s="196"/>
      <c r="GL4" s="196"/>
      <c r="GM4" s="196"/>
      <c r="GN4" s="196"/>
      <c r="GO4" s="196"/>
      <c r="GP4" s="196"/>
      <c r="GQ4" s="196"/>
      <c r="GR4" s="196"/>
      <c r="GS4" s="196"/>
      <c r="GT4" s="196"/>
      <c r="GU4" s="196"/>
      <c r="GV4" s="196"/>
      <c r="GW4" s="196"/>
      <c r="GX4" s="196"/>
      <c r="GY4" s="196"/>
      <c r="GZ4" s="196"/>
      <c r="HA4" s="196"/>
      <c r="HB4" s="196"/>
      <c r="HC4" s="196"/>
      <c r="HD4" s="196"/>
      <c r="HE4" s="196"/>
      <c r="HF4" s="196"/>
      <c r="HG4" s="196"/>
      <c r="HH4" s="196"/>
      <c r="HI4" s="196"/>
      <c r="HJ4" s="196"/>
      <c r="HK4" s="196"/>
      <c r="HL4" s="196"/>
      <c r="HM4" s="196"/>
      <c r="HN4" s="196"/>
      <c r="HO4" s="196"/>
      <c r="HP4" s="196"/>
      <c r="HQ4" s="196"/>
      <c r="HR4" s="196"/>
      <c r="HS4" s="196"/>
      <c r="HT4" s="196"/>
      <c r="HU4" s="196"/>
      <c r="HV4" s="196"/>
      <c r="HW4" s="196"/>
      <c r="HX4" s="196"/>
      <c r="HY4" s="196"/>
      <c r="HZ4" s="196"/>
      <c r="IA4" s="196"/>
      <c r="IB4" s="196"/>
      <c r="IC4" s="196"/>
      <c r="ID4" s="196"/>
      <c r="IE4" s="196"/>
      <c r="IF4" s="196"/>
      <c r="IG4" s="196"/>
      <c r="IH4" s="196"/>
      <c r="II4" s="196"/>
      <c r="IJ4" s="196"/>
      <c r="IK4" s="196"/>
      <c r="IL4" s="196"/>
      <c r="IM4" s="196"/>
      <c r="IN4" s="196"/>
      <c r="IO4" s="196"/>
      <c r="IP4" s="196"/>
      <c r="IQ4" s="196"/>
      <c r="IR4" s="196"/>
      <c r="IS4" s="196"/>
      <c r="IT4" s="196"/>
      <c r="IU4" s="196"/>
      <c r="IV4" s="196"/>
      <c r="IW4" s="196"/>
      <c r="IX4" s="196"/>
      <c r="IY4" s="196"/>
      <c r="IZ4" s="196"/>
      <c r="JA4" s="196"/>
      <c r="JB4" s="196"/>
      <c r="JC4" s="196"/>
      <c r="JD4" s="196"/>
      <c r="JE4" s="196"/>
      <c r="JF4" s="196"/>
      <c r="JG4" s="196"/>
      <c r="JH4" s="196"/>
      <c r="JI4" s="196"/>
      <c r="JJ4" s="196"/>
      <c r="JK4" s="196"/>
      <c r="JL4" s="196"/>
      <c r="JM4" s="196"/>
      <c r="JN4" s="196"/>
      <c r="JO4" s="196"/>
      <c r="JP4" s="196"/>
      <c r="JQ4" s="196"/>
      <c r="JR4" s="196"/>
      <c r="JS4" s="196"/>
      <c r="JT4" s="196"/>
      <c r="JU4" s="196"/>
      <c r="JV4" s="196"/>
      <c r="JW4" s="196"/>
      <c r="JX4" s="196"/>
      <c r="JY4" s="196"/>
      <c r="JZ4" s="196"/>
      <c r="KA4" s="196"/>
      <c r="KB4" s="196"/>
      <c r="KC4" s="196"/>
      <c r="KD4" s="196"/>
      <c r="KE4" s="196"/>
      <c r="KF4" s="196"/>
      <c r="KG4" s="196"/>
      <c r="KH4" s="196"/>
      <c r="KI4" s="196"/>
      <c r="KJ4" s="196"/>
      <c r="KK4" s="196"/>
      <c r="KL4" s="196"/>
      <c r="KM4" s="196"/>
      <c r="KN4" s="196"/>
      <c r="KO4" s="196"/>
      <c r="KP4" s="196"/>
      <c r="KQ4" s="196"/>
      <c r="KR4" s="196"/>
      <c r="KS4" s="196"/>
      <c r="KT4" s="196"/>
      <c r="KU4" s="196"/>
      <c r="KV4" s="196"/>
      <c r="KW4" s="196"/>
      <c r="KX4" s="196"/>
      <c r="KY4" s="196"/>
      <c r="KZ4" s="196"/>
      <c r="LA4" s="196"/>
      <c r="LB4" s="196"/>
      <c r="LC4" s="196"/>
      <c r="LD4" s="196"/>
      <c r="LE4" s="196"/>
      <c r="LF4" s="196"/>
      <c r="LG4" s="196"/>
      <c r="LH4" s="196"/>
      <c r="LI4" s="196"/>
      <c r="LJ4" s="196"/>
      <c r="LK4" s="196"/>
      <c r="LL4" s="196"/>
      <c r="LM4" s="196"/>
      <c r="LN4" s="196"/>
      <c r="LO4" s="196"/>
      <c r="LP4" s="196"/>
      <c r="LQ4" s="196"/>
      <c r="LR4" s="196"/>
      <c r="LS4" s="196"/>
      <c r="LT4" s="196"/>
      <c r="LU4" s="196"/>
      <c r="LV4" s="196"/>
      <c r="LW4" s="196"/>
      <c r="LX4" s="196"/>
      <c r="LY4" s="196"/>
      <c r="LZ4" s="196"/>
      <c r="MA4" s="196"/>
      <c r="MB4" s="196"/>
      <c r="MC4" s="196"/>
      <c r="MD4" s="196"/>
      <c r="ME4" s="196"/>
      <c r="MF4" s="196"/>
      <c r="MG4" s="196"/>
    </row>
    <row r="5" spans="1:345" s="222" customFormat="1" ht="17.25" customHeight="1" thickTop="1">
      <c r="A5" s="97"/>
      <c r="B5" s="97"/>
      <c r="C5" s="97"/>
      <c r="D5" s="97"/>
      <c r="F5" s="97"/>
      <c r="G5" s="97"/>
      <c r="H5" s="97"/>
      <c r="I5" s="97"/>
      <c r="J5" s="239"/>
      <c r="K5" s="239"/>
      <c r="L5" s="239"/>
      <c r="M5" s="97"/>
      <c r="N5" s="97"/>
      <c r="O5" s="97"/>
      <c r="P5" s="97"/>
      <c r="Q5" s="97"/>
      <c r="R5" s="97"/>
      <c r="S5" s="97"/>
      <c r="T5" s="98"/>
      <c r="U5" s="224"/>
      <c r="V5" s="224"/>
      <c r="W5" s="224"/>
      <c r="X5" s="224"/>
      <c r="Y5" s="224"/>
      <c r="Z5" s="224"/>
      <c r="AA5" s="224"/>
      <c r="AB5" s="224"/>
      <c r="AC5" s="224"/>
      <c r="AD5" s="224"/>
      <c r="AE5" s="224"/>
      <c r="AF5" s="97"/>
      <c r="AG5" s="97"/>
      <c r="AH5" s="97"/>
      <c r="AI5" s="97"/>
      <c r="AJ5" s="97"/>
      <c r="AK5" s="97"/>
      <c r="AL5" s="97"/>
      <c r="AM5" s="97"/>
      <c r="AN5" s="97"/>
      <c r="AO5" s="97"/>
      <c r="AP5" s="97"/>
      <c r="AQ5" s="97"/>
      <c r="AR5" s="97"/>
      <c r="AS5" s="97"/>
      <c r="AT5" s="97"/>
      <c r="AU5" s="97"/>
      <c r="AV5" s="97"/>
      <c r="AW5" s="97"/>
      <c r="AX5" s="97"/>
      <c r="AY5" s="97"/>
      <c r="AZ5" s="97"/>
      <c r="BA5" s="97"/>
      <c r="BB5" s="97"/>
      <c r="BC5" s="97"/>
      <c r="BD5" s="97"/>
      <c r="BE5" s="97"/>
      <c r="BF5" s="97"/>
      <c r="BG5" s="97"/>
      <c r="BH5" s="97"/>
      <c r="BI5" s="97"/>
      <c r="BJ5" s="97"/>
      <c r="BK5" s="97"/>
      <c r="BL5" s="97"/>
      <c r="BM5" s="97"/>
      <c r="BN5" s="97"/>
      <c r="BO5" s="97"/>
      <c r="BP5" s="97"/>
      <c r="BQ5" s="97"/>
      <c r="BR5" s="97"/>
      <c r="BS5" s="97"/>
      <c r="BT5" s="97"/>
      <c r="BU5" s="97"/>
      <c r="BV5" s="97"/>
      <c r="BW5" s="97"/>
      <c r="BX5" s="97"/>
      <c r="BY5" s="97"/>
      <c r="BZ5" s="97"/>
      <c r="CA5" s="97"/>
      <c r="CB5" s="97"/>
      <c r="CC5" s="97"/>
      <c r="CD5" s="97"/>
      <c r="CE5" s="97"/>
      <c r="CF5" s="97"/>
      <c r="CG5" s="97"/>
      <c r="CH5" s="97"/>
      <c r="CI5" s="97"/>
      <c r="CJ5" s="97"/>
      <c r="CK5" s="97"/>
      <c r="CL5" s="97"/>
      <c r="CM5" s="97"/>
      <c r="CN5" s="97"/>
      <c r="CO5" s="97"/>
      <c r="CP5" s="97"/>
      <c r="CQ5" s="97"/>
      <c r="CR5" s="97"/>
      <c r="CS5" s="97"/>
      <c r="CT5" s="97"/>
      <c r="CU5" s="97"/>
      <c r="CV5" s="97"/>
      <c r="CW5" s="97"/>
      <c r="CX5" s="97"/>
      <c r="CY5" s="97"/>
      <c r="CZ5" s="97"/>
      <c r="DA5" s="97"/>
      <c r="DB5" s="97"/>
      <c r="DC5" s="97"/>
      <c r="DD5" s="97"/>
      <c r="DE5" s="97"/>
      <c r="DF5" s="97"/>
      <c r="DG5" s="97"/>
      <c r="DH5" s="97"/>
      <c r="DI5" s="97"/>
      <c r="DJ5" s="97"/>
      <c r="DK5" s="97"/>
      <c r="DL5" s="97"/>
      <c r="DM5" s="97"/>
      <c r="DN5" s="97"/>
      <c r="DO5" s="97"/>
      <c r="DP5" s="97"/>
      <c r="DQ5" s="97"/>
      <c r="DR5" s="97"/>
      <c r="DS5" s="97"/>
      <c r="DT5" s="97"/>
      <c r="DU5" s="97"/>
      <c r="DV5" s="97"/>
      <c r="DW5" s="97"/>
      <c r="DX5" s="97"/>
      <c r="DY5" s="97"/>
      <c r="DZ5" s="97"/>
      <c r="EA5" s="97"/>
      <c r="EB5" s="97"/>
      <c r="EC5" s="97"/>
      <c r="ED5" s="97"/>
      <c r="EE5" s="97"/>
      <c r="EF5" s="97"/>
      <c r="EG5" s="97"/>
      <c r="EH5" s="97"/>
      <c r="EI5" s="97"/>
      <c r="EJ5" s="97"/>
      <c r="EK5" s="97"/>
      <c r="EL5" s="97"/>
      <c r="EM5" s="97"/>
      <c r="EN5" s="97"/>
      <c r="EO5" s="97"/>
      <c r="EP5" s="97"/>
      <c r="EQ5" s="97"/>
      <c r="ER5" s="97"/>
      <c r="ES5" s="97"/>
      <c r="ET5" s="97"/>
      <c r="EU5" s="97"/>
      <c r="EV5" s="97"/>
      <c r="EW5" s="97"/>
      <c r="EX5" s="97"/>
      <c r="EY5" s="97"/>
      <c r="EZ5" s="97"/>
      <c r="FA5" s="97"/>
      <c r="FB5" s="97"/>
      <c r="FC5" s="97"/>
      <c r="FD5" s="97"/>
      <c r="FE5" s="97"/>
      <c r="FF5" s="97"/>
      <c r="FG5" s="97"/>
      <c r="FH5" s="97"/>
      <c r="FI5" s="97"/>
      <c r="FJ5" s="97"/>
      <c r="FK5" s="97"/>
      <c r="FL5" s="97"/>
      <c r="FM5" s="97"/>
      <c r="FN5" s="97"/>
      <c r="FO5" s="97"/>
      <c r="FP5" s="97"/>
      <c r="FQ5" s="97"/>
      <c r="FR5" s="97"/>
      <c r="FS5" s="97"/>
      <c r="FT5" s="97"/>
      <c r="FU5" s="97"/>
      <c r="FV5" s="97"/>
      <c r="FW5" s="97"/>
      <c r="FX5" s="97"/>
      <c r="FY5" s="97"/>
      <c r="FZ5" s="97"/>
      <c r="GA5" s="97"/>
      <c r="GB5" s="97"/>
      <c r="GC5" s="97"/>
      <c r="GD5" s="97"/>
      <c r="GE5" s="97"/>
      <c r="GF5" s="97"/>
      <c r="GG5" s="97"/>
      <c r="GH5" s="97"/>
      <c r="GI5" s="97"/>
      <c r="GJ5" s="97"/>
      <c r="GK5" s="97"/>
      <c r="GL5" s="97"/>
      <c r="GM5" s="97"/>
      <c r="GN5" s="97"/>
      <c r="GO5" s="97"/>
      <c r="GP5" s="97"/>
      <c r="GQ5" s="97"/>
      <c r="GR5" s="97"/>
      <c r="GS5" s="97"/>
      <c r="GT5" s="97"/>
      <c r="GU5" s="97"/>
      <c r="GV5" s="97"/>
      <c r="GW5" s="97"/>
      <c r="GX5" s="97"/>
      <c r="GY5" s="97"/>
      <c r="GZ5" s="97"/>
      <c r="HA5" s="97"/>
      <c r="HB5" s="97"/>
      <c r="HC5" s="97"/>
      <c r="HD5" s="97"/>
      <c r="HE5" s="97"/>
      <c r="HF5" s="97"/>
      <c r="HG5" s="97"/>
      <c r="HH5" s="97"/>
      <c r="HI5" s="97"/>
      <c r="HJ5" s="97"/>
      <c r="HK5" s="97"/>
      <c r="HL5" s="97"/>
      <c r="HM5" s="97"/>
      <c r="HN5" s="97"/>
      <c r="HO5" s="97"/>
      <c r="HP5" s="97"/>
      <c r="HQ5" s="97"/>
      <c r="HR5" s="97"/>
      <c r="HS5" s="97"/>
      <c r="HT5" s="97"/>
      <c r="HU5" s="97"/>
      <c r="HV5" s="97"/>
      <c r="HW5" s="97"/>
      <c r="HX5" s="97"/>
      <c r="HY5" s="97"/>
      <c r="HZ5" s="97"/>
      <c r="IA5" s="97"/>
      <c r="IB5" s="97"/>
      <c r="IC5" s="97"/>
      <c r="ID5" s="97"/>
      <c r="IE5" s="97"/>
      <c r="IF5" s="97"/>
      <c r="IG5" s="97"/>
      <c r="IH5" s="97"/>
      <c r="II5" s="97"/>
      <c r="IJ5" s="97"/>
      <c r="IK5" s="97"/>
      <c r="IL5" s="97"/>
      <c r="IM5" s="97"/>
      <c r="IN5" s="97"/>
      <c r="IO5" s="97"/>
      <c r="IP5" s="97"/>
      <c r="IQ5" s="97"/>
      <c r="IR5" s="97"/>
      <c r="IS5" s="97"/>
      <c r="IT5" s="97"/>
      <c r="IU5" s="97"/>
      <c r="IV5" s="97"/>
      <c r="IW5" s="97"/>
      <c r="IX5" s="97"/>
      <c r="IY5" s="97"/>
      <c r="IZ5" s="97"/>
      <c r="JA5" s="97"/>
      <c r="JB5" s="97"/>
      <c r="JC5" s="97"/>
      <c r="JD5" s="97"/>
      <c r="JE5" s="97"/>
      <c r="JF5" s="97"/>
      <c r="JG5" s="97"/>
      <c r="JH5" s="97"/>
      <c r="JI5" s="97"/>
      <c r="JJ5" s="97"/>
      <c r="JK5" s="97"/>
      <c r="JL5" s="97"/>
      <c r="JM5" s="97"/>
      <c r="JN5" s="97"/>
      <c r="JO5" s="97"/>
      <c r="JP5" s="97"/>
      <c r="JQ5" s="97"/>
      <c r="JR5" s="97"/>
      <c r="JS5" s="97"/>
      <c r="JT5" s="97"/>
      <c r="JU5" s="97"/>
      <c r="JV5" s="97"/>
      <c r="JW5" s="97"/>
      <c r="JX5" s="97"/>
      <c r="JY5" s="97"/>
      <c r="JZ5" s="97"/>
      <c r="KA5" s="97"/>
      <c r="KB5" s="97"/>
      <c r="KC5" s="97"/>
      <c r="KD5" s="97"/>
      <c r="KE5" s="97"/>
      <c r="KF5" s="97"/>
      <c r="KG5" s="97"/>
      <c r="KH5" s="97"/>
      <c r="KI5" s="97"/>
      <c r="KJ5" s="97"/>
      <c r="KK5" s="97"/>
      <c r="KL5" s="97"/>
      <c r="KM5" s="97"/>
      <c r="KN5" s="97"/>
      <c r="KO5" s="97"/>
      <c r="KP5" s="97"/>
      <c r="KQ5" s="97"/>
      <c r="KR5" s="97"/>
      <c r="KS5" s="97"/>
      <c r="KT5" s="97"/>
      <c r="KU5" s="97"/>
      <c r="KV5" s="97"/>
      <c r="KW5" s="97"/>
      <c r="KX5" s="97"/>
      <c r="KY5" s="97"/>
      <c r="KZ5" s="97"/>
      <c r="LA5" s="97"/>
      <c r="LB5" s="97"/>
      <c r="LC5" s="97"/>
      <c r="LD5" s="97"/>
      <c r="LE5" s="97"/>
      <c r="LF5" s="97"/>
      <c r="LG5" s="97"/>
      <c r="LH5" s="97"/>
      <c r="LI5" s="97"/>
      <c r="LJ5" s="97"/>
      <c r="LK5" s="97"/>
      <c r="LL5" s="97"/>
      <c r="LM5" s="97"/>
      <c r="LN5" s="97"/>
      <c r="LO5" s="97"/>
      <c r="LP5" s="97"/>
      <c r="LQ5" s="97"/>
      <c r="LR5" s="97"/>
      <c r="LS5" s="97"/>
      <c r="LT5" s="97"/>
      <c r="LU5" s="97"/>
      <c r="LV5" s="97"/>
      <c r="LW5" s="97"/>
      <c r="LX5" s="97"/>
      <c r="LY5" s="97"/>
      <c r="LZ5" s="97"/>
      <c r="MA5" s="97"/>
      <c r="MB5" s="97"/>
      <c r="MC5" s="97"/>
      <c r="MD5" s="97"/>
      <c r="ME5" s="97"/>
      <c r="MF5" s="97"/>
      <c r="MG5" s="97"/>
    </row>
    <row r="6" spans="1:345" s="222" customFormat="1" ht="17.25" customHeight="1">
      <c r="A6" s="97"/>
      <c r="B6" s="97"/>
      <c r="C6" s="97"/>
      <c r="D6" s="97"/>
      <c r="F6" s="97"/>
      <c r="G6" s="97"/>
      <c r="H6" s="97"/>
      <c r="I6" s="97"/>
      <c r="J6" s="239"/>
      <c r="K6" s="239"/>
      <c r="L6" s="239"/>
      <c r="M6" s="97"/>
      <c r="N6" s="97"/>
      <c r="O6" s="97"/>
      <c r="P6" s="97"/>
      <c r="Q6" s="97"/>
      <c r="R6" s="97"/>
      <c r="S6" s="97"/>
      <c r="T6" s="98"/>
      <c r="U6" s="224"/>
      <c r="V6" s="224"/>
      <c r="W6" s="224"/>
      <c r="X6" s="224"/>
      <c r="Y6" s="224"/>
      <c r="Z6" s="224"/>
      <c r="AA6" s="224"/>
      <c r="AB6" s="224"/>
      <c r="AC6" s="224"/>
      <c r="AD6" s="224"/>
      <c r="AE6" s="224"/>
      <c r="AF6" s="97"/>
      <c r="AG6" s="97"/>
      <c r="AH6" s="97"/>
      <c r="AI6" s="97"/>
      <c r="AJ6" s="97"/>
      <c r="AK6" s="97"/>
      <c r="AL6" s="97"/>
      <c r="AM6" s="97"/>
      <c r="AN6" s="97"/>
      <c r="AO6" s="97"/>
      <c r="AP6" s="97"/>
      <c r="AQ6" s="97"/>
      <c r="AR6" s="97"/>
      <c r="AS6" s="97"/>
      <c r="AT6" s="97"/>
      <c r="AU6" s="97"/>
      <c r="AV6" s="97"/>
      <c r="AW6" s="97"/>
      <c r="AX6" s="97"/>
      <c r="AY6" s="97"/>
      <c r="AZ6" s="97"/>
      <c r="BA6" s="97"/>
      <c r="BB6" s="97"/>
      <c r="BC6" s="97"/>
      <c r="BD6" s="97"/>
      <c r="BE6" s="97"/>
      <c r="BF6" s="97"/>
      <c r="BG6" s="97"/>
      <c r="BH6" s="97"/>
      <c r="BI6" s="97"/>
      <c r="BJ6" s="97"/>
      <c r="BK6" s="97"/>
      <c r="BL6" s="97"/>
      <c r="BM6" s="97"/>
      <c r="BN6" s="97"/>
      <c r="BO6" s="97"/>
      <c r="BP6" s="97"/>
      <c r="BQ6" s="97"/>
      <c r="BR6" s="97"/>
      <c r="BS6" s="97"/>
      <c r="BT6" s="97"/>
      <c r="BU6" s="97"/>
      <c r="BV6" s="97"/>
      <c r="BW6" s="97"/>
      <c r="BX6" s="97"/>
      <c r="BY6" s="97"/>
      <c r="BZ6" s="97"/>
      <c r="CA6" s="97"/>
      <c r="CB6" s="97"/>
      <c r="CC6" s="97"/>
      <c r="CD6" s="97"/>
      <c r="CE6" s="97"/>
      <c r="CF6" s="97"/>
      <c r="CG6" s="97"/>
      <c r="CH6" s="97"/>
      <c r="CI6" s="97"/>
      <c r="CJ6" s="97"/>
      <c r="CK6" s="97"/>
      <c r="CL6" s="97"/>
      <c r="CM6" s="97"/>
      <c r="CN6" s="97"/>
      <c r="CO6" s="97"/>
      <c r="CP6" s="97"/>
      <c r="CQ6" s="97"/>
      <c r="CR6" s="97"/>
      <c r="CS6" s="97"/>
      <c r="CT6" s="97"/>
      <c r="CU6" s="97"/>
      <c r="CV6" s="97"/>
      <c r="CW6" s="97"/>
      <c r="CX6" s="97"/>
      <c r="CY6" s="97"/>
      <c r="CZ6" s="97"/>
      <c r="DA6" s="97"/>
      <c r="DB6" s="97"/>
      <c r="DC6" s="97"/>
      <c r="DD6" s="97"/>
      <c r="DE6" s="97"/>
      <c r="DF6" s="97"/>
      <c r="DG6" s="97"/>
      <c r="DH6" s="97"/>
      <c r="DI6" s="97"/>
      <c r="DJ6" s="97"/>
      <c r="DK6" s="97"/>
      <c r="DL6" s="97"/>
      <c r="DM6" s="97"/>
      <c r="DN6" s="97"/>
      <c r="DO6" s="97"/>
      <c r="DP6" s="97"/>
      <c r="DQ6" s="97"/>
      <c r="DR6" s="97"/>
      <c r="DS6" s="97"/>
      <c r="DT6" s="97"/>
      <c r="DU6" s="97"/>
      <c r="DV6" s="97"/>
      <c r="DW6" s="97"/>
      <c r="DX6" s="97"/>
      <c r="DY6" s="97"/>
      <c r="DZ6" s="97"/>
      <c r="EA6" s="97"/>
      <c r="EB6" s="97"/>
      <c r="EC6" s="97"/>
      <c r="ED6" s="97"/>
      <c r="EE6" s="97"/>
      <c r="EF6" s="97"/>
      <c r="EG6" s="97"/>
      <c r="EH6" s="97"/>
      <c r="EI6" s="97"/>
      <c r="EJ6" s="97"/>
      <c r="EK6" s="97"/>
      <c r="EL6" s="97"/>
      <c r="EM6" s="97"/>
      <c r="EN6" s="97"/>
      <c r="EO6" s="97"/>
      <c r="EP6" s="97"/>
      <c r="EQ6" s="97"/>
      <c r="ER6" s="97"/>
      <c r="ES6" s="97"/>
      <c r="ET6" s="97"/>
      <c r="EU6" s="97"/>
      <c r="EV6" s="97"/>
      <c r="EW6" s="97"/>
      <c r="EX6" s="97"/>
      <c r="EY6" s="97"/>
      <c r="EZ6" s="97"/>
      <c r="FA6" s="97"/>
      <c r="FB6" s="97"/>
      <c r="FC6" s="97"/>
      <c r="FD6" s="97"/>
      <c r="FE6" s="97"/>
      <c r="FF6" s="97"/>
      <c r="FG6" s="97"/>
      <c r="FH6" s="97"/>
      <c r="FI6" s="97"/>
      <c r="FJ6" s="97"/>
      <c r="FK6" s="97"/>
      <c r="FL6" s="97"/>
      <c r="FM6" s="97"/>
      <c r="FN6" s="97"/>
      <c r="FO6" s="97"/>
      <c r="FP6" s="97"/>
      <c r="FQ6" s="97"/>
      <c r="FR6" s="97"/>
      <c r="FS6" s="97"/>
      <c r="FT6" s="97"/>
      <c r="FU6" s="97"/>
      <c r="FV6" s="97"/>
      <c r="FW6" s="97"/>
      <c r="FX6" s="97"/>
      <c r="FY6" s="97"/>
      <c r="FZ6" s="97"/>
      <c r="GA6" s="97"/>
      <c r="GB6" s="97"/>
      <c r="GC6" s="97"/>
      <c r="GD6" s="97"/>
      <c r="GE6" s="97"/>
      <c r="GF6" s="97"/>
      <c r="GG6" s="97"/>
      <c r="GH6" s="97"/>
      <c r="GI6" s="97"/>
      <c r="GJ6" s="97"/>
      <c r="GK6" s="97"/>
      <c r="GL6" s="97"/>
      <c r="GM6" s="97"/>
      <c r="GN6" s="97"/>
      <c r="GO6" s="97"/>
      <c r="GP6" s="97"/>
      <c r="GQ6" s="97"/>
      <c r="GR6" s="97"/>
      <c r="GS6" s="97"/>
      <c r="GT6" s="97"/>
      <c r="GU6" s="97"/>
      <c r="GV6" s="97"/>
      <c r="GW6" s="97"/>
      <c r="GX6" s="97"/>
      <c r="GY6" s="97"/>
      <c r="GZ6" s="97"/>
      <c r="HA6" s="97"/>
      <c r="HB6" s="97"/>
      <c r="HC6" s="97"/>
      <c r="HD6" s="97"/>
      <c r="HE6" s="97"/>
      <c r="HF6" s="97"/>
      <c r="HG6" s="97"/>
      <c r="HH6" s="97"/>
      <c r="HI6" s="97"/>
      <c r="HJ6" s="97"/>
      <c r="HK6" s="97"/>
      <c r="HL6" s="97"/>
      <c r="HM6" s="97"/>
      <c r="HN6" s="97"/>
      <c r="HO6" s="97"/>
      <c r="HP6" s="97"/>
      <c r="HQ6" s="97"/>
      <c r="HR6" s="97"/>
      <c r="HS6" s="97"/>
      <c r="HT6" s="97"/>
      <c r="HU6" s="97"/>
      <c r="HV6" s="97"/>
      <c r="HW6" s="97"/>
      <c r="HX6" s="97"/>
      <c r="HY6" s="97"/>
      <c r="HZ6" s="97"/>
      <c r="IA6" s="97"/>
      <c r="IB6" s="97"/>
      <c r="IC6" s="97"/>
      <c r="ID6" s="97"/>
      <c r="IE6" s="97"/>
      <c r="IF6" s="97"/>
      <c r="IG6" s="97"/>
      <c r="IH6" s="97"/>
      <c r="II6" s="97"/>
      <c r="IJ6" s="97"/>
      <c r="IK6" s="97"/>
      <c r="IL6" s="97"/>
      <c r="IM6" s="97"/>
      <c r="IN6" s="97"/>
      <c r="IO6" s="97"/>
      <c r="IP6" s="97"/>
      <c r="IQ6" s="97"/>
      <c r="IR6" s="97"/>
      <c r="IS6" s="97"/>
      <c r="IT6" s="97"/>
      <c r="IU6" s="97"/>
      <c r="IV6" s="97"/>
      <c r="IW6" s="97"/>
      <c r="IX6" s="97"/>
      <c r="IY6" s="97"/>
      <c r="IZ6" s="97"/>
      <c r="JA6" s="97"/>
      <c r="JB6" s="97"/>
      <c r="JC6" s="97"/>
      <c r="JD6" s="97"/>
      <c r="JE6" s="97"/>
      <c r="JF6" s="97"/>
      <c r="JG6" s="97"/>
      <c r="JH6" s="97"/>
      <c r="JI6" s="97"/>
      <c r="JJ6" s="97"/>
      <c r="JK6" s="97"/>
      <c r="JL6" s="97"/>
      <c r="JM6" s="97"/>
      <c r="JN6" s="97"/>
      <c r="JO6" s="97"/>
      <c r="JP6" s="97"/>
      <c r="JQ6" s="97"/>
      <c r="JR6" s="97"/>
      <c r="JS6" s="97"/>
      <c r="JT6" s="97"/>
      <c r="JU6" s="97"/>
      <c r="JV6" s="97"/>
      <c r="JW6" s="97"/>
      <c r="JX6" s="97"/>
      <c r="JY6" s="97"/>
      <c r="JZ6" s="97"/>
      <c r="KA6" s="97"/>
      <c r="KB6" s="97"/>
      <c r="KC6" s="97"/>
      <c r="KD6" s="97"/>
      <c r="KE6" s="97"/>
      <c r="KF6" s="97"/>
      <c r="KG6" s="97"/>
      <c r="KH6" s="97"/>
      <c r="KI6" s="97"/>
      <c r="KJ6" s="97"/>
      <c r="KK6" s="97"/>
      <c r="KL6" s="97"/>
      <c r="KM6" s="97"/>
      <c r="KN6" s="97"/>
      <c r="KO6" s="97"/>
      <c r="KP6" s="97"/>
      <c r="KQ6" s="97"/>
      <c r="KR6" s="97"/>
      <c r="KS6" s="97"/>
      <c r="KT6" s="97"/>
      <c r="KU6" s="97"/>
      <c r="KV6" s="97"/>
      <c r="KW6" s="97"/>
      <c r="KX6" s="97"/>
      <c r="KY6" s="97"/>
      <c r="KZ6" s="97"/>
      <c r="LA6" s="97"/>
      <c r="LB6" s="97"/>
      <c r="LC6" s="97"/>
      <c r="LD6" s="97"/>
      <c r="LE6" s="97"/>
      <c r="LF6" s="97"/>
      <c r="LG6" s="97"/>
      <c r="LH6" s="97"/>
      <c r="LI6" s="97"/>
      <c r="LJ6" s="97"/>
      <c r="LK6" s="97"/>
      <c r="LL6" s="97"/>
      <c r="LM6" s="97"/>
      <c r="LN6" s="97"/>
      <c r="LO6" s="97"/>
      <c r="LP6" s="97"/>
      <c r="LQ6" s="97"/>
      <c r="LR6" s="97"/>
      <c r="LS6" s="97"/>
      <c r="LT6" s="97"/>
      <c r="LU6" s="97"/>
      <c r="LV6" s="97"/>
      <c r="LW6" s="97"/>
      <c r="LX6" s="97"/>
      <c r="LY6" s="97"/>
      <c r="LZ6" s="97"/>
      <c r="MA6" s="97"/>
      <c r="MB6" s="97"/>
      <c r="MC6" s="97"/>
      <c r="MD6" s="97"/>
      <c r="ME6" s="97"/>
      <c r="MF6" s="97"/>
      <c r="MG6" s="97"/>
    </row>
    <row r="7" spans="1:345" s="99" customFormat="1" ht="17.25" customHeight="1">
      <c r="B7" s="227" t="s">
        <v>16</v>
      </c>
      <c r="F7" s="227"/>
      <c r="G7" s="227"/>
      <c r="H7" s="227"/>
      <c r="I7" s="227"/>
      <c r="J7" s="239"/>
      <c r="K7" s="239"/>
      <c r="L7" s="239"/>
      <c r="T7" s="100"/>
      <c r="U7" s="70"/>
      <c r="V7" s="70"/>
      <c r="W7" s="70"/>
      <c r="X7" s="70"/>
      <c r="Y7" s="70"/>
      <c r="Z7" s="70"/>
      <c r="AA7" s="70"/>
      <c r="AB7" s="70"/>
      <c r="AC7" s="70"/>
      <c r="AD7" s="70"/>
      <c r="AE7" s="70"/>
    </row>
    <row r="8" spans="1:345" s="99" customFormat="1" ht="17.25" customHeight="1">
      <c r="B8" s="227"/>
      <c r="F8" s="227"/>
      <c r="G8" s="227"/>
      <c r="H8" s="227"/>
      <c r="I8" s="227"/>
      <c r="J8" s="239"/>
      <c r="K8" s="239"/>
      <c r="L8" s="239"/>
      <c r="M8" s="84"/>
      <c r="T8" s="100"/>
      <c r="U8" s="70"/>
      <c r="V8" s="70"/>
      <c r="W8" s="70"/>
      <c r="X8" s="70"/>
      <c r="Y8" s="70"/>
      <c r="Z8" s="70"/>
      <c r="AA8" s="70"/>
      <c r="AB8" s="70"/>
      <c r="AC8" s="70"/>
      <c r="AD8" s="70"/>
      <c r="AE8" s="70"/>
    </row>
    <row r="9" spans="1:345" s="99" customFormat="1" ht="17.25" customHeight="1">
      <c r="B9" s="227"/>
      <c r="C9" s="121" t="s">
        <v>17</v>
      </c>
      <c r="J9" s="223" t="s">
        <v>21</v>
      </c>
      <c r="K9" s="223" t="s">
        <v>19</v>
      </c>
      <c r="L9" s="239" t="s">
        <v>67</v>
      </c>
      <c r="M9" s="620"/>
      <c r="N9" s="621">
        <v>10887882</v>
      </c>
      <c r="O9" s="621">
        <v>11052000</v>
      </c>
      <c r="P9" s="621">
        <v>11216000</v>
      </c>
      <c r="Q9" s="533">
        <v>11380000</v>
      </c>
      <c r="R9" s="533">
        <v>11544000</v>
      </c>
      <c r="S9" s="533">
        <v>11708000</v>
      </c>
      <c r="T9" s="534">
        <v>11872000</v>
      </c>
      <c r="U9" s="70"/>
      <c r="V9" s="70"/>
      <c r="W9" s="70"/>
      <c r="X9" s="70"/>
      <c r="Y9" s="70"/>
      <c r="Z9" s="70"/>
      <c r="AA9" s="70"/>
      <c r="AB9" s="70"/>
      <c r="AC9" s="70"/>
      <c r="AD9" s="70"/>
      <c r="AE9" s="70"/>
    </row>
    <row r="10" spans="1:345" s="99" customFormat="1" ht="17.25" customHeight="1">
      <c r="B10" s="227"/>
      <c r="C10" s="121"/>
      <c r="J10" s="223"/>
      <c r="K10" s="223"/>
      <c r="L10" s="239"/>
      <c r="M10" s="620"/>
      <c r="N10" s="535"/>
      <c r="O10" s="535"/>
      <c r="P10" s="535"/>
      <c r="Q10" s="622"/>
      <c r="R10" s="622"/>
      <c r="S10" s="622"/>
      <c r="T10" s="623"/>
      <c r="U10" s="70"/>
      <c r="V10" s="70"/>
      <c r="W10" s="70"/>
      <c r="X10" s="70"/>
      <c r="Y10" s="70"/>
      <c r="Z10" s="70"/>
      <c r="AA10" s="70"/>
      <c r="AB10" s="70"/>
      <c r="AC10" s="70"/>
      <c r="AD10" s="70"/>
      <c r="AE10" s="70"/>
    </row>
    <row r="11" spans="1:345" s="99" customFormat="1" ht="17.25" customHeight="1">
      <c r="B11" s="227"/>
      <c r="C11" s="121" t="s">
        <v>22</v>
      </c>
      <c r="J11" s="223" t="s">
        <v>21</v>
      </c>
      <c r="K11" s="223" t="s">
        <v>19</v>
      </c>
      <c r="L11" s="239" t="s">
        <v>67</v>
      </c>
      <c r="M11" s="620"/>
      <c r="N11" s="533">
        <v>716299</v>
      </c>
      <c r="O11" s="533">
        <v>741000</v>
      </c>
      <c r="P11" s="533">
        <v>767000</v>
      </c>
      <c r="Q11" s="533">
        <v>793000</v>
      </c>
      <c r="R11" s="533">
        <v>820000</v>
      </c>
      <c r="S11" s="533">
        <v>844000</v>
      </c>
      <c r="T11" s="534">
        <v>867000</v>
      </c>
      <c r="U11" s="70"/>
      <c r="V11" s="70"/>
      <c r="W11" s="70"/>
      <c r="X11" s="70"/>
      <c r="Y11" s="70"/>
      <c r="Z11" s="70"/>
      <c r="AA11" s="70"/>
      <c r="AB11" s="70"/>
      <c r="AC11" s="70"/>
      <c r="AD11" s="70"/>
      <c r="AE11" s="70"/>
    </row>
    <row r="12" spans="1:345" s="99" customFormat="1" ht="17.25" customHeight="1">
      <c r="B12" s="227"/>
      <c r="C12" s="121" t="s">
        <v>51</v>
      </c>
      <c r="J12" s="223" t="s">
        <v>14</v>
      </c>
      <c r="K12" s="223" t="s">
        <v>77</v>
      </c>
      <c r="L12" s="239" t="s">
        <v>56</v>
      </c>
      <c r="M12" s="605">
        <v>3.4000000000000002E-2</v>
      </c>
      <c r="N12" s="624"/>
      <c r="O12" s="624"/>
      <c r="P12" s="624"/>
      <c r="Q12" s="177"/>
      <c r="R12" s="177"/>
      <c r="S12" s="177"/>
      <c r="T12" s="537"/>
      <c r="U12" s="70"/>
      <c r="V12" s="70"/>
      <c r="W12" s="70"/>
      <c r="X12" s="70"/>
      <c r="Y12" s="70"/>
      <c r="Z12" s="70"/>
      <c r="AA12" s="70"/>
      <c r="AB12" s="70"/>
      <c r="AC12" s="70"/>
      <c r="AD12" s="70"/>
      <c r="AE12" s="70"/>
    </row>
    <row r="13" spans="1:345" s="99" customFormat="1" ht="17.25" customHeight="1">
      <c r="B13" s="227"/>
      <c r="C13" s="121"/>
      <c r="J13" s="223"/>
      <c r="K13" s="223"/>
      <c r="L13" s="239"/>
      <c r="M13" s="535"/>
      <c r="N13" s="535"/>
      <c r="O13" s="535"/>
      <c r="P13" s="535"/>
      <c r="Q13" s="177"/>
      <c r="R13" s="177"/>
      <c r="S13" s="177"/>
      <c r="T13" s="537"/>
      <c r="U13" s="70"/>
      <c r="V13" s="70"/>
      <c r="W13" s="70"/>
      <c r="X13" s="70"/>
      <c r="Y13" s="70"/>
      <c r="Z13" s="70"/>
      <c r="AA13" s="70"/>
      <c r="AB13" s="70"/>
      <c r="AC13" s="70"/>
      <c r="AD13" s="70"/>
      <c r="AE13" s="70"/>
    </row>
    <row r="14" spans="1:345" s="99" customFormat="1" ht="17.25" customHeight="1">
      <c r="B14" s="227"/>
      <c r="C14" s="121" t="s">
        <v>76</v>
      </c>
      <c r="J14" s="223" t="s">
        <v>15</v>
      </c>
      <c r="K14" s="223" t="s">
        <v>19</v>
      </c>
      <c r="L14" s="239" t="s">
        <v>63</v>
      </c>
      <c r="M14" s="620"/>
      <c r="N14" s="592">
        <v>907.52</v>
      </c>
      <c r="O14" s="538">
        <f>N14*(1+$M$12)</f>
        <v>938.37567999999999</v>
      </c>
      <c r="P14" s="538">
        <f t="shared" ref="P14:P15" si="0">O14*(1+$M$12)</f>
        <v>970.28045312000006</v>
      </c>
      <c r="Q14" s="538">
        <f t="shared" ref="Q14:Q15" si="1">P14*(1+$M$12)</f>
        <v>1003.2699885260801</v>
      </c>
      <c r="R14" s="538">
        <f t="shared" ref="R14:R15" si="2">Q14*(1+$M$12)</f>
        <v>1037.3811681359668</v>
      </c>
      <c r="S14" s="538">
        <f t="shared" ref="S14:S15" si="3">R14*(1+$M$12)</f>
        <v>1072.6521278525897</v>
      </c>
      <c r="T14" s="539">
        <f t="shared" ref="T14:T15" si="4">S14*(1+$M$12)</f>
        <v>1109.1223001995779</v>
      </c>
      <c r="U14" s="70"/>
      <c r="V14" s="70"/>
      <c r="W14" s="70"/>
      <c r="X14" s="70"/>
      <c r="Y14" s="70"/>
      <c r="Z14" s="70"/>
      <c r="AA14" s="70"/>
      <c r="AB14" s="70"/>
      <c r="AC14" s="70"/>
      <c r="AD14" s="70"/>
      <c r="AE14" s="70"/>
    </row>
    <row r="15" spans="1:345" s="99" customFormat="1" ht="17.25" customHeight="1">
      <c r="B15" s="227"/>
      <c r="C15" s="121" t="s">
        <v>27</v>
      </c>
      <c r="J15" s="223" t="s">
        <v>15</v>
      </c>
      <c r="K15" s="223" t="s">
        <v>19</v>
      </c>
      <c r="L15" s="239" t="s">
        <v>63</v>
      </c>
      <c r="M15" s="625"/>
      <c r="N15" s="592">
        <v>820.98</v>
      </c>
      <c r="O15" s="538">
        <f>N15*(1+$M$12)</f>
        <v>848.89332000000002</v>
      </c>
      <c r="P15" s="538">
        <f t="shared" si="0"/>
        <v>877.75569288000008</v>
      </c>
      <c r="Q15" s="538">
        <f t="shared" si="1"/>
        <v>907.59938643792009</v>
      </c>
      <c r="R15" s="538">
        <f t="shared" si="2"/>
        <v>938.45776557680938</v>
      </c>
      <c r="S15" s="538">
        <f t="shared" si="3"/>
        <v>970.36532960642091</v>
      </c>
      <c r="T15" s="539">
        <f t="shared" si="4"/>
        <v>1003.3577508130393</v>
      </c>
      <c r="U15" s="70"/>
      <c r="V15" s="70"/>
      <c r="W15" s="70"/>
      <c r="X15" s="70"/>
      <c r="Y15" s="70"/>
      <c r="Z15" s="70"/>
      <c r="AA15" s="70"/>
      <c r="AB15" s="70"/>
      <c r="AC15" s="70"/>
      <c r="AD15" s="70"/>
      <c r="AE15" s="70"/>
    </row>
    <row r="16" spans="1:345" s="99" customFormat="1" ht="17.25" customHeight="1">
      <c r="B16" s="227"/>
      <c r="C16" s="84"/>
      <c r="D16" s="84"/>
      <c r="E16" s="84"/>
      <c r="F16" s="84"/>
      <c r="G16" s="84"/>
      <c r="H16" s="84"/>
      <c r="I16" s="84"/>
      <c r="J16" s="84"/>
      <c r="K16" s="84"/>
      <c r="L16" s="84"/>
      <c r="M16" s="84"/>
      <c r="N16" s="84"/>
      <c r="O16" s="535"/>
      <c r="P16" s="535"/>
      <c r="Q16" s="177"/>
      <c r="R16" s="177"/>
      <c r="S16" s="177"/>
      <c r="T16" s="537"/>
      <c r="U16" s="70"/>
      <c r="V16" s="70"/>
      <c r="W16" s="70"/>
      <c r="X16" s="70"/>
      <c r="Y16" s="70"/>
      <c r="Z16" s="70"/>
      <c r="AA16" s="70"/>
      <c r="AB16" s="70"/>
      <c r="AC16" s="70"/>
      <c r="AD16" s="70"/>
      <c r="AE16" s="70"/>
    </row>
    <row r="17" spans="1:345" s="99" customFormat="1" ht="17.25" customHeight="1">
      <c r="B17" s="227"/>
      <c r="C17" s="228"/>
      <c r="J17" s="223"/>
      <c r="K17" s="223"/>
      <c r="L17" s="239"/>
      <c r="M17" s="9"/>
      <c r="N17" s="9"/>
      <c r="O17" s="9"/>
      <c r="P17" s="9"/>
      <c r="Q17" s="7"/>
      <c r="R17" s="7"/>
      <c r="S17" s="7"/>
      <c r="T17" s="8"/>
      <c r="U17" s="70"/>
      <c r="V17" s="70"/>
      <c r="W17" s="70"/>
      <c r="X17" s="70"/>
      <c r="Y17" s="70"/>
      <c r="Z17" s="70"/>
      <c r="AA17" s="70"/>
      <c r="AB17" s="70"/>
      <c r="AC17" s="70"/>
      <c r="AD17" s="70"/>
      <c r="AE17" s="70"/>
    </row>
    <row r="18" spans="1:345" s="99" customFormat="1" ht="17.25" customHeight="1">
      <c r="B18" s="227" t="s">
        <v>3</v>
      </c>
      <c r="C18" s="228"/>
      <c r="J18" s="223"/>
      <c r="K18" s="223"/>
      <c r="L18" s="239"/>
      <c r="M18" s="9"/>
      <c r="N18" s="9"/>
      <c r="O18" s="9"/>
      <c r="P18" s="9"/>
      <c r="Q18" s="7"/>
      <c r="R18" s="7"/>
      <c r="S18" s="7"/>
      <c r="T18" s="8"/>
      <c r="U18" s="70"/>
      <c r="V18" s="70"/>
      <c r="W18" s="70"/>
      <c r="X18" s="70"/>
      <c r="Y18" s="70"/>
      <c r="Z18" s="70"/>
      <c r="AA18" s="70"/>
      <c r="AB18" s="70"/>
      <c r="AC18" s="70"/>
      <c r="AD18" s="70"/>
      <c r="AE18" s="70"/>
    </row>
    <row r="19" spans="1:345" s="99" customFormat="1" ht="17.25" customHeight="1">
      <c r="B19" s="227" t="s">
        <v>4</v>
      </c>
      <c r="C19" s="121" t="s">
        <v>5</v>
      </c>
      <c r="D19" s="121"/>
      <c r="J19" s="223" t="s">
        <v>14</v>
      </c>
      <c r="K19" s="240" t="s">
        <v>77</v>
      </c>
      <c r="L19" s="239" t="s">
        <v>65</v>
      </c>
      <c r="M19" s="525">
        <v>0.15</v>
      </c>
      <c r="N19" s="5">
        <f>N14*$M$19</f>
        <v>136.12799999999999</v>
      </c>
      <c r="O19" s="5">
        <f t="shared" ref="O19:T19" si="5">O14*$M$19</f>
        <v>140.75635199999999</v>
      </c>
      <c r="P19" s="5">
        <f t="shared" si="5"/>
        <v>145.542067968</v>
      </c>
      <c r="Q19" s="5">
        <f t="shared" si="5"/>
        <v>150.49049827891201</v>
      </c>
      <c r="R19" s="5">
        <f t="shared" si="5"/>
        <v>155.60717522039502</v>
      </c>
      <c r="S19" s="5">
        <f t="shared" si="5"/>
        <v>160.89781917788846</v>
      </c>
      <c r="T19" s="6">
        <f t="shared" si="5"/>
        <v>166.36834502993668</v>
      </c>
      <c r="U19" s="70"/>
      <c r="V19" s="70"/>
      <c r="W19" s="70"/>
      <c r="X19" s="70"/>
      <c r="Y19" s="70"/>
      <c r="Z19" s="70"/>
      <c r="AA19" s="70"/>
      <c r="AB19" s="70"/>
      <c r="AC19" s="70"/>
      <c r="AD19" s="70"/>
      <c r="AE19" s="70"/>
    </row>
    <row r="20" spans="1:345" s="99" customFormat="1" ht="17.25" customHeight="1">
      <c r="B20" s="227"/>
      <c r="C20" s="121" t="s">
        <v>6</v>
      </c>
      <c r="D20" s="121"/>
      <c r="J20" s="223" t="s">
        <v>14</v>
      </c>
      <c r="K20" s="240" t="s">
        <v>77</v>
      </c>
      <c r="L20" s="239" t="s">
        <v>65</v>
      </c>
      <c r="M20" s="525">
        <v>0.39</v>
      </c>
      <c r="N20" s="5">
        <f>N14*$M$20</f>
        <v>353.93279999999999</v>
      </c>
      <c r="O20" s="5">
        <f t="shared" ref="O20:T20" si="6">O14*$M$20</f>
        <v>365.9665152</v>
      </c>
      <c r="P20" s="5">
        <f t="shared" si="6"/>
        <v>378.40937671680001</v>
      </c>
      <c r="Q20" s="5">
        <f t="shared" si="6"/>
        <v>391.27529552517126</v>
      </c>
      <c r="R20" s="5">
        <f t="shared" si="6"/>
        <v>404.57865557302711</v>
      </c>
      <c r="S20" s="5">
        <f t="shared" si="6"/>
        <v>418.33432986251</v>
      </c>
      <c r="T20" s="6">
        <f t="shared" si="6"/>
        <v>432.55769707783543</v>
      </c>
      <c r="U20" s="70"/>
      <c r="V20" s="70"/>
      <c r="W20" s="70"/>
      <c r="X20" s="70"/>
      <c r="Y20" s="70"/>
      <c r="Z20" s="70"/>
      <c r="AA20" s="70"/>
      <c r="AB20" s="70"/>
      <c r="AC20" s="70"/>
      <c r="AD20" s="70"/>
      <c r="AE20" s="70"/>
    </row>
    <row r="21" spans="1:345" s="99" customFormat="1" ht="17.25" customHeight="1">
      <c r="B21" s="227"/>
      <c r="C21" s="121" t="s">
        <v>7</v>
      </c>
      <c r="D21" s="121"/>
      <c r="J21" s="223" t="s">
        <v>14</v>
      </c>
      <c r="K21" s="240" t="s">
        <v>77</v>
      </c>
      <c r="L21" s="239" t="s">
        <v>65</v>
      </c>
      <c r="M21" s="573">
        <v>0.46</v>
      </c>
      <c r="N21" s="5">
        <f>N14*$M$21</f>
        <v>417.45920000000001</v>
      </c>
      <c r="O21" s="5">
        <f t="shared" ref="O21:T21" si="7">O14*$M$21</f>
        <v>431.65281279999999</v>
      </c>
      <c r="P21" s="5">
        <f t="shared" si="7"/>
        <v>446.32900843520002</v>
      </c>
      <c r="Q21" s="5">
        <f t="shared" si="7"/>
        <v>461.50419472199684</v>
      </c>
      <c r="R21" s="5">
        <f t="shared" si="7"/>
        <v>477.19533734254475</v>
      </c>
      <c r="S21" s="5">
        <f t="shared" si="7"/>
        <v>493.41997881219129</v>
      </c>
      <c r="T21" s="6">
        <f t="shared" si="7"/>
        <v>510.19625809180587</v>
      </c>
      <c r="U21" s="70"/>
      <c r="V21" s="70"/>
      <c r="W21" s="70"/>
      <c r="X21" s="70"/>
      <c r="Y21" s="70"/>
      <c r="Z21" s="70"/>
      <c r="AA21" s="70"/>
      <c r="AB21" s="70"/>
      <c r="AC21" s="70"/>
      <c r="AD21" s="70"/>
      <c r="AE21" s="70"/>
    </row>
    <row r="22" spans="1:345" s="99" customFormat="1" ht="17.25" customHeight="1">
      <c r="B22" s="227"/>
      <c r="F22" s="228"/>
      <c r="J22" s="223"/>
      <c r="K22" s="223"/>
      <c r="L22" s="239"/>
      <c r="M22" s="188"/>
      <c r="N22" s="188"/>
      <c r="O22" s="188"/>
      <c r="P22" s="188"/>
      <c r="T22" s="100"/>
      <c r="U22" s="70"/>
      <c r="V22" s="70"/>
      <c r="W22" s="70"/>
      <c r="X22" s="70"/>
      <c r="Y22" s="70"/>
      <c r="Z22" s="70"/>
      <c r="AA22" s="70"/>
      <c r="AB22" s="70"/>
      <c r="AC22" s="70"/>
      <c r="AD22" s="70"/>
      <c r="AE22" s="70"/>
    </row>
    <row r="23" spans="1:345" s="99" customFormat="1" ht="17.25" customHeight="1">
      <c r="B23" s="227" t="s">
        <v>8</v>
      </c>
      <c r="J23" s="223"/>
      <c r="K23" s="223"/>
      <c r="L23" s="239"/>
      <c r="M23" s="188"/>
      <c r="N23" s="188"/>
      <c r="O23" s="188"/>
      <c r="P23" s="188"/>
      <c r="T23" s="100"/>
      <c r="U23" s="70"/>
      <c r="V23" s="70"/>
      <c r="W23" s="70"/>
      <c r="X23" s="70"/>
      <c r="Y23" s="70"/>
      <c r="Z23" s="70"/>
      <c r="AA23" s="70"/>
      <c r="AB23" s="70"/>
      <c r="AC23" s="70"/>
      <c r="AD23" s="70"/>
      <c r="AE23" s="70"/>
    </row>
    <row r="24" spans="1:345" s="99" customFormat="1" ht="17.25" customHeight="1">
      <c r="B24" s="227"/>
      <c r="J24" s="223"/>
      <c r="K24" s="223"/>
      <c r="L24" s="239"/>
      <c r="M24" s="189"/>
      <c r="N24" s="188"/>
      <c r="O24" s="188"/>
      <c r="P24" s="188"/>
      <c r="T24" s="100"/>
      <c r="U24" s="70"/>
      <c r="V24" s="70"/>
      <c r="W24" s="70"/>
      <c r="X24" s="70"/>
      <c r="Y24" s="70"/>
      <c r="Z24" s="70"/>
      <c r="AA24" s="70"/>
      <c r="AB24" s="70"/>
      <c r="AC24" s="70"/>
      <c r="AD24" s="70"/>
      <c r="AE24" s="70"/>
    </row>
    <row r="25" spans="1:345" s="99" customFormat="1" ht="17.25" customHeight="1">
      <c r="B25" s="229"/>
      <c r="C25" s="121" t="s">
        <v>9</v>
      </c>
      <c r="J25" s="223" t="s">
        <v>14</v>
      </c>
      <c r="K25" s="223" t="s">
        <v>77</v>
      </c>
      <c r="L25" s="783" t="s">
        <v>66</v>
      </c>
      <c r="M25" s="374">
        <v>0.68</v>
      </c>
      <c r="N25" s="5">
        <f>N14*$M$25</f>
        <v>617.11360000000002</v>
      </c>
      <c r="O25" s="5">
        <f t="shared" ref="O25:T25" si="8">O14*$M$25</f>
        <v>638.09546240000009</v>
      </c>
      <c r="P25" s="5">
        <f t="shared" si="8"/>
        <v>659.79070812160012</v>
      </c>
      <c r="Q25" s="5">
        <f t="shared" si="8"/>
        <v>682.22359219773443</v>
      </c>
      <c r="R25" s="5">
        <f t="shared" si="8"/>
        <v>705.41919433245755</v>
      </c>
      <c r="S25" s="5">
        <f t="shared" si="8"/>
        <v>729.40344693976112</v>
      </c>
      <c r="T25" s="6">
        <f t="shared" si="8"/>
        <v>754.203164135713</v>
      </c>
      <c r="U25" s="70"/>
      <c r="V25" s="70"/>
      <c r="W25" s="70"/>
      <c r="X25" s="70"/>
      <c r="Y25" s="70"/>
      <c r="Z25" s="70"/>
      <c r="AA25" s="70"/>
      <c r="AB25" s="70"/>
      <c r="AC25" s="70"/>
      <c r="AD25" s="70"/>
      <c r="AE25" s="70"/>
    </row>
    <row r="26" spans="1:345" s="99" customFormat="1" ht="17.25" customHeight="1">
      <c r="B26" s="229"/>
      <c r="C26" s="121"/>
      <c r="J26" s="223"/>
      <c r="K26" s="223"/>
      <c r="L26" s="239"/>
      <c r="M26" s="20"/>
      <c r="N26" s="20"/>
      <c r="O26" s="9"/>
      <c r="P26" s="9"/>
      <c r="Q26" s="7"/>
      <c r="R26" s="7"/>
      <c r="S26" s="7"/>
      <c r="T26" s="8"/>
      <c r="U26" s="70"/>
      <c r="V26" s="70"/>
      <c r="W26" s="70"/>
      <c r="X26" s="70"/>
      <c r="Y26" s="70"/>
      <c r="Z26" s="70"/>
      <c r="AA26" s="70"/>
      <c r="AB26" s="70"/>
      <c r="AC26" s="70"/>
      <c r="AD26" s="70"/>
      <c r="AE26" s="70"/>
    </row>
    <row r="27" spans="1:345" s="99" customFormat="1" ht="17.25" customHeight="1" thickBot="1">
      <c r="C27" s="121" t="s">
        <v>10</v>
      </c>
      <c r="J27" s="245" t="s">
        <v>14</v>
      </c>
      <c r="K27" s="245" t="s">
        <v>77</v>
      </c>
      <c r="L27" s="805" t="s">
        <v>60</v>
      </c>
      <c r="M27" s="375">
        <v>0.32</v>
      </c>
      <c r="N27" s="43">
        <f>N14*$M$27</f>
        <v>290.40640000000002</v>
      </c>
      <c r="O27" s="44">
        <f t="shared" ref="O27:T27" si="9">O14*$M$27</f>
        <v>300.28021760000001</v>
      </c>
      <c r="P27" s="44">
        <f t="shared" si="9"/>
        <v>310.4897449984</v>
      </c>
      <c r="Q27" s="44">
        <f t="shared" si="9"/>
        <v>321.04639632834562</v>
      </c>
      <c r="R27" s="44">
        <f t="shared" si="9"/>
        <v>331.96197380350941</v>
      </c>
      <c r="S27" s="44">
        <f t="shared" si="9"/>
        <v>343.24868091282872</v>
      </c>
      <c r="T27" s="45">
        <f t="shared" si="9"/>
        <v>354.91913606386493</v>
      </c>
      <c r="U27" s="70"/>
      <c r="V27" s="70"/>
      <c r="W27" s="70"/>
      <c r="X27" s="70"/>
      <c r="Y27" s="70"/>
      <c r="Z27" s="70"/>
      <c r="AA27" s="70"/>
      <c r="AB27" s="70"/>
      <c r="AC27" s="70"/>
      <c r="AD27" s="70"/>
      <c r="AE27" s="70"/>
    </row>
    <row r="28" spans="1:345" s="220" customFormat="1" ht="18" hidden="1" thickBot="1">
      <c r="A28" s="218" t="s">
        <v>75</v>
      </c>
      <c r="B28" s="95"/>
      <c r="C28" s="95"/>
      <c r="D28" s="95"/>
      <c r="E28" s="219"/>
      <c r="F28" s="95"/>
      <c r="G28" s="95"/>
      <c r="H28" s="95"/>
      <c r="I28" s="95"/>
      <c r="J28" s="95"/>
      <c r="K28" s="95"/>
      <c r="L28" s="95"/>
      <c r="M28" s="138"/>
      <c r="N28" s="95"/>
      <c r="O28" s="95"/>
      <c r="P28" s="95"/>
      <c r="Q28" s="95"/>
      <c r="R28" s="95"/>
      <c r="S28" s="95"/>
      <c r="T28" s="96"/>
      <c r="U28" s="183"/>
      <c r="V28" s="183"/>
      <c r="W28" s="183"/>
      <c r="X28" s="183"/>
      <c r="Y28" s="183"/>
      <c r="Z28" s="183"/>
      <c r="AA28" s="183"/>
      <c r="AB28" s="183"/>
      <c r="AC28" s="183"/>
      <c r="AD28" s="183"/>
      <c r="AE28" s="183"/>
      <c r="AF28" s="183"/>
      <c r="AG28" s="183"/>
      <c r="AH28" s="183"/>
      <c r="AI28" s="183"/>
      <c r="AJ28" s="183"/>
      <c r="AK28" s="183"/>
      <c r="AL28" s="183"/>
      <c r="AM28" s="183"/>
      <c r="AN28" s="183"/>
      <c r="AO28" s="183"/>
      <c r="AP28" s="183"/>
      <c r="AQ28" s="183"/>
      <c r="AR28" s="183"/>
      <c r="AS28" s="183"/>
      <c r="AT28" s="183"/>
      <c r="AU28" s="183"/>
      <c r="AV28" s="183"/>
      <c r="AW28" s="183"/>
      <c r="AX28" s="183"/>
      <c r="AY28" s="183"/>
      <c r="AZ28" s="183"/>
      <c r="BA28" s="183"/>
      <c r="BB28" s="183"/>
      <c r="BC28" s="183"/>
      <c r="BD28" s="183"/>
      <c r="BE28" s="183"/>
      <c r="BF28" s="183"/>
      <c r="BG28" s="183"/>
      <c r="BH28" s="183"/>
      <c r="BI28" s="183"/>
      <c r="BJ28" s="183"/>
      <c r="BK28" s="183"/>
      <c r="BL28" s="183"/>
      <c r="BM28" s="183"/>
      <c r="BN28" s="183"/>
      <c r="BO28" s="183"/>
      <c r="BP28" s="183"/>
      <c r="BQ28" s="183"/>
      <c r="BR28" s="183"/>
      <c r="BS28" s="183"/>
      <c r="BT28" s="183"/>
      <c r="BU28" s="183"/>
      <c r="BV28" s="183"/>
      <c r="BW28" s="183"/>
      <c r="BX28" s="183"/>
      <c r="BY28" s="183"/>
      <c r="BZ28" s="183"/>
      <c r="CA28" s="183"/>
      <c r="CB28" s="183"/>
      <c r="CC28" s="183"/>
      <c r="CD28" s="183"/>
      <c r="CE28" s="183"/>
      <c r="CF28" s="183"/>
      <c r="CG28" s="183"/>
      <c r="CH28" s="183"/>
      <c r="CI28" s="183"/>
      <c r="CJ28" s="183"/>
      <c r="CK28" s="183"/>
      <c r="CL28" s="183"/>
      <c r="CM28" s="183"/>
      <c r="CN28" s="183"/>
      <c r="CO28" s="183"/>
      <c r="CP28" s="183"/>
      <c r="CQ28" s="183"/>
      <c r="CR28" s="183"/>
      <c r="CS28" s="183"/>
      <c r="CT28" s="183"/>
      <c r="CU28" s="183"/>
      <c r="CV28" s="183"/>
      <c r="CW28" s="183"/>
      <c r="CX28" s="183"/>
      <c r="CY28" s="183"/>
      <c r="CZ28" s="183"/>
      <c r="DA28" s="183"/>
      <c r="DB28" s="183"/>
      <c r="DC28" s="183"/>
      <c r="DD28" s="183"/>
      <c r="DE28" s="183"/>
      <c r="DF28" s="183"/>
      <c r="DG28" s="183"/>
      <c r="DH28" s="183"/>
      <c r="DI28" s="183"/>
      <c r="DJ28" s="183"/>
      <c r="DK28" s="183"/>
      <c r="DL28" s="183"/>
      <c r="DM28" s="183"/>
      <c r="DN28" s="183"/>
      <c r="DO28" s="183"/>
      <c r="DP28" s="183"/>
      <c r="DQ28" s="183"/>
      <c r="DR28" s="183"/>
      <c r="DS28" s="183"/>
      <c r="DT28" s="183"/>
      <c r="DU28" s="183"/>
      <c r="DV28" s="183"/>
      <c r="DW28" s="183"/>
      <c r="DX28" s="183"/>
      <c r="DY28" s="183"/>
      <c r="DZ28" s="183"/>
      <c r="EA28" s="183"/>
      <c r="EB28" s="183"/>
      <c r="EC28" s="183"/>
      <c r="ED28" s="183"/>
      <c r="EE28" s="183"/>
      <c r="EF28" s="183"/>
      <c r="EG28" s="183"/>
      <c r="EH28" s="183"/>
      <c r="EI28" s="183"/>
      <c r="EJ28" s="183"/>
      <c r="EK28" s="183"/>
      <c r="EL28" s="183"/>
      <c r="EM28" s="183"/>
      <c r="EN28" s="183"/>
      <c r="EO28" s="183"/>
      <c r="EP28" s="183"/>
      <c r="EQ28" s="183"/>
      <c r="ER28" s="183"/>
      <c r="ES28" s="183"/>
      <c r="ET28" s="183"/>
      <c r="EU28" s="183"/>
      <c r="EV28" s="183"/>
      <c r="EW28" s="183"/>
      <c r="EX28" s="183"/>
      <c r="EY28" s="183"/>
      <c r="EZ28" s="183"/>
      <c r="FA28" s="183"/>
      <c r="FB28" s="183"/>
      <c r="FC28" s="183"/>
      <c r="FD28" s="183"/>
      <c r="FE28" s="183"/>
      <c r="FF28" s="183"/>
      <c r="FG28" s="183"/>
      <c r="FH28" s="183"/>
      <c r="FI28" s="183"/>
      <c r="FJ28" s="183"/>
      <c r="FK28" s="183"/>
      <c r="FL28" s="183"/>
      <c r="FM28" s="183"/>
      <c r="FN28" s="183"/>
      <c r="FO28" s="183"/>
      <c r="FP28" s="183"/>
      <c r="FQ28" s="183"/>
      <c r="FR28" s="183"/>
      <c r="FS28" s="183"/>
      <c r="FT28" s="183"/>
      <c r="FU28" s="183"/>
      <c r="FV28" s="183"/>
      <c r="FW28" s="183"/>
      <c r="FX28" s="183"/>
      <c r="FY28" s="183"/>
      <c r="FZ28" s="183"/>
      <c r="GA28" s="183"/>
      <c r="GB28" s="183"/>
      <c r="GC28" s="183"/>
      <c r="GD28" s="183"/>
      <c r="GE28" s="183"/>
      <c r="GF28" s="183"/>
      <c r="GG28" s="183"/>
      <c r="GH28" s="183"/>
      <c r="GI28" s="183"/>
      <c r="GJ28" s="183"/>
      <c r="GK28" s="183"/>
      <c r="GL28" s="183"/>
      <c r="GM28" s="183"/>
      <c r="GN28" s="183"/>
      <c r="GO28" s="183"/>
      <c r="GP28" s="183"/>
      <c r="GQ28" s="183"/>
      <c r="GR28" s="183"/>
      <c r="GS28" s="183"/>
      <c r="GT28" s="183"/>
      <c r="GU28" s="183"/>
      <c r="GV28" s="183"/>
      <c r="GW28" s="183"/>
      <c r="GX28" s="183"/>
      <c r="GY28" s="183"/>
      <c r="GZ28" s="183"/>
      <c r="HA28" s="183"/>
      <c r="HB28" s="183"/>
      <c r="HC28" s="183"/>
      <c r="HD28" s="183"/>
      <c r="HE28" s="183"/>
      <c r="HF28" s="183"/>
      <c r="HG28" s="183"/>
      <c r="HH28" s="183"/>
      <c r="HI28" s="183"/>
      <c r="HJ28" s="183"/>
      <c r="HK28" s="183"/>
      <c r="HL28" s="183"/>
      <c r="HM28" s="183"/>
      <c r="HN28" s="183"/>
      <c r="HO28" s="183"/>
      <c r="HP28" s="183"/>
      <c r="HQ28" s="183"/>
      <c r="HR28" s="183"/>
      <c r="HS28" s="183"/>
      <c r="HT28" s="183"/>
      <c r="HU28" s="183"/>
      <c r="HV28" s="183"/>
      <c r="HW28" s="183"/>
      <c r="HX28" s="183"/>
      <c r="HY28" s="183"/>
      <c r="HZ28" s="183"/>
      <c r="IA28" s="183"/>
      <c r="IB28" s="183"/>
      <c r="IC28" s="183"/>
      <c r="ID28" s="183"/>
      <c r="IE28" s="183"/>
      <c r="IF28" s="183"/>
      <c r="IG28" s="183"/>
      <c r="IH28" s="183"/>
      <c r="II28" s="183"/>
      <c r="IJ28" s="183"/>
      <c r="IK28" s="183"/>
      <c r="IL28" s="183"/>
      <c r="IM28" s="183"/>
      <c r="IN28" s="183"/>
      <c r="IO28" s="183"/>
      <c r="IP28" s="183"/>
      <c r="IQ28" s="183"/>
      <c r="IR28" s="183"/>
      <c r="IS28" s="183"/>
      <c r="IT28" s="183"/>
      <c r="IU28" s="183"/>
      <c r="IV28" s="183"/>
      <c r="IW28" s="183"/>
      <c r="IX28" s="183"/>
      <c r="IY28" s="183"/>
      <c r="IZ28" s="183"/>
      <c r="JA28" s="183"/>
      <c r="JB28" s="183"/>
      <c r="JC28" s="183"/>
      <c r="JD28" s="183"/>
      <c r="JE28" s="183"/>
      <c r="JF28" s="183"/>
      <c r="JG28" s="183"/>
      <c r="JH28" s="183"/>
      <c r="JI28" s="183"/>
      <c r="JJ28" s="183"/>
      <c r="JK28" s="183"/>
      <c r="JL28" s="183"/>
      <c r="JM28" s="183"/>
      <c r="JN28" s="183"/>
      <c r="JO28" s="183"/>
      <c r="JP28" s="183"/>
      <c r="JQ28" s="183"/>
      <c r="JR28" s="183"/>
      <c r="JS28" s="183"/>
      <c r="JT28" s="183"/>
      <c r="JU28" s="183"/>
      <c r="JV28" s="183"/>
      <c r="JW28" s="183"/>
      <c r="JX28" s="183"/>
      <c r="JY28" s="183"/>
      <c r="JZ28" s="183"/>
      <c r="KA28" s="183"/>
      <c r="KB28" s="183"/>
      <c r="KC28" s="183"/>
      <c r="KD28" s="183"/>
      <c r="KE28" s="183"/>
      <c r="KF28" s="183"/>
      <c r="KG28" s="183"/>
      <c r="KH28" s="183"/>
      <c r="KI28" s="183"/>
      <c r="KJ28" s="183"/>
      <c r="KK28" s="183"/>
      <c r="KL28" s="183"/>
      <c r="KM28" s="183"/>
      <c r="KN28" s="183"/>
      <c r="KO28" s="183"/>
      <c r="KP28" s="183"/>
      <c r="KQ28" s="183"/>
      <c r="KR28" s="183"/>
      <c r="KS28" s="183"/>
      <c r="KT28" s="183"/>
      <c r="KU28" s="183"/>
      <c r="KV28" s="183"/>
      <c r="KW28" s="183"/>
      <c r="KX28" s="183"/>
      <c r="KY28" s="183"/>
      <c r="KZ28" s="183"/>
      <c r="LA28" s="183"/>
      <c r="LB28" s="183"/>
      <c r="LC28" s="183"/>
      <c r="LD28" s="183"/>
      <c r="LE28" s="183"/>
      <c r="LF28" s="183"/>
      <c r="LG28" s="183"/>
      <c r="LH28" s="183"/>
      <c r="LI28" s="183"/>
      <c r="LJ28" s="183"/>
      <c r="LK28" s="183"/>
      <c r="LL28" s="183"/>
      <c r="LM28" s="183"/>
      <c r="LN28" s="183"/>
      <c r="LO28" s="183"/>
      <c r="LP28" s="183"/>
      <c r="LQ28" s="183"/>
      <c r="LR28" s="183"/>
      <c r="LS28" s="183"/>
      <c r="LT28" s="183"/>
      <c r="LU28" s="183"/>
      <c r="LV28" s="183"/>
      <c r="LW28" s="183"/>
      <c r="LX28" s="183"/>
      <c r="LY28" s="183"/>
      <c r="LZ28" s="183"/>
      <c r="MA28" s="183"/>
      <c r="MB28" s="183"/>
      <c r="MC28" s="183"/>
      <c r="MD28" s="183"/>
      <c r="ME28" s="183"/>
      <c r="MF28" s="183"/>
      <c r="MG28" s="183"/>
    </row>
    <row r="29" spans="1:345" s="220" customFormat="1" ht="18" hidden="1" thickTop="1">
      <c r="A29" s="230"/>
      <c r="B29" s="227"/>
      <c r="C29" s="227"/>
      <c r="D29" s="227"/>
      <c r="E29" s="227"/>
      <c r="F29" s="227"/>
      <c r="G29" s="139"/>
      <c r="H29" s="139"/>
      <c r="I29" s="139"/>
      <c r="J29" s="223"/>
      <c r="K29" s="223"/>
      <c r="L29" s="239"/>
      <c r="M29" s="139"/>
      <c r="N29" s="139"/>
      <c r="O29" s="139"/>
      <c r="P29" s="139"/>
      <c r="Q29" s="139"/>
      <c r="R29" s="139"/>
      <c r="S29" s="139"/>
      <c r="T29" s="98"/>
      <c r="U29" s="183"/>
      <c r="V29" s="183"/>
      <c r="W29" s="183"/>
      <c r="X29" s="183"/>
      <c r="Y29" s="183"/>
      <c r="Z29" s="183"/>
      <c r="AA29" s="183"/>
      <c r="AB29" s="183"/>
      <c r="AC29" s="183"/>
      <c r="AD29" s="183"/>
      <c r="AE29" s="183"/>
      <c r="AF29" s="183"/>
      <c r="AG29" s="183"/>
      <c r="AH29" s="183"/>
      <c r="AI29" s="183"/>
      <c r="AJ29" s="183"/>
      <c r="AK29" s="183"/>
      <c r="AL29" s="183"/>
      <c r="AM29" s="183"/>
      <c r="AN29" s="183"/>
      <c r="AO29" s="183"/>
      <c r="AP29" s="183"/>
      <c r="AQ29" s="183"/>
      <c r="AR29" s="183"/>
      <c r="AS29" s="183"/>
      <c r="AT29" s="183"/>
      <c r="AU29" s="183"/>
      <c r="AV29" s="183"/>
      <c r="AW29" s="183"/>
      <c r="AX29" s="183"/>
      <c r="AY29" s="183"/>
      <c r="AZ29" s="183"/>
      <c r="BA29" s="183"/>
      <c r="BB29" s="183"/>
      <c r="BC29" s="183"/>
      <c r="BD29" s="183"/>
      <c r="BE29" s="183"/>
      <c r="BF29" s="183"/>
      <c r="BG29" s="183"/>
      <c r="BH29" s="183"/>
      <c r="BI29" s="183"/>
      <c r="BJ29" s="183"/>
      <c r="BK29" s="183"/>
      <c r="BL29" s="183"/>
      <c r="BM29" s="183"/>
      <c r="BN29" s="183"/>
      <c r="BO29" s="183"/>
      <c r="BP29" s="183"/>
      <c r="BQ29" s="183"/>
      <c r="BR29" s="183"/>
      <c r="BS29" s="183"/>
      <c r="BT29" s="183"/>
      <c r="BU29" s="183"/>
      <c r="BV29" s="183"/>
      <c r="BW29" s="183"/>
      <c r="BX29" s="183"/>
      <c r="BY29" s="183"/>
      <c r="BZ29" s="183"/>
      <c r="CA29" s="183"/>
      <c r="CB29" s="183"/>
      <c r="CC29" s="183"/>
      <c r="CD29" s="183"/>
      <c r="CE29" s="183"/>
      <c r="CF29" s="183"/>
      <c r="CG29" s="183"/>
      <c r="CH29" s="183"/>
      <c r="CI29" s="183"/>
      <c r="CJ29" s="183"/>
      <c r="CK29" s="183"/>
      <c r="CL29" s="183"/>
      <c r="CM29" s="183"/>
      <c r="CN29" s="183"/>
      <c r="CO29" s="183"/>
      <c r="CP29" s="183"/>
      <c r="CQ29" s="183"/>
      <c r="CR29" s="183"/>
      <c r="CS29" s="183"/>
      <c r="CT29" s="183"/>
      <c r="CU29" s="183"/>
      <c r="CV29" s="183"/>
      <c r="CW29" s="183"/>
      <c r="CX29" s="183"/>
      <c r="CY29" s="183"/>
      <c r="CZ29" s="183"/>
      <c r="DA29" s="183"/>
      <c r="DB29" s="183"/>
      <c r="DC29" s="183"/>
      <c r="DD29" s="183"/>
      <c r="DE29" s="183"/>
      <c r="DF29" s="183"/>
      <c r="DG29" s="183"/>
      <c r="DH29" s="183"/>
      <c r="DI29" s="183"/>
      <c r="DJ29" s="183"/>
      <c r="DK29" s="183"/>
      <c r="DL29" s="183"/>
      <c r="DM29" s="183"/>
      <c r="DN29" s="183"/>
      <c r="DO29" s="183"/>
      <c r="DP29" s="183"/>
      <c r="DQ29" s="183"/>
      <c r="DR29" s="183"/>
      <c r="DS29" s="183"/>
      <c r="DT29" s="183"/>
      <c r="DU29" s="183"/>
      <c r="DV29" s="183"/>
      <c r="DW29" s="183"/>
      <c r="DX29" s="183"/>
      <c r="DY29" s="183"/>
      <c r="DZ29" s="183"/>
      <c r="EA29" s="183"/>
      <c r="EB29" s="183"/>
      <c r="EC29" s="183"/>
      <c r="ED29" s="183"/>
      <c r="EE29" s="183"/>
      <c r="EF29" s="183"/>
      <c r="EG29" s="183"/>
      <c r="EH29" s="183"/>
      <c r="EI29" s="183"/>
      <c r="EJ29" s="183"/>
      <c r="EK29" s="183"/>
      <c r="EL29" s="183"/>
      <c r="EM29" s="183"/>
      <c r="EN29" s="183"/>
      <c r="EO29" s="183"/>
      <c r="EP29" s="183"/>
      <c r="EQ29" s="183"/>
      <c r="ER29" s="183"/>
      <c r="ES29" s="183"/>
      <c r="ET29" s="183"/>
      <c r="EU29" s="183"/>
      <c r="EV29" s="183"/>
      <c r="EW29" s="183"/>
      <c r="EX29" s="183"/>
      <c r="EY29" s="183"/>
      <c r="EZ29" s="183"/>
      <c r="FA29" s="183"/>
      <c r="FB29" s="183"/>
      <c r="FC29" s="183"/>
      <c r="FD29" s="183"/>
      <c r="FE29" s="183"/>
      <c r="FF29" s="183"/>
      <c r="FG29" s="183"/>
      <c r="FH29" s="183"/>
      <c r="FI29" s="183"/>
      <c r="FJ29" s="183"/>
      <c r="FK29" s="183"/>
      <c r="FL29" s="183"/>
      <c r="FM29" s="183"/>
      <c r="FN29" s="183"/>
      <c r="FO29" s="183"/>
      <c r="FP29" s="183"/>
      <c r="FQ29" s="183"/>
      <c r="FR29" s="183"/>
      <c r="FS29" s="183"/>
      <c r="FT29" s="183"/>
      <c r="FU29" s="183"/>
      <c r="FV29" s="183"/>
      <c r="FW29" s="183"/>
      <c r="FX29" s="183"/>
      <c r="FY29" s="183"/>
      <c r="FZ29" s="183"/>
      <c r="GA29" s="183"/>
      <c r="GB29" s="183"/>
      <c r="GC29" s="183"/>
      <c r="GD29" s="183"/>
      <c r="GE29" s="183"/>
      <c r="GF29" s="183"/>
      <c r="GG29" s="183"/>
      <c r="GH29" s="183"/>
      <c r="GI29" s="183"/>
      <c r="GJ29" s="183"/>
      <c r="GK29" s="183"/>
      <c r="GL29" s="183"/>
      <c r="GM29" s="183"/>
      <c r="GN29" s="183"/>
      <c r="GO29" s="183"/>
      <c r="GP29" s="183"/>
      <c r="GQ29" s="183"/>
      <c r="GR29" s="183"/>
      <c r="GS29" s="183"/>
      <c r="GT29" s="183"/>
      <c r="GU29" s="183"/>
      <c r="GV29" s="183"/>
      <c r="GW29" s="183"/>
      <c r="GX29" s="183"/>
      <c r="GY29" s="183"/>
      <c r="GZ29" s="183"/>
      <c r="HA29" s="183"/>
      <c r="HB29" s="183"/>
      <c r="HC29" s="183"/>
      <c r="HD29" s="183"/>
      <c r="HE29" s="183"/>
      <c r="HF29" s="183"/>
      <c r="HG29" s="183"/>
      <c r="HH29" s="183"/>
      <c r="HI29" s="183"/>
      <c r="HJ29" s="183"/>
      <c r="HK29" s="183"/>
      <c r="HL29" s="183"/>
      <c r="HM29" s="183"/>
      <c r="HN29" s="183"/>
      <c r="HO29" s="183"/>
      <c r="HP29" s="183"/>
      <c r="HQ29" s="183"/>
      <c r="HR29" s="183"/>
      <c r="HS29" s="183"/>
      <c r="HT29" s="183"/>
      <c r="HU29" s="183"/>
      <c r="HV29" s="183"/>
      <c r="HW29" s="183"/>
      <c r="HX29" s="183"/>
      <c r="HY29" s="183"/>
      <c r="HZ29" s="183"/>
      <c r="IA29" s="183"/>
      <c r="IB29" s="183"/>
      <c r="IC29" s="183"/>
      <c r="ID29" s="183"/>
      <c r="IE29" s="183"/>
      <c r="IF29" s="183"/>
      <c r="IG29" s="183"/>
      <c r="IH29" s="183"/>
      <c r="II29" s="183"/>
      <c r="IJ29" s="183"/>
      <c r="IK29" s="183"/>
      <c r="IL29" s="183"/>
      <c r="IM29" s="183"/>
      <c r="IN29" s="183"/>
      <c r="IO29" s="183"/>
      <c r="IP29" s="183"/>
      <c r="IQ29" s="183"/>
      <c r="IR29" s="183"/>
      <c r="IS29" s="183"/>
      <c r="IT29" s="183"/>
      <c r="IU29" s="183"/>
      <c r="IV29" s="183"/>
      <c r="IW29" s="183"/>
      <c r="IX29" s="183"/>
      <c r="IY29" s="183"/>
      <c r="IZ29" s="183"/>
      <c r="JA29" s="183"/>
      <c r="JB29" s="183"/>
      <c r="JC29" s="183"/>
      <c r="JD29" s="183"/>
      <c r="JE29" s="183"/>
      <c r="JF29" s="183"/>
      <c r="JG29" s="183"/>
      <c r="JH29" s="183"/>
      <c r="JI29" s="183"/>
      <c r="JJ29" s="183"/>
      <c r="JK29" s="183"/>
      <c r="JL29" s="183"/>
      <c r="JM29" s="183"/>
      <c r="JN29" s="183"/>
      <c r="JO29" s="183"/>
      <c r="JP29" s="183"/>
      <c r="JQ29" s="183"/>
      <c r="JR29" s="183"/>
      <c r="JS29" s="183"/>
      <c r="JT29" s="183"/>
      <c r="JU29" s="183"/>
      <c r="JV29" s="183"/>
      <c r="JW29" s="183"/>
      <c r="JX29" s="183"/>
      <c r="JY29" s="183"/>
      <c r="JZ29" s="183"/>
      <c r="KA29" s="183"/>
      <c r="KB29" s="183"/>
      <c r="KC29" s="183"/>
      <c r="KD29" s="183"/>
      <c r="KE29" s="183"/>
      <c r="KF29" s="183"/>
      <c r="KG29" s="183"/>
      <c r="KH29" s="183"/>
      <c r="KI29" s="183"/>
      <c r="KJ29" s="183"/>
      <c r="KK29" s="183"/>
      <c r="KL29" s="183"/>
      <c r="KM29" s="183"/>
      <c r="KN29" s="183"/>
      <c r="KO29" s="183"/>
      <c r="KP29" s="183"/>
      <c r="KQ29" s="183"/>
      <c r="KR29" s="183"/>
      <c r="KS29" s="183"/>
      <c r="KT29" s="183"/>
      <c r="KU29" s="183"/>
      <c r="KV29" s="183"/>
      <c r="KW29" s="183"/>
      <c r="KX29" s="183"/>
      <c r="KY29" s="183"/>
      <c r="KZ29" s="183"/>
      <c r="LA29" s="183"/>
      <c r="LB29" s="183"/>
      <c r="LC29" s="183"/>
      <c r="LD29" s="183"/>
      <c r="LE29" s="183"/>
      <c r="LF29" s="183"/>
      <c r="LG29" s="183"/>
      <c r="LH29" s="183"/>
      <c r="LI29" s="183"/>
      <c r="LJ29" s="183"/>
      <c r="LK29" s="183"/>
      <c r="LL29" s="183"/>
      <c r="LM29" s="183"/>
      <c r="LN29" s="183"/>
      <c r="LO29" s="183"/>
      <c r="LP29" s="183"/>
      <c r="LQ29" s="183"/>
      <c r="LR29" s="183"/>
      <c r="LS29" s="183"/>
      <c r="LT29" s="183"/>
      <c r="LU29" s="183"/>
      <c r="LV29" s="183"/>
      <c r="LW29" s="183"/>
      <c r="LX29" s="183"/>
      <c r="LY29" s="183"/>
      <c r="LZ29" s="183"/>
      <c r="MA29" s="183"/>
      <c r="MB29" s="183"/>
      <c r="MC29" s="183"/>
      <c r="MD29" s="183"/>
      <c r="ME29" s="183"/>
      <c r="MF29" s="183"/>
      <c r="MG29" s="183"/>
    </row>
    <row r="30" spans="1:345" s="220" customFormat="1" ht="17" hidden="1">
      <c r="A30" s="227"/>
      <c r="B30" s="227" t="s">
        <v>13</v>
      </c>
      <c r="C30" s="227"/>
      <c r="D30" s="227"/>
      <c r="E30" s="227"/>
      <c r="F30" s="227"/>
      <c r="G30" s="139"/>
      <c r="H30" s="139"/>
      <c r="I30" s="139"/>
      <c r="J30" s="223"/>
      <c r="K30" s="223"/>
      <c r="L30" s="239"/>
      <c r="M30" s="139"/>
      <c r="N30" s="139"/>
      <c r="O30" s="139"/>
      <c r="P30" s="139"/>
      <c r="Q30" s="139"/>
      <c r="R30" s="139"/>
      <c r="S30" s="139"/>
      <c r="T30" s="98"/>
      <c r="U30" s="183"/>
      <c r="V30" s="183"/>
      <c r="W30" s="183"/>
      <c r="X30" s="183"/>
      <c r="Y30" s="183"/>
      <c r="Z30" s="183"/>
      <c r="AA30" s="183"/>
      <c r="AB30" s="183"/>
      <c r="AC30" s="183"/>
      <c r="AD30" s="183"/>
      <c r="AE30" s="183"/>
      <c r="AF30" s="183"/>
      <c r="AG30" s="183"/>
      <c r="AH30" s="183"/>
      <c r="AI30" s="183"/>
      <c r="AJ30" s="183"/>
      <c r="AK30" s="183"/>
      <c r="AL30" s="183"/>
      <c r="AM30" s="183"/>
      <c r="AN30" s="183"/>
      <c r="AO30" s="183"/>
      <c r="AP30" s="183"/>
      <c r="AQ30" s="183"/>
      <c r="AR30" s="183"/>
      <c r="AS30" s="183"/>
      <c r="AT30" s="183"/>
      <c r="AU30" s="183"/>
      <c r="AV30" s="183"/>
      <c r="AW30" s="183"/>
      <c r="AX30" s="183"/>
      <c r="AY30" s="183"/>
      <c r="AZ30" s="183"/>
      <c r="BA30" s="183"/>
      <c r="BB30" s="183"/>
      <c r="BC30" s="183"/>
      <c r="BD30" s="183"/>
      <c r="BE30" s="183"/>
      <c r="BF30" s="183"/>
      <c r="BG30" s="183"/>
      <c r="BH30" s="183"/>
      <c r="BI30" s="183"/>
      <c r="BJ30" s="183"/>
      <c r="BK30" s="183"/>
      <c r="BL30" s="183"/>
      <c r="BM30" s="183"/>
      <c r="BN30" s="183"/>
      <c r="BO30" s="183"/>
      <c r="BP30" s="183"/>
      <c r="BQ30" s="183"/>
      <c r="BR30" s="183"/>
      <c r="BS30" s="183"/>
      <c r="BT30" s="183"/>
      <c r="BU30" s="183"/>
      <c r="BV30" s="183"/>
      <c r="BW30" s="183"/>
      <c r="BX30" s="183"/>
      <c r="BY30" s="183"/>
      <c r="BZ30" s="183"/>
      <c r="CA30" s="183"/>
      <c r="CB30" s="183"/>
      <c r="CC30" s="183"/>
      <c r="CD30" s="183"/>
      <c r="CE30" s="183"/>
      <c r="CF30" s="183"/>
      <c r="CG30" s="183"/>
      <c r="CH30" s="183"/>
      <c r="CI30" s="183"/>
      <c r="CJ30" s="183"/>
      <c r="CK30" s="183"/>
      <c r="CL30" s="183"/>
      <c r="CM30" s="183"/>
      <c r="CN30" s="183"/>
      <c r="CO30" s="183"/>
      <c r="CP30" s="183"/>
      <c r="CQ30" s="183"/>
      <c r="CR30" s="183"/>
      <c r="CS30" s="183"/>
      <c r="CT30" s="183"/>
      <c r="CU30" s="183"/>
      <c r="CV30" s="183"/>
      <c r="CW30" s="183"/>
      <c r="CX30" s="183"/>
      <c r="CY30" s="183"/>
      <c r="CZ30" s="183"/>
      <c r="DA30" s="183"/>
      <c r="DB30" s="183"/>
      <c r="DC30" s="183"/>
      <c r="DD30" s="183"/>
      <c r="DE30" s="183"/>
      <c r="DF30" s="183"/>
      <c r="DG30" s="183"/>
      <c r="DH30" s="183"/>
      <c r="DI30" s="183"/>
      <c r="DJ30" s="183"/>
      <c r="DK30" s="183"/>
      <c r="DL30" s="183"/>
      <c r="DM30" s="183"/>
      <c r="DN30" s="183"/>
      <c r="DO30" s="183"/>
      <c r="DP30" s="183"/>
      <c r="DQ30" s="183"/>
      <c r="DR30" s="183"/>
      <c r="DS30" s="183"/>
      <c r="DT30" s="183"/>
      <c r="DU30" s="183"/>
      <c r="DV30" s="183"/>
      <c r="DW30" s="183"/>
      <c r="DX30" s="183"/>
      <c r="DY30" s="183"/>
      <c r="DZ30" s="183"/>
      <c r="EA30" s="183"/>
      <c r="EB30" s="183"/>
      <c r="EC30" s="183"/>
      <c r="ED30" s="183"/>
      <c r="EE30" s="183"/>
      <c r="EF30" s="183"/>
      <c r="EG30" s="183"/>
      <c r="EH30" s="183"/>
      <c r="EI30" s="183"/>
      <c r="EJ30" s="183"/>
      <c r="EK30" s="183"/>
      <c r="EL30" s="183"/>
      <c r="EM30" s="183"/>
      <c r="EN30" s="183"/>
      <c r="EO30" s="183"/>
      <c r="EP30" s="183"/>
      <c r="EQ30" s="183"/>
      <c r="ER30" s="183"/>
      <c r="ES30" s="183"/>
      <c r="ET30" s="183"/>
      <c r="EU30" s="183"/>
      <c r="EV30" s="183"/>
      <c r="EW30" s="183"/>
      <c r="EX30" s="183"/>
      <c r="EY30" s="183"/>
      <c r="EZ30" s="183"/>
      <c r="FA30" s="183"/>
      <c r="FB30" s="183"/>
      <c r="FC30" s="183"/>
      <c r="FD30" s="183"/>
      <c r="FE30" s="183"/>
      <c r="FF30" s="183"/>
      <c r="FG30" s="183"/>
      <c r="FH30" s="183"/>
      <c r="FI30" s="183"/>
      <c r="FJ30" s="183"/>
      <c r="FK30" s="183"/>
      <c r="FL30" s="183"/>
      <c r="FM30" s="183"/>
      <c r="FN30" s="183"/>
      <c r="FO30" s="183"/>
      <c r="FP30" s="183"/>
      <c r="FQ30" s="183"/>
      <c r="FR30" s="183"/>
      <c r="FS30" s="183"/>
      <c r="FT30" s="183"/>
      <c r="FU30" s="183"/>
      <c r="FV30" s="183"/>
      <c r="FW30" s="183"/>
      <c r="FX30" s="183"/>
      <c r="FY30" s="183"/>
      <c r="FZ30" s="183"/>
      <c r="GA30" s="183"/>
      <c r="GB30" s="183"/>
      <c r="GC30" s="183"/>
      <c r="GD30" s="183"/>
      <c r="GE30" s="183"/>
      <c r="GF30" s="183"/>
      <c r="GG30" s="183"/>
      <c r="GH30" s="183"/>
      <c r="GI30" s="183"/>
      <c r="GJ30" s="183"/>
      <c r="GK30" s="183"/>
      <c r="GL30" s="183"/>
      <c r="GM30" s="183"/>
      <c r="GN30" s="183"/>
      <c r="GO30" s="183"/>
      <c r="GP30" s="183"/>
      <c r="GQ30" s="183"/>
      <c r="GR30" s="183"/>
      <c r="GS30" s="183"/>
      <c r="GT30" s="183"/>
      <c r="GU30" s="183"/>
      <c r="GV30" s="183"/>
      <c r="GW30" s="183"/>
      <c r="GX30" s="183"/>
      <c r="GY30" s="183"/>
      <c r="GZ30" s="183"/>
      <c r="HA30" s="183"/>
      <c r="HB30" s="183"/>
      <c r="HC30" s="183"/>
      <c r="HD30" s="183"/>
      <c r="HE30" s="183"/>
      <c r="HF30" s="183"/>
      <c r="HG30" s="183"/>
      <c r="HH30" s="183"/>
      <c r="HI30" s="183"/>
      <c r="HJ30" s="183"/>
      <c r="HK30" s="183"/>
      <c r="HL30" s="183"/>
      <c r="HM30" s="183"/>
      <c r="HN30" s="183"/>
      <c r="HO30" s="183"/>
      <c r="HP30" s="183"/>
      <c r="HQ30" s="183"/>
      <c r="HR30" s="183"/>
      <c r="HS30" s="183"/>
      <c r="HT30" s="183"/>
      <c r="HU30" s="183"/>
      <c r="HV30" s="183"/>
      <c r="HW30" s="183"/>
      <c r="HX30" s="183"/>
      <c r="HY30" s="183"/>
      <c r="HZ30" s="183"/>
      <c r="IA30" s="183"/>
      <c r="IB30" s="183"/>
      <c r="IC30" s="183"/>
      <c r="ID30" s="183"/>
      <c r="IE30" s="183"/>
      <c r="IF30" s="183"/>
      <c r="IG30" s="183"/>
      <c r="IH30" s="183"/>
      <c r="II30" s="183"/>
      <c r="IJ30" s="183"/>
      <c r="IK30" s="183"/>
      <c r="IL30" s="183"/>
      <c r="IM30" s="183"/>
      <c r="IN30" s="183"/>
      <c r="IO30" s="183"/>
      <c r="IP30" s="183"/>
      <c r="IQ30" s="183"/>
      <c r="IR30" s="183"/>
      <c r="IS30" s="183"/>
      <c r="IT30" s="183"/>
      <c r="IU30" s="183"/>
      <c r="IV30" s="183"/>
      <c r="IW30" s="183"/>
      <c r="IX30" s="183"/>
      <c r="IY30" s="183"/>
      <c r="IZ30" s="183"/>
      <c r="JA30" s="183"/>
      <c r="JB30" s="183"/>
      <c r="JC30" s="183"/>
      <c r="JD30" s="183"/>
      <c r="JE30" s="183"/>
      <c r="JF30" s="183"/>
      <c r="JG30" s="183"/>
      <c r="JH30" s="183"/>
      <c r="JI30" s="183"/>
      <c r="JJ30" s="183"/>
      <c r="JK30" s="183"/>
      <c r="JL30" s="183"/>
      <c r="JM30" s="183"/>
      <c r="JN30" s="183"/>
      <c r="JO30" s="183"/>
      <c r="JP30" s="183"/>
      <c r="JQ30" s="183"/>
      <c r="JR30" s="183"/>
      <c r="JS30" s="183"/>
      <c r="JT30" s="183"/>
      <c r="JU30" s="183"/>
      <c r="JV30" s="183"/>
      <c r="JW30" s="183"/>
      <c r="JX30" s="183"/>
      <c r="JY30" s="183"/>
      <c r="JZ30" s="183"/>
      <c r="KA30" s="183"/>
      <c r="KB30" s="183"/>
      <c r="KC30" s="183"/>
      <c r="KD30" s="183"/>
      <c r="KE30" s="183"/>
      <c r="KF30" s="183"/>
      <c r="KG30" s="183"/>
      <c r="KH30" s="183"/>
      <c r="KI30" s="183"/>
      <c r="KJ30" s="183"/>
      <c r="KK30" s="183"/>
      <c r="KL30" s="183"/>
      <c r="KM30" s="183"/>
      <c r="KN30" s="183"/>
      <c r="KO30" s="183"/>
      <c r="KP30" s="183"/>
      <c r="KQ30" s="183"/>
      <c r="KR30" s="183"/>
      <c r="KS30" s="183"/>
      <c r="KT30" s="183"/>
      <c r="KU30" s="183"/>
      <c r="KV30" s="183"/>
      <c r="KW30" s="183"/>
      <c r="KX30" s="183"/>
      <c r="KY30" s="183"/>
      <c r="KZ30" s="183"/>
      <c r="LA30" s="183"/>
      <c r="LB30" s="183"/>
      <c r="LC30" s="183"/>
      <c r="LD30" s="183"/>
      <c r="LE30" s="183"/>
      <c r="LF30" s="183"/>
      <c r="LG30" s="183"/>
      <c r="LH30" s="183"/>
      <c r="LI30" s="183"/>
      <c r="LJ30" s="183"/>
      <c r="LK30" s="183"/>
      <c r="LL30" s="183"/>
      <c r="LM30" s="183"/>
      <c r="LN30" s="183"/>
      <c r="LO30" s="183"/>
      <c r="LP30" s="183"/>
      <c r="LQ30" s="183"/>
      <c r="LR30" s="183"/>
      <c r="LS30" s="183"/>
      <c r="LT30" s="183"/>
      <c r="LU30" s="183"/>
      <c r="LV30" s="183"/>
      <c r="LW30" s="183"/>
      <c r="LX30" s="183"/>
      <c r="LY30" s="183"/>
      <c r="LZ30" s="183"/>
      <c r="MA30" s="183"/>
      <c r="MB30" s="183"/>
      <c r="MC30" s="183"/>
      <c r="MD30" s="183"/>
      <c r="ME30" s="183"/>
      <c r="MF30" s="183"/>
      <c r="MG30" s="183"/>
    </row>
    <row r="31" spans="1:345" s="220" customFormat="1" ht="17" hidden="1">
      <c r="A31" s="227"/>
      <c r="B31" s="227"/>
      <c r="C31" s="227"/>
      <c r="D31" s="227"/>
      <c r="E31" s="227"/>
      <c r="F31" s="227"/>
      <c r="G31" s="139"/>
      <c r="H31" s="139"/>
      <c r="I31" s="139"/>
      <c r="J31" s="223"/>
      <c r="K31" s="223"/>
      <c r="L31" s="239"/>
      <c r="M31" s="139"/>
      <c r="N31" s="139"/>
      <c r="O31" s="139"/>
      <c r="P31" s="139"/>
      <c r="Q31" s="139"/>
      <c r="R31" s="139"/>
      <c r="S31" s="139"/>
      <c r="T31" s="98"/>
      <c r="U31" s="224"/>
      <c r="V31" s="224"/>
      <c r="W31" s="183"/>
      <c r="X31" s="183"/>
      <c r="Y31" s="183"/>
      <c r="Z31" s="183"/>
      <c r="AA31" s="183"/>
      <c r="AB31" s="183"/>
      <c r="AC31" s="183"/>
      <c r="AD31" s="183"/>
      <c r="AE31" s="183"/>
      <c r="AF31" s="183"/>
      <c r="AG31" s="183"/>
      <c r="AH31" s="183"/>
      <c r="AI31" s="183"/>
      <c r="AJ31" s="183"/>
      <c r="AK31" s="183"/>
      <c r="AL31" s="183"/>
      <c r="AM31" s="183"/>
      <c r="AN31" s="183"/>
      <c r="AO31" s="183"/>
      <c r="AP31" s="183"/>
      <c r="AQ31" s="183"/>
      <c r="AR31" s="183"/>
      <c r="AS31" s="183"/>
      <c r="AT31" s="183"/>
      <c r="AU31" s="183"/>
      <c r="AV31" s="183"/>
      <c r="AW31" s="183"/>
      <c r="AX31" s="183"/>
      <c r="AY31" s="183"/>
      <c r="AZ31" s="183"/>
      <c r="BA31" s="183"/>
      <c r="BB31" s="183"/>
      <c r="BC31" s="183"/>
      <c r="BD31" s="183"/>
      <c r="BE31" s="183"/>
      <c r="BF31" s="183"/>
      <c r="BG31" s="183"/>
      <c r="BH31" s="183"/>
      <c r="BI31" s="183"/>
      <c r="BJ31" s="183"/>
      <c r="BK31" s="183"/>
      <c r="BL31" s="183"/>
      <c r="BM31" s="183"/>
      <c r="BN31" s="183"/>
      <c r="BO31" s="183"/>
      <c r="BP31" s="183"/>
      <c r="BQ31" s="183"/>
      <c r="BR31" s="183"/>
      <c r="BS31" s="183"/>
      <c r="BT31" s="183"/>
      <c r="BU31" s="183"/>
      <c r="BV31" s="183"/>
      <c r="BW31" s="183"/>
      <c r="BX31" s="183"/>
      <c r="BY31" s="183"/>
      <c r="BZ31" s="183"/>
      <c r="CA31" s="183"/>
      <c r="CB31" s="183"/>
      <c r="CC31" s="183"/>
      <c r="CD31" s="183"/>
      <c r="CE31" s="183"/>
      <c r="CF31" s="183"/>
      <c r="CG31" s="183"/>
      <c r="CH31" s="183"/>
      <c r="CI31" s="183"/>
      <c r="CJ31" s="183"/>
      <c r="CK31" s="183"/>
      <c r="CL31" s="183"/>
      <c r="CM31" s="183"/>
      <c r="CN31" s="183"/>
      <c r="CO31" s="183"/>
      <c r="CP31" s="183"/>
      <c r="CQ31" s="183"/>
      <c r="CR31" s="183"/>
      <c r="CS31" s="183"/>
      <c r="CT31" s="183"/>
      <c r="CU31" s="183"/>
      <c r="CV31" s="183"/>
      <c r="CW31" s="183"/>
      <c r="CX31" s="183"/>
      <c r="CY31" s="183"/>
      <c r="CZ31" s="183"/>
      <c r="DA31" s="183"/>
      <c r="DB31" s="183"/>
      <c r="DC31" s="183"/>
      <c r="DD31" s="183"/>
      <c r="DE31" s="183"/>
      <c r="DF31" s="183"/>
      <c r="DG31" s="183"/>
      <c r="DH31" s="183"/>
      <c r="DI31" s="183"/>
      <c r="DJ31" s="183"/>
      <c r="DK31" s="183"/>
      <c r="DL31" s="183"/>
      <c r="DM31" s="183"/>
      <c r="DN31" s="183"/>
      <c r="DO31" s="183"/>
      <c r="DP31" s="183"/>
      <c r="DQ31" s="183"/>
      <c r="DR31" s="183"/>
      <c r="DS31" s="183"/>
      <c r="DT31" s="183"/>
      <c r="DU31" s="183"/>
      <c r="DV31" s="183"/>
      <c r="DW31" s="183"/>
      <c r="DX31" s="183"/>
      <c r="DY31" s="183"/>
      <c r="DZ31" s="183"/>
      <c r="EA31" s="183"/>
      <c r="EB31" s="183"/>
      <c r="EC31" s="183"/>
      <c r="ED31" s="183"/>
      <c r="EE31" s="183"/>
      <c r="EF31" s="183"/>
      <c r="EG31" s="183"/>
      <c r="EH31" s="183"/>
      <c r="EI31" s="183"/>
      <c r="EJ31" s="183"/>
      <c r="EK31" s="183"/>
      <c r="EL31" s="183"/>
      <c r="EM31" s="183"/>
      <c r="EN31" s="183"/>
      <c r="EO31" s="183"/>
      <c r="EP31" s="183"/>
      <c r="EQ31" s="183"/>
      <c r="ER31" s="183"/>
      <c r="ES31" s="183"/>
      <c r="ET31" s="183"/>
      <c r="EU31" s="183"/>
      <c r="EV31" s="183"/>
      <c r="EW31" s="183"/>
      <c r="EX31" s="183"/>
      <c r="EY31" s="183"/>
      <c r="EZ31" s="183"/>
      <c r="FA31" s="183"/>
      <c r="FB31" s="183"/>
      <c r="FC31" s="183"/>
      <c r="FD31" s="183"/>
      <c r="FE31" s="183"/>
      <c r="FF31" s="183"/>
      <c r="FG31" s="183"/>
      <c r="FH31" s="183"/>
      <c r="FI31" s="183"/>
      <c r="FJ31" s="183"/>
      <c r="FK31" s="183"/>
      <c r="FL31" s="183"/>
      <c r="FM31" s="183"/>
      <c r="FN31" s="183"/>
      <c r="FO31" s="183"/>
      <c r="FP31" s="183"/>
      <c r="FQ31" s="183"/>
      <c r="FR31" s="183"/>
      <c r="FS31" s="183"/>
      <c r="FT31" s="183"/>
      <c r="FU31" s="183"/>
      <c r="FV31" s="183"/>
      <c r="FW31" s="183"/>
      <c r="FX31" s="183"/>
      <c r="FY31" s="183"/>
      <c r="FZ31" s="183"/>
      <c r="GA31" s="183"/>
      <c r="GB31" s="183"/>
      <c r="GC31" s="183"/>
      <c r="GD31" s="183"/>
      <c r="GE31" s="183"/>
      <c r="GF31" s="183"/>
      <c r="GG31" s="183"/>
      <c r="GH31" s="183"/>
      <c r="GI31" s="183"/>
      <c r="GJ31" s="183"/>
      <c r="GK31" s="183"/>
      <c r="GL31" s="183"/>
      <c r="GM31" s="183"/>
      <c r="GN31" s="183"/>
      <c r="GO31" s="183"/>
      <c r="GP31" s="183"/>
      <c r="GQ31" s="183"/>
      <c r="GR31" s="183"/>
      <c r="GS31" s="183"/>
      <c r="GT31" s="183"/>
      <c r="GU31" s="183"/>
      <c r="GV31" s="183"/>
      <c r="GW31" s="183"/>
      <c r="GX31" s="183"/>
      <c r="GY31" s="183"/>
      <c r="GZ31" s="183"/>
      <c r="HA31" s="183"/>
      <c r="HB31" s="183"/>
      <c r="HC31" s="183"/>
      <c r="HD31" s="183"/>
      <c r="HE31" s="183"/>
      <c r="HF31" s="183"/>
      <c r="HG31" s="183"/>
      <c r="HH31" s="183"/>
      <c r="HI31" s="183"/>
      <c r="HJ31" s="183"/>
      <c r="HK31" s="183"/>
      <c r="HL31" s="183"/>
      <c r="HM31" s="183"/>
      <c r="HN31" s="183"/>
      <c r="HO31" s="183"/>
      <c r="HP31" s="183"/>
      <c r="HQ31" s="183"/>
      <c r="HR31" s="183"/>
      <c r="HS31" s="183"/>
      <c r="HT31" s="183"/>
      <c r="HU31" s="183"/>
      <c r="HV31" s="183"/>
      <c r="HW31" s="183"/>
      <c r="HX31" s="183"/>
      <c r="HY31" s="183"/>
      <c r="HZ31" s="183"/>
      <c r="IA31" s="183"/>
      <c r="IB31" s="183"/>
      <c r="IC31" s="183"/>
      <c r="ID31" s="183"/>
      <c r="IE31" s="183"/>
      <c r="IF31" s="183"/>
      <c r="IG31" s="183"/>
      <c r="IH31" s="183"/>
      <c r="II31" s="183"/>
      <c r="IJ31" s="183"/>
      <c r="IK31" s="183"/>
      <c r="IL31" s="183"/>
      <c r="IM31" s="183"/>
      <c r="IN31" s="183"/>
      <c r="IO31" s="183"/>
      <c r="IP31" s="183"/>
      <c r="IQ31" s="183"/>
      <c r="IR31" s="183"/>
      <c r="IS31" s="183"/>
      <c r="IT31" s="183"/>
      <c r="IU31" s="183"/>
      <c r="IV31" s="183"/>
      <c r="IW31" s="183"/>
      <c r="IX31" s="183"/>
      <c r="IY31" s="183"/>
      <c r="IZ31" s="183"/>
      <c r="JA31" s="183"/>
      <c r="JB31" s="183"/>
      <c r="JC31" s="183"/>
      <c r="JD31" s="183"/>
      <c r="JE31" s="183"/>
      <c r="JF31" s="183"/>
      <c r="JG31" s="183"/>
      <c r="JH31" s="183"/>
      <c r="JI31" s="183"/>
      <c r="JJ31" s="183"/>
      <c r="JK31" s="183"/>
      <c r="JL31" s="183"/>
      <c r="JM31" s="183"/>
      <c r="JN31" s="183"/>
      <c r="JO31" s="183"/>
      <c r="JP31" s="183"/>
      <c r="JQ31" s="183"/>
      <c r="JR31" s="183"/>
      <c r="JS31" s="183"/>
      <c r="JT31" s="183"/>
      <c r="JU31" s="183"/>
      <c r="JV31" s="183"/>
      <c r="JW31" s="183"/>
      <c r="JX31" s="183"/>
      <c r="JY31" s="183"/>
      <c r="JZ31" s="183"/>
      <c r="KA31" s="183"/>
      <c r="KB31" s="183"/>
      <c r="KC31" s="183"/>
      <c r="KD31" s="183"/>
      <c r="KE31" s="183"/>
      <c r="KF31" s="183"/>
      <c r="KG31" s="183"/>
      <c r="KH31" s="183"/>
      <c r="KI31" s="183"/>
      <c r="KJ31" s="183"/>
      <c r="KK31" s="183"/>
      <c r="KL31" s="183"/>
      <c r="KM31" s="183"/>
      <c r="KN31" s="183"/>
      <c r="KO31" s="183"/>
      <c r="KP31" s="183"/>
      <c r="KQ31" s="183"/>
      <c r="KR31" s="183"/>
      <c r="KS31" s="183"/>
      <c r="KT31" s="183"/>
      <c r="KU31" s="183"/>
      <c r="KV31" s="183"/>
      <c r="KW31" s="183"/>
      <c r="KX31" s="183"/>
      <c r="KY31" s="183"/>
      <c r="KZ31" s="183"/>
      <c r="LA31" s="183"/>
      <c r="LB31" s="183"/>
      <c r="LC31" s="183"/>
      <c r="LD31" s="183"/>
      <c r="LE31" s="183"/>
      <c r="LF31" s="183"/>
      <c r="LG31" s="183"/>
      <c r="LH31" s="183"/>
      <c r="LI31" s="183"/>
      <c r="LJ31" s="183"/>
      <c r="LK31" s="183"/>
      <c r="LL31" s="183"/>
      <c r="LM31" s="183"/>
      <c r="LN31" s="183"/>
      <c r="LO31" s="183"/>
      <c r="LP31" s="183"/>
      <c r="LQ31" s="183"/>
      <c r="LR31" s="183"/>
      <c r="LS31" s="183"/>
      <c r="LT31" s="183"/>
      <c r="LU31" s="183"/>
      <c r="LV31" s="183"/>
      <c r="LW31" s="183"/>
      <c r="LX31" s="183"/>
      <c r="LY31" s="183"/>
      <c r="LZ31" s="183"/>
      <c r="MA31" s="183"/>
      <c r="MB31" s="183"/>
      <c r="MC31" s="183"/>
      <c r="MD31" s="183"/>
      <c r="ME31" s="183"/>
      <c r="MF31" s="183"/>
      <c r="MG31" s="183"/>
    </row>
    <row r="32" spans="1:345" s="220" customFormat="1" ht="17" hidden="1">
      <c r="A32" s="227"/>
      <c r="B32" s="227" t="s">
        <v>57</v>
      </c>
      <c r="C32" s="227"/>
      <c r="D32" s="227"/>
      <c r="E32" s="227"/>
      <c r="F32" s="227"/>
      <c r="G32" s="139"/>
      <c r="H32" s="139"/>
      <c r="I32" s="139"/>
      <c r="J32" s="223" t="s">
        <v>15</v>
      </c>
      <c r="K32" s="223" t="s">
        <v>19</v>
      </c>
      <c r="L32" s="239" t="s">
        <v>20</v>
      </c>
      <c r="M32" s="190"/>
      <c r="N32" s="191">
        <v>174.470848304062</v>
      </c>
      <c r="O32" s="155">
        <v>174.653184812083</v>
      </c>
      <c r="P32" s="155">
        <v>174.83552132010399</v>
      </c>
      <c r="Q32" s="156">
        <v>175.01785782812499</v>
      </c>
      <c r="R32" s="157">
        <f>(Q32*(1+M33))</f>
        <v>187.65414716331563</v>
      </c>
      <c r="S32" s="157">
        <f t="shared" ref="S32:T32" si="10">(R32*(1+N33))</f>
        <v>187.65414716331563</v>
      </c>
      <c r="T32" s="158">
        <f t="shared" si="10"/>
        <v>187.65414716331563</v>
      </c>
      <c r="U32" s="806"/>
      <c r="V32" s="224"/>
      <c r="W32" s="183"/>
      <c r="X32" s="183"/>
      <c r="Y32" s="183"/>
      <c r="Z32" s="183"/>
      <c r="AA32" s="183"/>
      <c r="AB32" s="183"/>
      <c r="AC32" s="183"/>
      <c r="AD32" s="183"/>
      <c r="AE32" s="183"/>
      <c r="AF32" s="183"/>
      <c r="AG32" s="183"/>
      <c r="AH32" s="183"/>
      <c r="AI32" s="183"/>
      <c r="AJ32" s="183"/>
      <c r="AK32" s="183"/>
      <c r="AL32" s="183"/>
      <c r="AM32" s="183"/>
      <c r="AN32" s="183"/>
      <c r="AO32" s="183"/>
      <c r="AP32" s="183"/>
      <c r="AQ32" s="183"/>
      <c r="AR32" s="183"/>
      <c r="AS32" s="183"/>
      <c r="AT32" s="183"/>
      <c r="AU32" s="183"/>
      <c r="AV32" s="183"/>
      <c r="AW32" s="183"/>
      <c r="AX32" s="183"/>
      <c r="AY32" s="183"/>
      <c r="AZ32" s="183"/>
      <c r="BA32" s="183"/>
      <c r="BB32" s="183"/>
      <c r="BC32" s="183"/>
      <c r="BD32" s="183"/>
      <c r="BE32" s="183"/>
      <c r="BF32" s="183"/>
      <c r="BG32" s="183"/>
      <c r="BH32" s="183"/>
      <c r="BI32" s="183"/>
      <c r="BJ32" s="183"/>
      <c r="BK32" s="183"/>
      <c r="BL32" s="183"/>
      <c r="BM32" s="183"/>
      <c r="BN32" s="183"/>
      <c r="BO32" s="183"/>
      <c r="BP32" s="183"/>
      <c r="BQ32" s="183"/>
      <c r="BR32" s="183"/>
      <c r="BS32" s="183"/>
      <c r="BT32" s="183"/>
      <c r="BU32" s="183"/>
      <c r="BV32" s="183"/>
      <c r="BW32" s="183"/>
      <c r="BX32" s="183"/>
      <c r="BY32" s="183"/>
      <c r="BZ32" s="183"/>
      <c r="CA32" s="183"/>
      <c r="CB32" s="183"/>
      <c r="CC32" s="183"/>
      <c r="CD32" s="183"/>
      <c r="CE32" s="183"/>
      <c r="CF32" s="183"/>
      <c r="CG32" s="183"/>
      <c r="CH32" s="183"/>
      <c r="CI32" s="183"/>
      <c r="CJ32" s="183"/>
      <c r="CK32" s="183"/>
      <c r="CL32" s="183"/>
      <c r="CM32" s="183"/>
      <c r="CN32" s="183"/>
      <c r="CO32" s="183"/>
      <c r="CP32" s="183"/>
      <c r="CQ32" s="183"/>
      <c r="CR32" s="183"/>
      <c r="CS32" s="183"/>
      <c r="CT32" s="183"/>
      <c r="CU32" s="183"/>
      <c r="CV32" s="183"/>
      <c r="CW32" s="183"/>
      <c r="CX32" s="183"/>
      <c r="CY32" s="183"/>
      <c r="CZ32" s="183"/>
      <c r="DA32" s="183"/>
      <c r="DB32" s="183"/>
      <c r="DC32" s="183"/>
      <c r="DD32" s="183"/>
      <c r="DE32" s="183"/>
      <c r="DF32" s="183"/>
      <c r="DG32" s="183"/>
      <c r="DH32" s="183"/>
      <c r="DI32" s="183"/>
      <c r="DJ32" s="183"/>
      <c r="DK32" s="183"/>
      <c r="DL32" s="183"/>
      <c r="DM32" s="183"/>
      <c r="DN32" s="183"/>
      <c r="DO32" s="183"/>
      <c r="DP32" s="183"/>
      <c r="DQ32" s="183"/>
      <c r="DR32" s="183"/>
      <c r="DS32" s="183"/>
      <c r="DT32" s="183"/>
      <c r="DU32" s="183"/>
      <c r="DV32" s="183"/>
      <c r="DW32" s="183"/>
      <c r="DX32" s="183"/>
      <c r="DY32" s="183"/>
      <c r="DZ32" s="183"/>
      <c r="EA32" s="183"/>
      <c r="EB32" s="183"/>
      <c r="EC32" s="183"/>
      <c r="ED32" s="183"/>
      <c r="EE32" s="183"/>
      <c r="EF32" s="183"/>
      <c r="EG32" s="183"/>
      <c r="EH32" s="183"/>
      <c r="EI32" s="183"/>
      <c r="EJ32" s="183"/>
      <c r="EK32" s="183"/>
      <c r="EL32" s="183"/>
      <c r="EM32" s="183"/>
      <c r="EN32" s="183"/>
      <c r="EO32" s="183"/>
      <c r="EP32" s="183"/>
      <c r="EQ32" s="183"/>
      <c r="ER32" s="183"/>
      <c r="ES32" s="183"/>
      <c r="ET32" s="183"/>
      <c r="EU32" s="183"/>
      <c r="EV32" s="183"/>
      <c r="EW32" s="183"/>
      <c r="EX32" s="183"/>
      <c r="EY32" s="183"/>
      <c r="EZ32" s="183"/>
      <c r="FA32" s="183"/>
      <c r="FB32" s="183"/>
      <c r="FC32" s="183"/>
      <c r="FD32" s="183"/>
      <c r="FE32" s="183"/>
      <c r="FF32" s="183"/>
      <c r="FG32" s="183"/>
      <c r="FH32" s="183"/>
      <c r="FI32" s="183"/>
      <c r="FJ32" s="183"/>
      <c r="FK32" s="183"/>
      <c r="FL32" s="183"/>
      <c r="FM32" s="183"/>
      <c r="FN32" s="183"/>
      <c r="FO32" s="183"/>
      <c r="FP32" s="183"/>
      <c r="FQ32" s="183"/>
      <c r="FR32" s="183"/>
      <c r="FS32" s="183"/>
      <c r="FT32" s="183"/>
      <c r="FU32" s="183"/>
      <c r="FV32" s="183"/>
      <c r="FW32" s="183"/>
      <c r="FX32" s="183"/>
      <c r="FY32" s="183"/>
      <c r="FZ32" s="183"/>
      <c r="GA32" s="183"/>
      <c r="GB32" s="183"/>
      <c r="GC32" s="183"/>
      <c r="GD32" s="183"/>
      <c r="GE32" s="183"/>
      <c r="GF32" s="183"/>
      <c r="GG32" s="183"/>
      <c r="GH32" s="183"/>
      <c r="GI32" s="183"/>
      <c r="GJ32" s="183"/>
      <c r="GK32" s="183"/>
      <c r="GL32" s="183"/>
      <c r="GM32" s="183"/>
      <c r="GN32" s="183"/>
      <c r="GO32" s="183"/>
      <c r="GP32" s="183"/>
      <c r="GQ32" s="183"/>
      <c r="GR32" s="183"/>
      <c r="GS32" s="183"/>
      <c r="GT32" s="183"/>
      <c r="GU32" s="183"/>
      <c r="GV32" s="183"/>
      <c r="GW32" s="183"/>
      <c r="GX32" s="183"/>
      <c r="GY32" s="183"/>
      <c r="GZ32" s="183"/>
      <c r="HA32" s="183"/>
      <c r="HB32" s="183"/>
      <c r="HC32" s="183"/>
      <c r="HD32" s="183"/>
      <c r="HE32" s="183"/>
      <c r="HF32" s="183"/>
      <c r="HG32" s="183"/>
      <c r="HH32" s="183"/>
      <c r="HI32" s="183"/>
      <c r="HJ32" s="183"/>
      <c r="HK32" s="183"/>
      <c r="HL32" s="183"/>
      <c r="HM32" s="183"/>
      <c r="HN32" s="183"/>
      <c r="HO32" s="183"/>
      <c r="HP32" s="183"/>
      <c r="HQ32" s="183"/>
      <c r="HR32" s="183"/>
      <c r="HS32" s="183"/>
      <c r="HT32" s="183"/>
      <c r="HU32" s="183"/>
      <c r="HV32" s="183"/>
      <c r="HW32" s="183"/>
      <c r="HX32" s="183"/>
      <c r="HY32" s="183"/>
      <c r="HZ32" s="183"/>
      <c r="IA32" s="183"/>
      <c r="IB32" s="183"/>
      <c r="IC32" s="183"/>
      <c r="ID32" s="183"/>
      <c r="IE32" s="183"/>
      <c r="IF32" s="183"/>
      <c r="IG32" s="183"/>
      <c r="IH32" s="183"/>
      <c r="II32" s="183"/>
      <c r="IJ32" s="183"/>
      <c r="IK32" s="183"/>
      <c r="IL32" s="183"/>
      <c r="IM32" s="183"/>
      <c r="IN32" s="183"/>
      <c r="IO32" s="183"/>
      <c r="IP32" s="183"/>
      <c r="IQ32" s="183"/>
      <c r="IR32" s="183"/>
      <c r="IS32" s="183"/>
      <c r="IT32" s="183"/>
      <c r="IU32" s="183"/>
      <c r="IV32" s="183"/>
      <c r="IW32" s="183"/>
      <c r="IX32" s="183"/>
      <c r="IY32" s="183"/>
      <c r="IZ32" s="183"/>
      <c r="JA32" s="183"/>
      <c r="JB32" s="183"/>
      <c r="JC32" s="183"/>
      <c r="JD32" s="183"/>
      <c r="JE32" s="183"/>
      <c r="JF32" s="183"/>
      <c r="JG32" s="183"/>
      <c r="JH32" s="183"/>
      <c r="JI32" s="183"/>
      <c r="JJ32" s="183"/>
      <c r="JK32" s="183"/>
      <c r="JL32" s="183"/>
      <c r="JM32" s="183"/>
      <c r="JN32" s="183"/>
      <c r="JO32" s="183"/>
      <c r="JP32" s="183"/>
      <c r="JQ32" s="183"/>
      <c r="JR32" s="183"/>
      <c r="JS32" s="183"/>
      <c r="JT32" s="183"/>
      <c r="JU32" s="183"/>
      <c r="JV32" s="183"/>
      <c r="JW32" s="183"/>
      <c r="JX32" s="183"/>
      <c r="JY32" s="183"/>
      <c r="JZ32" s="183"/>
      <c r="KA32" s="183"/>
      <c r="KB32" s="183"/>
      <c r="KC32" s="183"/>
      <c r="KD32" s="183"/>
      <c r="KE32" s="183"/>
      <c r="KF32" s="183"/>
      <c r="KG32" s="183"/>
      <c r="KH32" s="183"/>
      <c r="KI32" s="183"/>
      <c r="KJ32" s="183"/>
      <c r="KK32" s="183"/>
      <c r="KL32" s="183"/>
      <c r="KM32" s="183"/>
      <c r="KN32" s="183"/>
      <c r="KO32" s="183"/>
      <c r="KP32" s="183"/>
      <c r="KQ32" s="183"/>
      <c r="KR32" s="183"/>
      <c r="KS32" s="183"/>
      <c r="KT32" s="183"/>
      <c r="KU32" s="183"/>
      <c r="KV32" s="183"/>
      <c r="KW32" s="183"/>
      <c r="KX32" s="183"/>
      <c r="KY32" s="183"/>
      <c r="KZ32" s="183"/>
      <c r="LA32" s="183"/>
      <c r="LB32" s="183"/>
      <c r="LC32" s="183"/>
      <c r="LD32" s="183"/>
      <c r="LE32" s="183"/>
      <c r="LF32" s="183"/>
      <c r="LG32" s="183"/>
      <c r="LH32" s="183"/>
      <c r="LI32" s="183"/>
      <c r="LJ32" s="183"/>
      <c r="LK32" s="183"/>
      <c r="LL32" s="183"/>
      <c r="LM32" s="183"/>
      <c r="LN32" s="183"/>
      <c r="LO32" s="183"/>
      <c r="LP32" s="183"/>
      <c r="LQ32" s="183"/>
      <c r="LR32" s="183"/>
      <c r="LS32" s="183"/>
      <c r="LT32" s="183"/>
      <c r="LU32" s="183"/>
      <c r="LV32" s="183"/>
      <c r="LW32" s="183"/>
      <c r="LX32" s="183"/>
      <c r="LY32" s="183"/>
      <c r="LZ32" s="183"/>
      <c r="MA32" s="183"/>
      <c r="MB32" s="183"/>
      <c r="MC32" s="183"/>
      <c r="MD32" s="183"/>
      <c r="ME32" s="183"/>
      <c r="MF32" s="183"/>
      <c r="MG32" s="183"/>
    </row>
    <row r="33" spans="1:348" s="220" customFormat="1" ht="17" hidden="1">
      <c r="A33" s="139"/>
      <c r="B33" s="231" t="s">
        <v>72</v>
      </c>
      <c r="C33" s="139"/>
      <c r="D33" s="239"/>
      <c r="E33" s="239"/>
      <c r="F33" s="239"/>
      <c r="G33" s="139"/>
      <c r="H33" s="139"/>
      <c r="I33" s="139"/>
      <c r="J33" s="223" t="s">
        <v>14</v>
      </c>
      <c r="K33" s="223" t="s">
        <v>77</v>
      </c>
      <c r="L33" s="239" t="s">
        <v>56</v>
      </c>
      <c r="M33" s="192">
        <v>7.22E-2</v>
      </c>
      <c r="N33" s="141"/>
      <c r="O33" s="141"/>
      <c r="P33" s="141"/>
      <c r="Q33" s="141"/>
      <c r="R33" s="141"/>
      <c r="S33" s="141"/>
      <c r="T33" s="110"/>
      <c r="U33" s="224"/>
      <c r="V33" s="224"/>
      <c r="W33" s="183"/>
      <c r="X33" s="183"/>
      <c r="Y33" s="183"/>
      <c r="Z33" s="183"/>
      <c r="AA33" s="183"/>
      <c r="AB33" s="183"/>
      <c r="AC33" s="183"/>
      <c r="AD33" s="183"/>
      <c r="AE33" s="183"/>
      <c r="AF33" s="183"/>
      <c r="AG33" s="183"/>
      <c r="AH33" s="183"/>
      <c r="AI33" s="183"/>
      <c r="AJ33" s="183"/>
      <c r="AK33" s="183"/>
      <c r="AL33" s="183"/>
      <c r="AM33" s="183"/>
      <c r="AN33" s="183"/>
      <c r="AO33" s="183"/>
      <c r="AP33" s="183"/>
      <c r="AQ33" s="183"/>
      <c r="AR33" s="183"/>
      <c r="AS33" s="183"/>
      <c r="AT33" s="183"/>
      <c r="AU33" s="183"/>
      <c r="AV33" s="183"/>
      <c r="AW33" s="183"/>
      <c r="AX33" s="183"/>
      <c r="AY33" s="183"/>
      <c r="AZ33" s="183"/>
      <c r="BA33" s="183"/>
      <c r="BB33" s="183"/>
      <c r="BC33" s="183"/>
      <c r="BD33" s="183"/>
      <c r="BE33" s="183"/>
      <c r="BF33" s="183"/>
      <c r="BG33" s="183"/>
      <c r="BH33" s="183"/>
      <c r="BI33" s="183"/>
      <c r="BJ33" s="183"/>
      <c r="BK33" s="183"/>
      <c r="BL33" s="183"/>
      <c r="BM33" s="183"/>
      <c r="BN33" s="183"/>
      <c r="BO33" s="183"/>
      <c r="BP33" s="183"/>
      <c r="BQ33" s="183"/>
      <c r="BR33" s="183"/>
      <c r="BS33" s="183"/>
      <c r="BT33" s="183"/>
      <c r="BU33" s="183"/>
      <c r="BV33" s="183"/>
      <c r="BW33" s="183"/>
      <c r="BX33" s="183"/>
      <c r="BY33" s="183"/>
      <c r="BZ33" s="183"/>
      <c r="CA33" s="183"/>
      <c r="CB33" s="183"/>
      <c r="CC33" s="183"/>
      <c r="CD33" s="183"/>
      <c r="CE33" s="183"/>
      <c r="CF33" s="183"/>
      <c r="CG33" s="183"/>
      <c r="CH33" s="183"/>
      <c r="CI33" s="183"/>
      <c r="CJ33" s="183"/>
      <c r="CK33" s="183"/>
      <c r="CL33" s="183"/>
      <c r="CM33" s="183"/>
      <c r="CN33" s="183"/>
      <c r="CO33" s="183"/>
      <c r="CP33" s="183"/>
      <c r="CQ33" s="183"/>
      <c r="CR33" s="183"/>
      <c r="CS33" s="183"/>
      <c r="CT33" s="183"/>
      <c r="CU33" s="183"/>
      <c r="CV33" s="183"/>
      <c r="CW33" s="183"/>
      <c r="CX33" s="183"/>
      <c r="CY33" s="183"/>
      <c r="CZ33" s="183"/>
      <c r="DA33" s="183"/>
      <c r="DB33" s="183"/>
      <c r="DC33" s="183"/>
      <c r="DD33" s="183"/>
      <c r="DE33" s="183"/>
      <c r="DF33" s="183"/>
      <c r="DG33" s="183"/>
      <c r="DH33" s="183"/>
      <c r="DI33" s="183"/>
      <c r="DJ33" s="183"/>
      <c r="DK33" s="183"/>
      <c r="DL33" s="183"/>
      <c r="DM33" s="183"/>
      <c r="DN33" s="183"/>
      <c r="DO33" s="183"/>
      <c r="DP33" s="183"/>
      <c r="DQ33" s="183"/>
      <c r="DR33" s="183"/>
      <c r="DS33" s="183"/>
      <c r="DT33" s="183"/>
      <c r="DU33" s="183"/>
      <c r="DV33" s="183"/>
      <c r="DW33" s="183"/>
      <c r="DX33" s="183"/>
      <c r="DY33" s="183"/>
      <c r="DZ33" s="183"/>
      <c r="EA33" s="183"/>
      <c r="EB33" s="183"/>
      <c r="EC33" s="183"/>
      <c r="ED33" s="183"/>
      <c r="EE33" s="183"/>
      <c r="EF33" s="183"/>
      <c r="EG33" s="183"/>
      <c r="EH33" s="183"/>
      <c r="EI33" s="183"/>
      <c r="EJ33" s="183"/>
      <c r="EK33" s="183"/>
      <c r="EL33" s="183"/>
      <c r="EM33" s="183"/>
      <c r="EN33" s="183"/>
      <c r="EO33" s="183"/>
      <c r="EP33" s="183"/>
      <c r="EQ33" s="183"/>
      <c r="ER33" s="183"/>
      <c r="ES33" s="183"/>
      <c r="ET33" s="183"/>
      <c r="EU33" s="183"/>
      <c r="EV33" s="183"/>
      <c r="EW33" s="183"/>
      <c r="EX33" s="183"/>
      <c r="EY33" s="183"/>
      <c r="EZ33" s="183"/>
      <c r="FA33" s="183"/>
      <c r="FB33" s="183"/>
      <c r="FC33" s="183"/>
      <c r="FD33" s="183"/>
      <c r="FE33" s="183"/>
      <c r="FF33" s="183"/>
      <c r="FG33" s="183"/>
      <c r="FH33" s="183"/>
      <c r="FI33" s="183"/>
      <c r="FJ33" s="183"/>
      <c r="FK33" s="183"/>
      <c r="FL33" s="183"/>
      <c r="FM33" s="183"/>
      <c r="FN33" s="183"/>
      <c r="FO33" s="183"/>
      <c r="FP33" s="183"/>
      <c r="FQ33" s="183"/>
      <c r="FR33" s="183"/>
      <c r="FS33" s="183"/>
      <c r="FT33" s="183"/>
      <c r="FU33" s="183"/>
      <c r="FV33" s="183"/>
      <c r="FW33" s="183"/>
      <c r="FX33" s="183"/>
      <c r="FY33" s="183"/>
      <c r="FZ33" s="183"/>
      <c r="GA33" s="183"/>
      <c r="GB33" s="183"/>
      <c r="GC33" s="183"/>
      <c r="GD33" s="183"/>
      <c r="GE33" s="183"/>
      <c r="GF33" s="183"/>
      <c r="GG33" s="183"/>
      <c r="GH33" s="183"/>
      <c r="GI33" s="183"/>
      <c r="GJ33" s="183"/>
      <c r="GK33" s="183"/>
      <c r="GL33" s="183"/>
      <c r="GM33" s="183"/>
      <c r="GN33" s="183"/>
      <c r="GO33" s="183"/>
      <c r="GP33" s="183"/>
      <c r="GQ33" s="183"/>
      <c r="GR33" s="183"/>
      <c r="GS33" s="183"/>
      <c r="GT33" s="183"/>
      <c r="GU33" s="183"/>
      <c r="GV33" s="183"/>
      <c r="GW33" s="183"/>
      <c r="GX33" s="183"/>
      <c r="GY33" s="183"/>
      <c r="GZ33" s="183"/>
      <c r="HA33" s="183"/>
      <c r="HB33" s="183"/>
      <c r="HC33" s="183"/>
      <c r="HD33" s="183"/>
      <c r="HE33" s="183"/>
      <c r="HF33" s="183"/>
      <c r="HG33" s="183"/>
      <c r="HH33" s="183"/>
      <c r="HI33" s="183"/>
      <c r="HJ33" s="183"/>
      <c r="HK33" s="183"/>
      <c r="HL33" s="183"/>
      <c r="HM33" s="183"/>
      <c r="HN33" s="183"/>
      <c r="HO33" s="183"/>
      <c r="HP33" s="183"/>
      <c r="HQ33" s="183"/>
      <c r="HR33" s="183"/>
      <c r="HS33" s="183"/>
      <c r="HT33" s="183"/>
      <c r="HU33" s="183"/>
      <c r="HV33" s="183"/>
      <c r="HW33" s="183"/>
      <c r="HX33" s="183"/>
      <c r="HY33" s="183"/>
      <c r="HZ33" s="183"/>
      <c r="IA33" s="183"/>
      <c r="IB33" s="183"/>
      <c r="IC33" s="183"/>
      <c r="ID33" s="183"/>
      <c r="IE33" s="183"/>
      <c r="IF33" s="183"/>
      <c r="IG33" s="183"/>
      <c r="IH33" s="183"/>
      <c r="II33" s="183"/>
      <c r="IJ33" s="183"/>
      <c r="IK33" s="183"/>
      <c r="IL33" s="183"/>
      <c r="IM33" s="183"/>
      <c r="IN33" s="183"/>
      <c r="IO33" s="183"/>
      <c r="IP33" s="183"/>
      <c r="IQ33" s="183"/>
      <c r="IR33" s="183"/>
      <c r="IS33" s="183"/>
      <c r="IT33" s="183"/>
      <c r="IU33" s="183"/>
      <c r="IV33" s="183"/>
      <c r="IW33" s="183"/>
      <c r="IX33" s="183"/>
      <c r="IY33" s="183"/>
      <c r="IZ33" s="183"/>
      <c r="JA33" s="183"/>
      <c r="JB33" s="183"/>
      <c r="JC33" s="183"/>
      <c r="JD33" s="183"/>
      <c r="JE33" s="183"/>
      <c r="JF33" s="183"/>
      <c r="JG33" s="183"/>
      <c r="JH33" s="183"/>
      <c r="JI33" s="183"/>
      <c r="JJ33" s="183"/>
      <c r="JK33" s="183"/>
      <c r="JL33" s="183"/>
      <c r="JM33" s="183"/>
      <c r="JN33" s="183"/>
      <c r="JO33" s="183"/>
      <c r="JP33" s="183"/>
      <c r="JQ33" s="183"/>
      <c r="JR33" s="183"/>
      <c r="JS33" s="183"/>
      <c r="JT33" s="183"/>
      <c r="JU33" s="183"/>
      <c r="JV33" s="183"/>
      <c r="JW33" s="183"/>
      <c r="JX33" s="183"/>
      <c r="JY33" s="183"/>
      <c r="JZ33" s="183"/>
      <c r="KA33" s="183"/>
      <c r="KB33" s="183"/>
      <c r="KC33" s="183"/>
      <c r="KD33" s="183"/>
      <c r="KE33" s="183"/>
      <c r="KF33" s="183"/>
      <c r="KG33" s="183"/>
      <c r="KH33" s="183"/>
      <c r="KI33" s="183"/>
      <c r="KJ33" s="183"/>
      <c r="KK33" s="183"/>
      <c r="KL33" s="183"/>
      <c r="KM33" s="183"/>
      <c r="KN33" s="183"/>
      <c r="KO33" s="183"/>
      <c r="KP33" s="183"/>
      <c r="KQ33" s="183"/>
      <c r="KR33" s="183"/>
      <c r="KS33" s="183"/>
      <c r="KT33" s="183"/>
      <c r="KU33" s="183"/>
      <c r="KV33" s="183"/>
      <c r="KW33" s="183"/>
      <c r="KX33" s="183"/>
      <c r="KY33" s="183"/>
      <c r="KZ33" s="183"/>
      <c r="LA33" s="183"/>
      <c r="LB33" s="183"/>
      <c r="LC33" s="183"/>
      <c r="LD33" s="183"/>
      <c r="LE33" s="183"/>
      <c r="LF33" s="183"/>
      <c r="LG33" s="183"/>
      <c r="LH33" s="183"/>
      <c r="LI33" s="183"/>
      <c r="LJ33" s="183"/>
      <c r="LK33" s="183"/>
      <c r="LL33" s="183"/>
      <c r="LM33" s="183"/>
      <c r="LN33" s="183"/>
      <c r="LO33" s="183"/>
      <c r="LP33" s="183"/>
      <c r="LQ33" s="183"/>
      <c r="LR33" s="183"/>
      <c r="LS33" s="183"/>
      <c r="LT33" s="183"/>
      <c r="LU33" s="183"/>
      <c r="LV33" s="183"/>
      <c r="LW33" s="183"/>
      <c r="LX33" s="183"/>
      <c r="LY33" s="183"/>
      <c r="LZ33" s="183"/>
      <c r="MA33" s="183"/>
      <c r="MB33" s="183"/>
      <c r="MC33" s="183"/>
      <c r="MD33" s="183"/>
      <c r="ME33" s="183"/>
      <c r="MF33" s="183"/>
      <c r="MG33" s="183"/>
    </row>
    <row r="34" spans="1:348" s="220" customFormat="1" ht="17" hidden="1" outlineLevel="1">
      <c r="A34" s="139"/>
      <c r="B34" s="253"/>
      <c r="C34" s="139"/>
      <c r="D34" s="139"/>
      <c r="E34" s="254"/>
      <c r="F34" s="139"/>
      <c r="G34" s="139"/>
      <c r="H34" s="139"/>
      <c r="I34" s="139"/>
      <c r="J34" s="223"/>
      <c r="K34" s="223"/>
      <c r="L34" s="239"/>
      <c r="M34" s="193"/>
      <c r="N34" s="141"/>
      <c r="O34" s="141"/>
      <c r="P34" s="141"/>
      <c r="Q34" s="141"/>
      <c r="R34" s="141"/>
      <c r="S34" s="141"/>
      <c r="T34" s="110"/>
      <c r="U34" s="224"/>
      <c r="V34" s="224"/>
      <c r="W34" s="183"/>
      <c r="X34" s="183"/>
      <c r="Y34" s="183"/>
      <c r="Z34" s="183"/>
      <c r="AA34" s="183"/>
      <c r="AB34" s="183"/>
      <c r="AC34" s="183"/>
      <c r="AD34" s="183"/>
      <c r="AE34" s="183"/>
      <c r="AF34" s="183"/>
      <c r="AG34" s="183"/>
      <c r="AH34" s="183"/>
      <c r="AI34" s="183"/>
      <c r="AJ34" s="183"/>
      <c r="AK34" s="183"/>
      <c r="AL34" s="183"/>
      <c r="AM34" s="183"/>
      <c r="AN34" s="183"/>
      <c r="AO34" s="183"/>
      <c r="AP34" s="183"/>
      <c r="AQ34" s="183"/>
      <c r="AR34" s="183"/>
      <c r="AS34" s="183"/>
      <c r="AT34" s="183"/>
      <c r="AU34" s="183"/>
      <c r="AV34" s="183"/>
      <c r="AW34" s="183"/>
      <c r="AX34" s="183"/>
      <c r="AY34" s="183"/>
      <c r="AZ34" s="183"/>
      <c r="BA34" s="183"/>
      <c r="BB34" s="183"/>
      <c r="BC34" s="183"/>
      <c r="BD34" s="183"/>
      <c r="BE34" s="183"/>
      <c r="BF34" s="183"/>
      <c r="BG34" s="183"/>
      <c r="BH34" s="183"/>
      <c r="BI34" s="183"/>
      <c r="BJ34" s="183"/>
      <c r="BK34" s="183"/>
      <c r="BL34" s="183"/>
      <c r="BM34" s="183"/>
      <c r="BN34" s="183"/>
      <c r="BO34" s="183"/>
      <c r="BP34" s="183"/>
      <c r="BQ34" s="183"/>
      <c r="BR34" s="183"/>
      <c r="BS34" s="183"/>
      <c r="BT34" s="183"/>
      <c r="BU34" s="183"/>
      <c r="BV34" s="183"/>
      <c r="BW34" s="183"/>
      <c r="BX34" s="183"/>
      <c r="BY34" s="183"/>
      <c r="BZ34" s="183"/>
      <c r="CA34" s="183"/>
      <c r="CB34" s="183"/>
      <c r="CC34" s="183"/>
      <c r="CD34" s="183"/>
      <c r="CE34" s="183"/>
      <c r="CF34" s="183"/>
      <c r="CG34" s="183"/>
      <c r="CH34" s="183"/>
      <c r="CI34" s="183"/>
      <c r="CJ34" s="183"/>
      <c r="CK34" s="183"/>
      <c r="CL34" s="183"/>
      <c r="CM34" s="183"/>
      <c r="CN34" s="183"/>
      <c r="CO34" s="183"/>
      <c r="CP34" s="183"/>
      <c r="CQ34" s="183"/>
      <c r="CR34" s="183"/>
      <c r="CS34" s="183"/>
      <c r="CT34" s="183"/>
      <c r="CU34" s="183"/>
      <c r="CV34" s="183"/>
      <c r="CW34" s="183"/>
      <c r="CX34" s="183"/>
      <c r="CY34" s="183"/>
      <c r="CZ34" s="183"/>
      <c r="DA34" s="183"/>
      <c r="DB34" s="183"/>
      <c r="DC34" s="183"/>
      <c r="DD34" s="183"/>
      <c r="DE34" s="183"/>
      <c r="DF34" s="183"/>
      <c r="DG34" s="183"/>
      <c r="DH34" s="183"/>
      <c r="DI34" s="183"/>
      <c r="DJ34" s="183"/>
      <c r="DK34" s="183"/>
      <c r="DL34" s="183"/>
      <c r="DM34" s="183"/>
      <c r="DN34" s="183"/>
      <c r="DO34" s="183"/>
      <c r="DP34" s="183"/>
      <c r="DQ34" s="183"/>
      <c r="DR34" s="183"/>
      <c r="DS34" s="183"/>
      <c r="DT34" s="183"/>
      <c r="DU34" s="183"/>
      <c r="DV34" s="183"/>
      <c r="DW34" s="183"/>
      <c r="DX34" s="183"/>
      <c r="DY34" s="183"/>
      <c r="DZ34" s="183"/>
      <c r="EA34" s="183"/>
      <c r="EB34" s="183"/>
      <c r="EC34" s="183"/>
      <c r="ED34" s="183"/>
      <c r="EE34" s="183"/>
      <c r="EF34" s="183"/>
      <c r="EG34" s="183"/>
      <c r="EH34" s="183"/>
      <c r="EI34" s="183"/>
      <c r="EJ34" s="183"/>
      <c r="EK34" s="183"/>
      <c r="EL34" s="183"/>
      <c r="EM34" s="183"/>
      <c r="EN34" s="183"/>
      <c r="EO34" s="183"/>
      <c r="EP34" s="183"/>
      <c r="EQ34" s="183"/>
      <c r="ER34" s="183"/>
      <c r="ES34" s="183"/>
      <c r="ET34" s="183"/>
      <c r="EU34" s="183"/>
      <c r="EV34" s="183"/>
      <c r="EW34" s="183"/>
      <c r="EX34" s="183"/>
      <c r="EY34" s="183"/>
      <c r="EZ34" s="183"/>
      <c r="FA34" s="183"/>
      <c r="FB34" s="183"/>
      <c r="FC34" s="183"/>
      <c r="FD34" s="183"/>
      <c r="FE34" s="183"/>
      <c r="FF34" s="183"/>
      <c r="FG34" s="183"/>
      <c r="FH34" s="183"/>
      <c r="FI34" s="183"/>
      <c r="FJ34" s="183"/>
      <c r="FK34" s="183"/>
      <c r="FL34" s="183"/>
      <c r="FM34" s="183"/>
      <c r="FN34" s="183"/>
      <c r="FO34" s="183"/>
      <c r="FP34" s="183"/>
      <c r="FQ34" s="183"/>
      <c r="FR34" s="183"/>
      <c r="FS34" s="183"/>
      <c r="FT34" s="183"/>
      <c r="FU34" s="183"/>
      <c r="FV34" s="183"/>
      <c r="FW34" s="183"/>
      <c r="FX34" s="183"/>
      <c r="FY34" s="183"/>
      <c r="FZ34" s="183"/>
      <c r="GA34" s="183"/>
      <c r="GB34" s="183"/>
      <c r="GC34" s="183"/>
      <c r="GD34" s="183"/>
      <c r="GE34" s="183"/>
      <c r="GF34" s="183"/>
      <c r="GG34" s="183"/>
      <c r="GH34" s="183"/>
      <c r="GI34" s="183"/>
      <c r="GJ34" s="183"/>
      <c r="GK34" s="183"/>
      <c r="GL34" s="183"/>
      <c r="GM34" s="183"/>
      <c r="GN34" s="183"/>
      <c r="GO34" s="183"/>
      <c r="GP34" s="183"/>
      <c r="GQ34" s="183"/>
      <c r="GR34" s="183"/>
      <c r="GS34" s="183"/>
      <c r="GT34" s="183"/>
      <c r="GU34" s="183"/>
      <c r="GV34" s="183"/>
      <c r="GW34" s="183"/>
      <c r="GX34" s="183"/>
      <c r="GY34" s="183"/>
      <c r="GZ34" s="183"/>
      <c r="HA34" s="183"/>
      <c r="HB34" s="183"/>
      <c r="HC34" s="183"/>
      <c r="HD34" s="183"/>
      <c r="HE34" s="183"/>
      <c r="HF34" s="183"/>
      <c r="HG34" s="183"/>
      <c r="HH34" s="183"/>
      <c r="HI34" s="183"/>
      <c r="HJ34" s="183"/>
      <c r="HK34" s="183"/>
      <c r="HL34" s="183"/>
      <c r="HM34" s="183"/>
      <c r="HN34" s="183"/>
      <c r="HO34" s="183"/>
      <c r="HP34" s="183"/>
      <c r="HQ34" s="183"/>
      <c r="HR34" s="183"/>
      <c r="HS34" s="183"/>
      <c r="HT34" s="183"/>
      <c r="HU34" s="183"/>
      <c r="HV34" s="183"/>
      <c r="HW34" s="183"/>
      <c r="HX34" s="183"/>
      <c r="HY34" s="183"/>
      <c r="HZ34" s="183"/>
      <c r="IA34" s="183"/>
      <c r="IB34" s="183"/>
      <c r="IC34" s="183"/>
      <c r="ID34" s="183"/>
      <c r="IE34" s="183"/>
      <c r="IF34" s="183"/>
      <c r="IG34" s="183"/>
      <c r="IH34" s="183"/>
      <c r="II34" s="183"/>
      <c r="IJ34" s="183"/>
      <c r="IK34" s="183"/>
      <c r="IL34" s="183"/>
      <c r="IM34" s="183"/>
      <c r="IN34" s="183"/>
      <c r="IO34" s="183"/>
      <c r="IP34" s="183"/>
      <c r="IQ34" s="183"/>
      <c r="IR34" s="183"/>
      <c r="IS34" s="183"/>
      <c r="IT34" s="183"/>
      <c r="IU34" s="183"/>
      <c r="IV34" s="183"/>
      <c r="IW34" s="183"/>
      <c r="IX34" s="183"/>
      <c r="IY34" s="183"/>
      <c r="IZ34" s="183"/>
      <c r="JA34" s="183"/>
      <c r="JB34" s="183"/>
      <c r="JC34" s="183"/>
      <c r="JD34" s="183"/>
      <c r="JE34" s="183"/>
      <c r="JF34" s="183"/>
      <c r="JG34" s="183"/>
      <c r="JH34" s="183"/>
      <c r="JI34" s="183"/>
      <c r="JJ34" s="183"/>
      <c r="JK34" s="183"/>
      <c r="JL34" s="183"/>
      <c r="JM34" s="183"/>
      <c r="JN34" s="183"/>
      <c r="JO34" s="183"/>
      <c r="JP34" s="183"/>
      <c r="JQ34" s="183"/>
      <c r="JR34" s="183"/>
      <c r="JS34" s="183"/>
      <c r="JT34" s="183"/>
      <c r="JU34" s="183"/>
      <c r="JV34" s="183"/>
      <c r="JW34" s="183"/>
      <c r="JX34" s="183"/>
      <c r="JY34" s="183"/>
      <c r="JZ34" s="183"/>
      <c r="KA34" s="183"/>
      <c r="KB34" s="183"/>
      <c r="KC34" s="183"/>
      <c r="KD34" s="183"/>
      <c r="KE34" s="183"/>
      <c r="KF34" s="183"/>
      <c r="KG34" s="183"/>
      <c r="KH34" s="183"/>
      <c r="KI34" s="183"/>
      <c r="KJ34" s="183"/>
      <c r="KK34" s="183"/>
      <c r="KL34" s="183"/>
      <c r="KM34" s="183"/>
      <c r="KN34" s="183"/>
      <c r="KO34" s="183"/>
      <c r="KP34" s="183"/>
      <c r="KQ34" s="183"/>
      <c r="KR34" s="183"/>
      <c r="KS34" s="183"/>
      <c r="KT34" s="183"/>
      <c r="KU34" s="183"/>
      <c r="KV34" s="183"/>
      <c r="KW34" s="183"/>
      <c r="KX34" s="183"/>
      <c r="KY34" s="183"/>
      <c r="KZ34" s="183"/>
      <c r="LA34" s="183"/>
      <c r="LB34" s="183"/>
      <c r="LC34" s="183"/>
      <c r="LD34" s="183"/>
      <c r="LE34" s="183"/>
      <c r="LF34" s="183"/>
      <c r="LG34" s="183"/>
      <c r="LH34" s="183"/>
      <c r="LI34" s="183"/>
      <c r="LJ34" s="183"/>
      <c r="LK34" s="183"/>
      <c r="LL34" s="183"/>
      <c r="LM34" s="183"/>
      <c r="LN34" s="183"/>
      <c r="LO34" s="183"/>
      <c r="LP34" s="183"/>
      <c r="LQ34" s="183"/>
      <c r="LR34" s="183"/>
      <c r="LS34" s="183"/>
      <c r="LT34" s="183"/>
      <c r="LU34" s="183"/>
      <c r="LV34" s="183"/>
      <c r="LW34" s="183"/>
      <c r="LX34" s="183"/>
      <c r="LY34" s="183"/>
      <c r="LZ34" s="183"/>
      <c r="MA34" s="183"/>
      <c r="MB34" s="183"/>
      <c r="MC34" s="183"/>
      <c r="MD34" s="183"/>
      <c r="ME34" s="183"/>
      <c r="MF34" s="183"/>
      <c r="MG34" s="183"/>
    </row>
    <row r="35" spans="1:348" s="220" customFormat="1" ht="17" hidden="1" outlineLevel="1">
      <c r="A35" s="227"/>
      <c r="B35" s="227" t="s">
        <v>24</v>
      </c>
      <c r="C35" s="227"/>
      <c r="D35" s="227"/>
      <c r="E35" s="227"/>
      <c r="F35" s="227"/>
      <c r="G35" s="227"/>
      <c r="H35" s="227"/>
      <c r="I35" s="227"/>
      <c r="J35" s="223"/>
      <c r="K35" s="223"/>
      <c r="L35" s="239"/>
      <c r="M35" s="141"/>
      <c r="N35" s="141"/>
      <c r="O35" s="141"/>
      <c r="P35" s="141"/>
      <c r="Q35" s="141"/>
      <c r="R35" s="141"/>
      <c r="S35" s="141"/>
      <c r="T35" s="110"/>
      <c r="U35" s="183"/>
      <c r="V35" s="183"/>
      <c r="W35" s="183"/>
      <c r="X35" s="183"/>
      <c r="Y35" s="183"/>
      <c r="Z35" s="183"/>
      <c r="AA35" s="183"/>
      <c r="AB35" s="183"/>
      <c r="AC35" s="183"/>
      <c r="AD35" s="183"/>
      <c r="AE35" s="183"/>
      <c r="AF35" s="183"/>
      <c r="AG35" s="183"/>
      <c r="AH35" s="183"/>
      <c r="AI35" s="183"/>
      <c r="AJ35" s="183"/>
      <c r="AK35" s="183"/>
      <c r="AL35" s="183"/>
      <c r="AM35" s="183"/>
      <c r="AN35" s="183"/>
      <c r="AO35" s="183"/>
      <c r="AP35" s="183"/>
      <c r="AQ35" s="183"/>
      <c r="AR35" s="183"/>
      <c r="AS35" s="183"/>
      <c r="AT35" s="183"/>
      <c r="AU35" s="183"/>
      <c r="AV35" s="183"/>
      <c r="AW35" s="183"/>
      <c r="AX35" s="183"/>
      <c r="AY35" s="183"/>
      <c r="AZ35" s="183"/>
      <c r="BA35" s="183"/>
      <c r="BB35" s="183"/>
      <c r="BC35" s="183"/>
      <c r="BD35" s="183"/>
      <c r="BE35" s="183"/>
      <c r="BF35" s="183"/>
      <c r="BG35" s="183"/>
      <c r="BH35" s="183"/>
      <c r="BI35" s="183"/>
      <c r="BJ35" s="183"/>
      <c r="BK35" s="183"/>
      <c r="BL35" s="183"/>
      <c r="BM35" s="183"/>
      <c r="BN35" s="183"/>
      <c r="BO35" s="183"/>
      <c r="BP35" s="183"/>
      <c r="BQ35" s="183"/>
      <c r="BR35" s="183"/>
      <c r="BS35" s="183"/>
      <c r="BT35" s="183"/>
      <c r="BU35" s="183"/>
      <c r="BV35" s="183"/>
      <c r="BW35" s="183"/>
      <c r="BX35" s="183"/>
      <c r="BY35" s="183"/>
      <c r="BZ35" s="183"/>
      <c r="CA35" s="183"/>
      <c r="CB35" s="183"/>
      <c r="CC35" s="183"/>
      <c r="CD35" s="183"/>
      <c r="CE35" s="183"/>
      <c r="CF35" s="183"/>
      <c r="CG35" s="183"/>
      <c r="CH35" s="183"/>
      <c r="CI35" s="183"/>
      <c r="CJ35" s="183"/>
      <c r="CK35" s="183"/>
      <c r="CL35" s="183"/>
      <c r="CM35" s="183"/>
      <c r="CN35" s="183"/>
      <c r="CO35" s="183"/>
      <c r="CP35" s="183"/>
      <c r="CQ35" s="183"/>
      <c r="CR35" s="183"/>
      <c r="CS35" s="183"/>
      <c r="CT35" s="183"/>
      <c r="CU35" s="183"/>
      <c r="CV35" s="183"/>
      <c r="CW35" s="183"/>
      <c r="CX35" s="183"/>
      <c r="CY35" s="183"/>
      <c r="CZ35" s="183"/>
      <c r="DA35" s="183"/>
      <c r="DB35" s="183"/>
      <c r="DC35" s="183"/>
      <c r="DD35" s="183"/>
      <c r="DE35" s="183"/>
      <c r="DF35" s="183"/>
      <c r="DG35" s="183"/>
      <c r="DH35" s="183"/>
      <c r="DI35" s="183"/>
      <c r="DJ35" s="183"/>
      <c r="DK35" s="183"/>
      <c r="DL35" s="183"/>
      <c r="DM35" s="183"/>
      <c r="DN35" s="183"/>
      <c r="DO35" s="183"/>
      <c r="DP35" s="183"/>
      <c r="DQ35" s="183"/>
      <c r="DR35" s="183"/>
      <c r="DS35" s="183"/>
      <c r="DT35" s="183"/>
      <c r="DU35" s="183"/>
      <c r="DV35" s="183"/>
      <c r="DW35" s="183"/>
      <c r="DX35" s="183"/>
      <c r="DY35" s="183"/>
      <c r="DZ35" s="183"/>
      <c r="EA35" s="183"/>
      <c r="EB35" s="183"/>
      <c r="EC35" s="183"/>
      <c r="ED35" s="183"/>
      <c r="EE35" s="183"/>
      <c r="EF35" s="183"/>
      <c r="EG35" s="183"/>
      <c r="EH35" s="183"/>
      <c r="EI35" s="183"/>
      <c r="EJ35" s="183"/>
      <c r="EK35" s="183"/>
      <c r="EL35" s="183"/>
      <c r="EM35" s="183"/>
      <c r="EN35" s="183"/>
      <c r="EO35" s="183"/>
      <c r="EP35" s="183"/>
      <c r="EQ35" s="183"/>
      <c r="ER35" s="183"/>
      <c r="ES35" s="183"/>
      <c r="ET35" s="183"/>
      <c r="EU35" s="183"/>
      <c r="EV35" s="183"/>
      <c r="EW35" s="183"/>
      <c r="EX35" s="183"/>
      <c r="EY35" s="183"/>
      <c r="EZ35" s="183"/>
      <c r="FA35" s="183"/>
      <c r="FB35" s="183"/>
      <c r="FC35" s="183"/>
      <c r="FD35" s="183"/>
      <c r="FE35" s="183"/>
      <c r="FF35" s="183"/>
      <c r="FG35" s="183"/>
      <c r="FH35" s="183"/>
      <c r="FI35" s="183"/>
      <c r="FJ35" s="183"/>
      <c r="FK35" s="183"/>
      <c r="FL35" s="183"/>
      <c r="FM35" s="183"/>
      <c r="FN35" s="183"/>
      <c r="FO35" s="183"/>
      <c r="FP35" s="183"/>
      <c r="FQ35" s="183"/>
      <c r="FR35" s="183"/>
      <c r="FS35" s="183"/>
      <c r="FT35" s="183"/>
      <c r="FU35" s="183"/>
      <c r="FV35" s="183"/>
      <c r="FW35" s="183"/>
      <c r="FX35" s="183"/>
      <c r="FY35" s="183"/>
      <c r="FZ35" s="183"/>
      <c r="GA35" s="183"/>
      <c r="GB35" s="183"/>
      <c r="GC35" s="183"/>
      <c r="GD35" s="183"/>
      <c r="GE35" s="183"/>
      <c r="GF35" s="183"/>
      <c r="GG35" s="183"/>
      <c r="GH35" s="183"/>
      <c r="GI35" s="183"/>
      <c r="GJ35" s="183"/>
      <c r="GK35" s="183"/>
      <c r="GL35" s="183"/>
      <c r="GM35" s="183"/>
      <c r="GN35" s="183"/>
      <c r="GO35" s="183"/>
      <c r="GP35" s="183"/>
      <c r="GQ35" s="183"/>
      <c r="GR35" s="183"/>
      <c r="GS35" s="183"/>
      <c r="GT35" s="183"/>
      <c r="GU35" s="183"/>
      <c r="GV35" s="183"/>
      <c r="GW35" s="183"/>
      <c r="GX35" s="183"/>
      <c r="GY35" s="183"/>
      <c r="GZ35" s="183"/>
      <c r="HA35" s="183"/>
      <c r="HB35" s="183"/>
      <c r="HC35" s="183"/>
      <c r="HD35" s="183"/>
      <c r="HE35" s="183"/>
      <c r="HF35" s="183"/>
      <c r="HG35" s="183"/>
      <c r="HH35" s="183"/>
      <c r="HI35" s="183"/>
      <c r="HJ35" s="183"/>
      <c r="HK35" s="183"/>
      <c r="HL35" s="183"/>
      <c r="HM35" s="183"/>
      <c r="HN35" s="183"/>
      <c r="HO35" s="183"/>
      <c r="HP35" s="183"/>
      <c r="HQ35" s="183"/>
      <c r="HR35" s="183"/>
      <c r="HS35" s="183"/>
      <c r="HT35" s="183"/>
      <c r="HU35" s="183"/>
      <c r="HV35" s="183"/>
      <c r="HW35" s="183"/>
      <c r="HX35" s="183"/>
      <c r="HY35" s="183"/>
      <c r="HZ35" s="183"/>
      <c r="IA35" s="183"/>
      <c r="IB35" s="183"/>
      <c r="IC35" s="183"/>
      <c r="ID35" s="183"/>
      <c r="IE35" s="183"/>
      <c r="IF35" s="183"/>
      <c r="IG35" s="183"/>
      <c r="IH35" s="183"/>
      <c r="II35" s="183"/>
      <c r="IJ35" s="183"/>
      <c r="IK35" s="183"/>
      <c r="IL35" s="183"/>
      <c r="IM35" s="183"/>
      <c r="IN35" s="183"/>
      <c r="IO35" s="183"/>
      <c r="IP35" s="183"/>
      <c r="IQ35" s="183"/>
      <c r="IR35" s="183"/>
      <c r="IS35" s="183"/>
      <c r="IT35" s="183"/>
      <c r="IU35" s="183"/>
      <c r="IV35" s="183"/>
      <c r="IW35" s="183"/>
      <c r="IX35" s="183"/>
      <c r="IY35" s="183"/>
      <c r="IZ35" s="183"/>
      <c r="JA35" s="183"/>
      <c r="JB35" s="183"/>
      <c r="JC35" s="183"/>
      <c r="JD35" s="183"/>
      <c r="JE35" s="183"/>
      <c r="JF35" s="183"/>
      <c r="JG35" s="183"/>
      <c r="JH35" s="183"/>
      <c r="JI35" s="183"/>
      <c r="JJ35" s="183"/>
      <c r="JK35" s="183"/>
      <c r="JL35" s="183"/>
      <c r="JM35" s="183"/>
      <c r="JN35" s="183"/>
      <c r="JO35" s="183"/>
      <c r="JP35" s="183"/>
      <c r="JQ35" s="183"/>
      <c r="JR35" s="183"/>
      <c r="JS35" s="183"/>
      <c r="JT35" s="183"/>
      <c r="JU35" s="183"/>
      <c r="JV35" s="183"/>
      <c r="JW35" s="183"/>
      <c r="JX35" s="183"/>
      <c r="JY35" s="183"/>
      <c r="JZ35" s="183"/>
      <c r="KA35" s="183"/>
      <c r="KB35" s="183"/>
      <c r="KC35" s="183"/>
      <c r="KD35" s="183"/>
      <c r="KE35" s="183"/>
      <c r="KF35" s="183"/>
      <c r="KG35" s="183"/>
      <c r="KH35" s="183"/>
      <c r="KI35" s="183"/>
      <c r="KJ35" s="183"/>
      <c r="KK35" s="183"/>
      <c r="KL35" s="183"/>
      <c r="KM35" s="183"/>
      <c r="KN35" s="183"/>
      <c r="KO35" s="183"/>
      <c r="KP35" s="183"/>
      <c r="KQ35" s="183"/>
      <c r="KR35" s="183"/>
      <c r="KS35" s="183"/>
      <c r="KT35" s="183"/>
      <c r="KU35" s="183"/>
      <c r="KV35" s="183"/>
      <c r="KW35" s="183"/>
      <c r="KX35" s="183"/>
      <c r="KY35" s="183"/>
      <c r="KZ35" s="183"/>
      <c r="LA35" s="183"/>
      <c r="LB35" s="183"/>
      <c r="LC35" s="183"/>
      <c r="LD35" s="183"/>
      <c r="LE35" s="183"/>
      <c r="LF35" s="183"/>
      <c r="LG35" s="183"/>
      <c r="LH35" s="183"/>
      <c r="LI35" s="183"/>
      <c r="LJ35" s="183"/>
      <c r="LK35" s="183"/>
      <c r="LL35" s="183"/>
      <c r="LM35" s="183"/>
      <c r="LN35" s="183"/>
      <c r="LO35" s="183"/>
      <c r="LP35" s="183"/>
      <c r="LQ35" s="183"/>
      <c r="LR35" s="183"/>
      <c r="LS35" s="183"/>
      <c r="LT35" s="183"/>
      <c r="LU35" s="183"/>
      <c r="LV35" s="183"/>
      <c r="LW35" s="183"/>
      <c r="LX35" s="183"/>
      <c r="LY35" s="183"/>
      <c r="LZ35" s="183"/>
      <c r="MA35" s="183"/>
      <c r="MB35" s="183"/>
      <c r="MC35" s="183"/>
      <c r="MD35" s="183"/>
      <c r="ME35" s="183"/>
      <c r="MF35" s="183"/>
      <c r="MG35" s="183"/>
    </row>
    <row r="36" spans="1:348" s="220" customFormat="1" ht="17" hidden="1" outlineLevel="1">
      <c r="A36" s="227"/>
      <c r="B36" s="227"/>
      <c r="C36" s="227"/>
      <c r="D36" s="227"/>
      <c r="E36" s="227"/>
      <c r="F36" s="227"/>
      <c r="G36" s="227"/>
      <c r="H36" s="227"/>
      <c r="I36" s="227"/>
      <c r="J36" s="223"/>
      <c r="K36" s="223"/>
      <c r="L36" s="239"/>
      <c r="M36" s="141"/>
      <c r="N36" s="141"/>
      <c r="O36" s="141"/>
      <c r="P36" s="141"/>
      <c r="Q36" s="141"/>
      <c r="R36" s="141"/>
      <c r="S36" s="141"/>
      <c r="T36" s="110"/>
      <c r="U36" s="183"/>
      <c r="V36" s="183"/>
      <c r="W36" s="183"/>
      <c r="X36" s="183"/>
      <c r="Y36" s="183"/>
      <c r="Z36" s="183"/>
      <c r="AA36" s="183"/>
      <c r="AB36" s="183"/>
      <c r="AC36" s="183"/>
      <c r="AD36" s="183"/>
      <c r="AE36" s="183"/>
      <c r="AF36" s="183"/>
      <c r="AG36" s="183"/>
      <c r="AH36" s="183"/>
      <c r="AI36" s="183"/>
      <c r="AJ36" s="183"/>
      <c r="AK36" s="183"/>
      <c r="AL36" s="183"/>
      <c r="AM36" s="183"/>
      <c r="AN36" s="183"/>
      <c r="AO36" s="183"/>
      <c r="AP36" s="183"/>
      <c r="AQ36" s="183"/>
      <c r="AR36" s="183"/>
      <c r="AS36" s="183"/>
      <c r="AT36" s="183"/>
      <c r="AU36" s="183"/>
      <c r="AV36" s="183"/>
      <c r="AW36" s="183"/>
      <c r="AX36" s="183"/>
      <c r="AY36" s="183"/>
      <c r="AZ36" s="183"/>
      <c r="BA36" s="183"/>
      <c r="BB36" s="183"/>
      <c r="BC36" s="183"/>
      <c r="BD36" s="183"/>
      <c r="BE36" s="183"/>
      <c r="BF36" s="183"/>
      <c r="BG36" s="183"/>
      <c r="BH36" s="183"/>
      <c r="BI36" s="183"/>
      <c r="BJ36" s="183"/>
      <c r="BK36" s="183"/>
      <c r="BL36" s="183"/>
      <c r="BM36" s="183"/>
      <c r="BN36" s="183"/>
      <c r="BO36" s="183"/>
      <c r="BP36" s="183"/>
      <c r="BQ36" s="183"/>
      <c r="BR36" s="183"/>
      <c r="BS36" s="183"/>
      <c r="BT36" s="183"/>
      <c r="BU36" s="183"/>
      <c r="BV36" s="183"/>
      <c r="BW36" s="183"/>
      <c r="BX36" s="183"/>
      <c r="BY36" s="183"/>
      <c r="BZ36" s="183"/>
      <c r="CA36" s="183"/>
      <c r="CB36" s="183"/>
      <c r="CC36" s="183"/>
      <c r="CD36" s="183"/>
      <c r="CE36" s="183"/>
      <c r="CF36" s="183"/>
      <c r="CG36" s="183"/>
      <c r="CH36" s="183"/>
      <c r="CI36" s="183"/>
      <c r="CJ36" s="183"/>
      <c r="CK36" s="183"/>
      <c r="CL36" s="183"/>
      <c r="CM36" s="183"/>
      <c r="CN36" s="183"/>
      <c r="CO36" s="183"/>
      <c r="CP36" s="183"/>
      <c r="CQ36" s="183"/>
      <c r="CR36" s="183"/>
      <c r="CS36" s="183"/>
      <c r="CT36" s="183"/>
      <c r="CU36" s="183"/>
      <c r="CV36" s="183"/>
      <c r="CW36" s="183"/>
      <c r="CX36" s="183"/>
      <c r="CY36" s="183"/>
      <c r="CZ36" s="183"/>
      <c r="DA36" s="183"/>
      <c r="DB36" s="183"/>
      <c r="DC36" s="183"/>
      <c r="DD36" s="183"/>
      <c r="DE36" s="183"/>
      <c r="DF36" s="183"/>
      <c r="DG36" s="183"/>
      <c r="DH36" s="183"/>
      <c r="DI36" s="183"/>
      <c r="DJ36" s="183"/>
      <c r="DK36" s="183"/>
      <c r="DL36" s="183"/>
      <c r="DM36" s="183"/>
      <c r="DN36" s="183"/>
      <c r="DO36" s="183"/>
      <c r="DP36" s="183"/>
      <c r="DQ36" s="183"/>
      <c r="DR36" s="183"/>
      <c r="DS36" s="183"/>
      <c r="DT36" s="183"/>
      <c r="DU36" s="183"/>
      <c r="DV36" s="183"/>
      <c r="DW36" s="183"/>
      <c r="DX36" s="183"/>
      <c r="DY36" s="183"/>
      <c r="DZ36" s="183"/>
      <c r="EA36" s="183"/>
      <c r="EB36" s="183"/>
      <c r="EC36" s="183"/>
      <c r="ED36" s="183"/>
      <c r="EE36" s="183"/>
      <c r="EF36" s="183"/>
      <c r="EG36" s="183"/>
      <c r="EH36" s="183"/>
      <c r="EI36" s="183"/>
      <c r="EJ36" s="183"/>
      <c r="EK36" s="183"/>
      <c r="EL36" s="183"/>
      <c r="EM36" s="183"/>
      <c r="EN36" s="183"/>
      <c r="EO36" s="183"/>
      <c r="EP36" s="183"/>
      <c r="EQ36" s="183"/>
      <c r="ER36" s="183"/>
      <c r="ES36" s="183"/>
      <c r="ET36" s="183"/>
      <c r="EU36" s="183"/>
      <c r="EV36" s="183"/>
      <c r="EW36" s="183"/>
      <c r="EX36" s="183"/>
      <c r="EY36" s="183"/>
      <c r="EZ36" s="183"/>
      <c r="FA36" s="183"/>
      <c r="FB36" s="183"/>
      <c r="FC36" s="183"/>
      <c r="FD36" s="183"/>
      <c r="FE36" s="183"/>
      <c r="FF36" s="183"/>
      <c r="FG36" s="183"/>
      <c r="FH36" s="183"/>
      <c r="FI36" s="183"/>
      <c r="FJ36" s="183"/>
      <c r="FK36" s="183"/>
      <c r="FL36" s="183"/>
      <c r="FM36" s="183"/>
      <c r="FN36" s="183"/>
      <c r="FO36" s="183"/>
      <c r="FP36" s="183"/>
      <c r="FQ36" s="183"/>
      <c r="FR36" s="183"/>
      <c r="FS36" s="183"/>
      <c r="FT36" s="183"/>
      <c r="FU36" s="183"/>
      <c r="FV36" s="183"/>
      <c r="FW36" s="183"/>
      <c r="FX36" s="183"/>
      <c r="FY36" s="183"/>
      <c r="FZ36" s="183"/>
      <c r="GA36" s="183"/>
      <c r="GB36" s="183"/>
      <c r="GC36" s="183"/>
      <c r="GD36" s="183"/>
      <c r="GE36" s="183"/>
      <c r="GF36" s="183"/>
      <c r="GG36" s="183"/>
      <c r="GH36" s="183"/>
      <c r="GI36" s="183"/>
      <c r="GJ36" s="183"/>
      <c r="GK36" s="183"/>
      <c r="GL36" s="183"/>
      <c r="GM36" s="183"/>
      <c r="GN36" s="183"/>
      <c r="GO36" s="183"/>
      <c r="GP36" s="183"/>
      <c r="GQ36" s="183"/>
      <c r="GR36" s="183"/>
      <c r="GS36" s="183"/>
      <c r="GT36" s="183"/>
      <c r="GU36" s="183"/>
      <c r="GV36" s="183"/>
      <c r="GW36" s="183"/>
      <c r="GX36" s="183"/>
      <c r="GY36" s="183"/>
      <c r="GZ36" s="183"/>
      <c r="HA36" s="183"/>
      <c r="HB36" s="183"/>
      <c r="HC36" s="183"/>
      <c r="HD36" s="183"/>
      <c r="HE36" s="183"/>
      <c r="HF36" s="183"/>
      <c r="HG36" s="183"/>
      <c r="HH36" s="183"/>
      <c r="HI36" s="183"/>
      <c r="HJ36" s="183"/>
      <c r="HK36" s="183"/>
      <c r="HL36" s="183"/>
      <c r="HM36" s="183"/>
      <c r="HN36" s="183"/>
      <c r="HO36" s="183"/>
      <c r="HP36" s="183"/>
      <c r="HQ36" s="183"/>
      <c r="HR36" s="183"/>
      <c r="HS36" s="183"/>
      <c r="HT36" s="183"/>
      <c r="HU36" s="183"/>
      <c r="HV36" s="183"/>
      <c r="HW36" s="183"/>
      <c r="HX36" s="183"/>
      <c r="HY36" s="183"/>
      <c r="HZ36" s="183"/>
      <c r="IA36" s="183"/>
      <c r="IB36" s="183"/>
      <c r="IC36" s="183"/>
      <c r="ID36" s="183"/>
      <c r="IE36" s="183"/>
      <c r="IF36" s="183"/>
      <c r="IG36" s="183"/>
      <c r="IH36" s="183"/>
      <c r="II36" s="183"/>
      <c r="IJ36" s="183"/>
      <c r="IK36" s="183"/>
      <c r="IL36" s="183"/>
      <c r="IM36" s="183"/>
      <c r="IN36" s="183"/>
      <c r="IO36" s="183"/>
      <c r="IP36" s="183"/>
      <c r="IQ36" s="183"/>
      <c r="IR36" s="183"/>
      <c r="IS36" s="183"/>
      <c r="IT36" s="183"/>
      <c r="IU36" s="183"/>
      <c r="IV36" s="183"/>
      <c r="IW36" s="183"/>
      <c r="IX36" s="183"/>
      <c r="IY36" s="183"/>
      <c r="IZ36" s="183"/>
      <c r="JA36" s="183"/>
      <c r="JB36" s="183"/>
      <c r="JC36" s="183"/>
      <c r="JD36" s="183"/>
      <c r="JE36" s="183"/>
      <c r="JF36" s="183"/>
      <c r="JG36" s="183"/>
      <c r="JH36" s="183"/>
      <c r="JI36" s="183"/>
      <c r="JJ36" s="183"/>
      <c r="JK36" s="183"/>
      <c r="JL36" s="183"/>
      <c r="JM36" s="183"/>
      <c r="JN36" s="183"/>
      <c r="JO36" s="183"/>
      <c r="JP36" s="183"/>
      <c r="JQ36" s="183"/>
      <c r="JR36" s="183"/>
      <c r="JS36" s="183"/>
      <c r="JT36" s="183"/>
      <c r="JU36" s="183"/>
      <c r="JV36" s="183"/>
      <c r="JW36" s="183"/>
      <c r="JX36" s="183"/>
      <c r="JY36" s="183"/>
      <c r="JZ36" s="183"/>
      <c r="KA36" s="183"/>
      <c r="KB36" s="183"/>
      <c r="KC36" s="183"/>
      <c r="KD36" s="183"/>
      <c r="KE36" s="183"/>
      <c r="KF36" s="183"/>
      <c r="KG36" s="183"/>
      <c r="KH36" s="183"/>
      <c r="KI36" s="183"/>
      <c r="KJ36" s="183"/>
      <c r="KK36" s="183"/>
      <c r="KL36" s="183"/>
      <c r="KM36" s="183"/>
      <c r="KN36" s="183"/>
      <c r="KO36" s="183"/>
      <c r="KP36" s="183"/>
      <c r="KQ36" s="183"/>
      <c r="KR36" s="183"/>
      <c r="KS36" s="183"/>
      <c r="KT36" s="183"/>
      <c r="KU36" s="183"/>
      <c r="KV36" s="183"/>
      <c r="KW36" s="183"/>
      <c r="KX36" s="183"/>
      <c r="KY36" s="183"/>
      <c r="KZ36" s="183"/>
      <c r="LA36" s="183"/>
      <c r="LB36" s="183"/>
      <c r="LC36" s="183"/>
      <c r="LD36" s="183"/>
      <c r="LE36" s="183"/>
      <c r="LF36" s="183"/>
      <c r="LG36" s="183"/>
      <c r="LH36" s="183"/>
      <c r="LI36" s="183"/>
      <c r="LJ36" s="183"/>
      <c r="LK36" s="183"/>
      <c r="LL36" s="183"/>
      <c r="LM36" s="183"/>
      <c r="LN36" s="183"/>
      <c r="LO36" s="183"/>
      <c r="LP36" s="183"/>
      <c r="LQ36" s="183"/>
      <c r="LR36" s="183"/>
      <c r="LS36" s="183"/>
      <c r="LT36" s="183"/>
      <c r="LU36" s="183"/>
      <c r="LV36" s="183"/>
      <c r="LW36" s="183"/>
      <c r="LX36" s="183"/>
      <c r="LY36" s="183"/>
      <c r="LZ36" s="183"/>
      <c r="MA36" s="183"/>
      <c r="MB36" s="183"/>
      <c r="MC36" s="183"/>
      <c r="MD36" s="183"/>
      <c r="ME36" s="183"/>
      <c r="MF36" s="183"/>
      <c r="MG36" s="183"/>
    </row>
    <row r="37" spans="1:348" s="220" customFormat="1" ht="17" hidden="1" outlineLevel="1">
      <c r="A37" s="139"/>
      <c r="B37" s="139"/>
      <c r="C37" s="227" t="s">
        <v>9</v>
      </c>
      <c r="D37" s="99"/>
      <c r="E37" s="99"/>
      <c r="F37" s="99"/>
      <c r="G37" s="99"/>
      <c r="H37" s="99"/>
      <c r="I37" s="99"/>
      <c r="J37" s="223"/>
      <c r="K37" s="223"/>
      <c r="L37" s="239"/>
      <c r="M37" s="7"/>
      <c r="N37" s="141"/>
      <c r="O37" s="141"/>
      <c r="P37" s="141"/>
      <c r="Q37" s="141"/>
      <c r="R37" s="141"/>
      <c r="S37" s="141"/>
      <c r="T37" s="110"/>
      <c r="U37" s="183"/>
      <c r="V37" s="183"/>
      <c r="W37" s="183"/>
      <c r="X37" s="183"/>
      <c r="Y37" s="183"/>
      <c r="Z37" s="183"/>
      <c r="AA37" s="183"/>
      <c r="AB37" s="183"/>
      <c r="AC37" s="183"/>
      <c r="AD37" s="183"/>
      <c r="AE37" s="183"/>
      <c r="AF37" s="183"/>
      <c r="AG37" s="183"/>
      <c r="AH37" s="183"/>
      <c r="AI37" s="183"/>
      <c r="AJ37" s="183"/>
      <c r="AK37" s="183"/>
      <c r="AL37" s="183"/>
      <c r="AM37" s="183"/>
      <c r="AN37" s="183"/>
      <c r="AO37" s="183"/>
      <c r="AP37" s="183"/>
      <c r="AQ37" s="183"/>
      <c r="AR37" s="183"/>
      <c r="AS37" s="183"/>
      <c r="AT37" s="183"/>
      <c r="AU37" s="183"/>
      <c r="AV37" s="183"/>
      <c r="AW37" s="183"/>
      <c r="AX37" s="183"/>
      <c r="AY37" s="183"/>
      <c r="AZ37" s="183"/>
      <c r="BA37" s="183"/>
      <c r="BB37" s="183"/>
      <c r="BC37" s="183"/>
      <c r="BD37" s="183"/>
      <c r="BE37" s="183"/>
      <c r="BF37" s="183"/>
      <c r="BG37" s="183"/>
      <c r="BH37" s="183"/>
      <c r="BI37" s="183"/>
      <c r="BJ37" s="183"/>
      <c r="BK37" s="183"/>
      <c r="BL37" s="183"/>
      <c r="BM37" s="183"/>
      <c r="BN37" s="183"/>
      <c r="BO37" s="183"/>
      <c r="BP37" s="183"/>
      <c r="BQ37" s="183"/>
      <c r="BR37" s="183"/>
      <c r="BS37" s="183"/>
      <c r="BT37" s="183"/>
      <c r="BU37" s="183"/>
      <c r="BV37" s="183"/>
      <c r="BW37" s="183"/>
      <c r="BX37" s="183"/>
      <c r="BY37" s="183"/>
      <c r="BZ37" s="183"/>
      <c r="CA37" s="183"/>
      <c r="CB37" s="183"/>
      <c r="CC37" s="183"/>
      <c r="CD37" s="183"/>
      <c r="CE37" s="183"/>
      <c r="CF37" s="183"/>
      <c r="CG37" s="183"/>
      <c r="CH37" s="183"/>
      <c r="CI37" s="183"/>
      <c r="CJ37" s="183"/>
      <c r="CK37" s="183"/>
      <c r="CL37" s="183"/>
      <c r="CM37" s="183"/>
      <c r="CN37" s="183"/>
      <c r="CO37" s="183"/>
      <c r="CP37" s="183"/>
      <c r="CQ37" s="183"/>
      <c r="CR37" s="183"/>
      <c r="CS37" s="183"/>
      <c r="CT37" s="183"/>
      <c r="CU37" s="183"/>
      <c r="CV37" s="183"/>
      <c r="CW37" s="183"/>
      <c r="CX37" s="183"/>
      <c r="CY37" s="183"/>
      <c r="CZ37" s="183"/>
      <c r="DA37" s="183"/>
      <c r="DB37" s="183"/>
      <c r="DC37" s="183"/>
      <c r="DD37" s="183"/>
      <c r="DE37" s="183"/>
      <c r="DF37" s="183"/>
      <c r="DG37" s="183"/>
      <c r="DH37" s="183"/>
      <c r="DI37" s="183"/>
      <c r="DJ37" s="183"/>
      <c r="DK37" s="183"/>
      <c r="DL37" s="183"/>
      <c r="DM37" s="183"/>
      <c r="DN37" s="183"/>
      <c r="DO37" s="183"/>
      <c r="DP37" s="183"/>
      <c r="DQ37" s="183"/>
      <c r="DR37" s="183"/>
      <c r="DS37" s="183"/>
      <c r="DT37" s="183"/>
      <c r="DU37" s="183"/>
      <c r="DV37" s="183"/>
      <c r="DW37" s="183"/>
      <c r="DX37" s="183"/>
      <c r="DY37" s="183"/>
      <c r="DZ37" s="183"/>
      <c r="EA37" s="183"/>
      <c r="EB37" s="183"/>
      <c r="EC37" s="183"/>
      <c r="ED37" s="183"/>
      <c r="EE37" s="183"/>
      <c r="EF37" s="183"/>
      <c r="EG37" s="183"/>
      <c r="EH37" s="183"/>
      <c r="EI37" s="183"/>
      <c r="EJ37" s="183"/>
      <c r="EK37" s="183"/>
      <c r="EL37" s="183"/>
      <c r="EM37" s="183"/>
      <c r="EN37" s="183"/>
      <c r="EO37" s="183"/>
      <c r="EP37" s="183"/>
      <c r="EQ37" s="183"/>
      <c r="ER37" s="183"/>
      <c r="ES37" s="183"/>
      <c r="ET37" s="183"/>
      <c r="EU37" s="183"/>
      <c r="EV37" s="183"/>
      <c r="EW37" s="183"/>
      <c r="EX37" s="183"/>
      <c r="EY37" s="183"/>
      <c r="EZ37" s="183"/>
      <c r="FA37" s="183"/>
      <c r="FB37" s="183"/>
      <c r="FC37" s="183"/>
      <c r="FD37" s="183"/>
      <c r="FE37" s="183"/>
      <c r="FF37" s="183"/>
      <c r="FG37" s="183"/>
      <c r="FH37" s="183"/>
      <c r="FI37" s="183"/>
      <c r="FJ37" s="183"/>
      <c r="FK37" s="183"/>
      <c r="FL37" s="183"/>
      <c r="FM37" s="183"/>
      <c r="FN37" s="183"/>
      <c r="FO37" s="183"/>
      <c r="FP37" s="183"/>
      <c r="FQ37" s="183"/>
      <c r="FR37" s="183"/>
      <c r="FS37" s="183"/>
      <c r="FT37" s="183"/>
      <c r="FU37" s="183"/>
      <c r="FV37" s="183"/>
      <c r="FW37" s="183"/>
      <c r="FX37" s="183"/>
      <c r="FY37" s="183"/>
      <c r="FZ37" s="183"/>
      <c r="GA37" s="183"/>
      <c r="GB37" s="183"/>
      <c r="GC37" s="183"/>
      <c r="GD37" s="183"/>
      <c r="GE37" s="183"/>
      <c r="GF37" s="183"/>
      <c r="GG37" s="183"/>
      <c r="GH37" s="183"/>
      <c r="GI37" s="183"/>
      <c r="GJ37" s="183"/>
      <c r="GK37" s="183"/>
      <c r="GL37" s="183"/>
      <c r="GM37" s="183"/>
      <c r="GN37" s="183"/>
      <c r="GO37" s="183"/>
      <c r="GP37" s="183"/>
      <c r="GQ37" s="183"/>
      <c r="GR37" s="183"/>
      <c r="GS37" s="183"/>
      <c r="GT37" s="183"/>
      <c r="GU37" s="183"/>
      <c r="GV37" s="183"/>
      <c r="GW37" s="183"/>
      <c r="GX37" s="183"/>
      <c r="GY37" s="183"/>
      <c r="GZ37" s="183"/>
      <c r="HA37" s="183"/>
      <c r="HB37" s="183"/>
      <c r="HC37" s="183"/>
      <c r="HD37" s="183"/>
      <c r="HE37" s="183"/>
      <c r="HF37" s="183"/>
      <c r="HG37" s="183"/>
      <c r="HH37" s="183"/>
      <c r="HI37" s="183"/>
      <c r="HJ37" s="183"/>
      <c r="HK37" s="183"/>
      <c r="HL37" s="183"/>
      <c r="HM37" s="183"/>
      <c r="HN37" s="183"/>
      <c r="HO37" s="183"/>
      <c r="HP37" s="183"/>
      <c r="HQ37" s="183"/>
      <c r="HR37" s="183"/>
      <c r="HS37" s="183"/>
      <c r="HT37" s="183"/>
      <c r="HU37" s="183"/>
      <c r="HV37" s="183"/>
      <c r="HW37" s="183"/>
      <c r="HX37" s="183"/>
      <c r="HY37" s="183"/>
      <c r="HZ37" s="183"/>
      <c r="IA37" s="183"/>
      <c r="IB37" s="183"/>
      <c r="IC37" s="183"/>
      <c r="ID37" s="183"/>
      <c r="IE37" s="183"/>
      <c r="IF37" s="183"/>
      <c r="IG37" s="183"/>
      <c r="IH37" s="183"/>
      <c r="II37" s="183"/>
      <c r="IJ37" s="183"/>
      <c r="IK37" s="183"/>
      <c r="IL37" s="183"/>
      <c r="IM37" s="183"/>
      <c r="IN37" s="183"/>
      <c r="IO37" s="183"/>
      <c r="IP37" s="183"/>
      <c r="IQ37" s="183"/>
      <c r="IR37" s="183"/>
      <c r="IS37" s="183"/>
      <c r="IT37" s="183"/>
      <c r="IU37" s="183"/>
      <c r="IV37" s="183"/>
      <c r="IW37" s="183"/>
      <c r="IX37" s="183"/>
      <c r="IY37" s="183"/>
      <c r="IZ37" s="183"/>
      <c r="JA37" s="183"/>
      <c r="JB37" s="183"/>
      <c r="JC37" s="183"/>
      <c r="JD37" s="183"/>
      <c r="JE37" s="183"/>
      <c r="JF37" s="183"/>
      <c r="JG37" s="183"/>
      <c r="JH37" s="183"/>
      <c r="JI37" s="183"/>
      <c r="JJ37" s="183"/>
      <c r="JK37" s="183"/>
      <c r="JL37" s="183"/>
      <c r="JM37" s="183"/>
      <c r="JN37" s="183"/>
      <c r="JO37" s="183"/>
      <c r="JP37" s="183"/>
      <c r="JQ37" s="183"/>
      <c r="JR37" s="183"/>
      <c r="JS37" s="183"/>
      <c r="JT37" s="183"/>
      <c r="JU37" s="183"/>
      <c r="JV37" s="183"/>
      <c r="JW37" s="183"/>
      <c r="JX37" s="183"/>
      <c r="JY37" s="183"/>
      <c r="JZ37" s="183"/>
      <c r="KA37" s="183"/>
      <c r="KB37" s="183"/>
      <c r="KC37" s="183"/>
      <c r="KD37" s="183"/>
      <c r="KE37" s="183"/>
      <c r="KF37" s="183"/>
      <c r="KG37" s="183"/>
      <c r="KH37" s="183"/>
      <c r="KI37" s="183"/>
      <c r="KJ37" s="183"/>
      <c r="KK37" s="183"/>
      <c r="KL37" s="183"/>
      <c r="KM37" s="183"/>
      <c r="KN37" s="183"/>
      <c r="KO37" s="183"/>
      <c r="KP37" s="183"/>
      <c r="KQ37" s="183"/>
      <c r="KR37" s="183"/>
      <c r="KS37" s="183"/>
      <c r="KT37" s="183"/>
      <c r="KU37" s="183"/>
      <c r="KV37" s="183"/>
      <c r="KW37" s="183"/>
      <c r="KX37" s="183"/>
      <c r="KY37" s="183"/>
      <c r="KZ37" s="183"/>
      <c r="LA37" s="183"/>
      <c r="LB37" s="183"/>
      <c r="LC37" s="183"/>
      <c r="LD37" s="183"/>
      <c r="LE37" s="183"/>
      <c r="LF37" s="183"/>
      <c r="LG37" s="183"/>
      <c r="LH37" s="183"/>
      <c r="LI37" s="183"/>
      <c r="LJ37" s="183"/>
      <c r="LK37" s="183"/>
      <c r="LL37" s="183"/>
      <c r="LM37" s="183"/>
      <c r="LN37" s="183"/>
      <c r="LO37" s="183"/>
      <c r="LP37" s="183"/>
      <c r="LQ37" s="183"/>
      <c r="LR37" s="183"/>
      <c r="LS37" s="183"/>
      <c r="LT37" s="183"/>
      <c r="LU37" s="183"/>
      <c r="LV37" s="183"/>
      <c r="LW37" s="183"/>
      <c r="LX37" s="183"/>
      <c r="LY37" s="183"/>
      <c r="LZ37" s="183"/>
      <c r="MA37" s="183"/>
      <c r="MB37" s="183"/>
      <c r="MC37" s="183"/>
      <c r="MD37" s="183"/>
      <c r="ME37" s="183"/>
      <c r="MF37" s="183"/>
      <c r="MG37" s="183"/>
    </row>
    <row r="38" spans="1:348" s="220" customFormat="1" ht="17" hidden="1" outlineLevel="1">
      <c r="A38" s="139"/>
      <c r="B38" s="139"/>
      <c r="C38" s="99"/>
      <c r="D38" s="99"/>
      <c r="E38" s="121" t="s">
        <v>5</v>
      </c>
      <c r="F38" s="121"/>
      <c r="G38" s="99"/>
      <c r="H38" s="99"/>
      <c r="I38" s="99"/>
      <c r="J38" s="233" t="s">
        <v>73</v>
      </c>
      <c r="K38" s="223" t="s">
        <v>77</v>
      </c>
      <c r="L38" s="239"/>
      <c r="M38" s="7"/>
      <c r="N38" s="102">
        <f>($N$32/'Direct costs Brazil'!I32)*'Direct costs Brazil'!I38</f>
        <v>4578.6145412447113</v>
      </c>
      <c r="O38" s="16">
        <f>N38*(1+$M$33)</f>
        <v>4909.1905111225797</v>
      </c>
      <c r="P38" s="16">
        <f t="shared" ref="P38:P40" si="11">O38*(1+$M$33)</f>
        <v>5263.6340660256301</v>
      </c>
      <c r="Q38" s="16">
        <f t="shared" ref="Q38:Q40" si="12">P38*(1+$M$33)</f>
        <v>5643.6684455926807</v>
      </c>
      <c r="R38" s="16">
        <f t="shared" ref="R38:R40" si="13">Q38*(1+$M$33)</f>
        <v>6051.1413073644726</v>
      </c>
      <c r="S38" s="16">
        <f t="shared" ref="S38:S40" si="14">R38*(1+$M$33)</f>
        <v>6488.0337097561878</v>
      </c>
      <c r="T38" s="17">
        <f t="shared" ref="T38:T40" si="15">S38*(1+$M$33)</f>
        <v>6956.4697436005845</v>
      </c>
      <c r="U38" s="183"/>
      <c r="V38" s="183"/>
      <c r="W38" s="183"/>
      <c r="X38" s="183"/>
      <c r="Y38" s="183"/>
      <c r="Z38" s="183"/>
      <c r="AA38" s="183"/>
      <c r="AB38" s="183"/>
      <c r="AC38" s="183"/>
      <c r="AD38" s="183"/>
      <c r="AE38" s="183"/>
      <c r="AF38" s="183"/>
      <c r="AG38" s="183"/>
      <c r="AH38" s="183"/>
      <c r="AI38" s="183"/>
      <c r="AJ38" s="183"/>
      <c r="AK38" s="183"/>
      <c r="AL38" s="183"/>
      <c r="AM38" s="183"/>
      <c r="AN38" s="183"/>
      <c r="AO38" s="183"/>
      <c r="AP38" s="183"/>
      <c r="AQ38" s="183"/>
      <c r="AR38" s="183"/>
      <c r="AS38" s="183"/>
      <c r="AT38" s="183"/>
      <c r="AU38" s="183"/>
      <c r="AV38" s="183"/>
      <c r="AW38" s="183"/>
      <c r="AX38" s="183"/>
      <c r="AY38" s="183"/>
      <c r="AZ38" s="183"/>
      <c r="BA38" s="183"/>
      <c r="BB38" s="183"/>
      <c r="BC38" s="183"/>
      <c r="BD38" s="183"/>
      <c r="BE38" s="183"/>
      <c r="BF38" s="183"/>
      <c r="BG38" s="183"/>
      <c r="BH38" s="183"/>
      <c r="BI38" s="183"/>
      <c r="BJ38" s="183"/>
      <c r="BK38" s="183"/>
      <c r="BL38" s="183"/>
      <c r="BM38" s="183"/>
      <c r="BN38" s="183"/>
      <c r="BO38" s="183"/>
      <c r="BP38" s="183"/>
      <c r="BQ38" s="183"/>
      <c r="BR38" s="183"/>
      <c r="BS38" s="183"/>
      <c r="BT38" s="183"/>
      <c r="BU38" s="183"/>
      <c r="BV38" s="183"/>
      <c r="BW38" s="183"/>
      <c r="BX38" s="183"/>
      <c r="BY38" s="183"/>
      <c r="BZ38" s="183"/>
      <c r="CA38" s="183"/>
      <c r="CB38" s="183"/>
      <c r="CC38" s="183"/>
      <c r="CD38" s="183"/>
      <c r="CE38" s="183"/>
      <c r="CF38" s="183"/>
      <c r="CG38" s="183"/>
      <c r="CH38" s="183"/>
      <c r="CI38" s="183"/>
      <c r="CJ38" s="183"/>
      <c r="CK38" s="183"/>
      <c r="CL38" s="183"/>
      <c r="CM38" s="183"/>
      <c r="CN38" s="183"/>
      <c r="CO38" s="183"/>
      <c r="CP38" s="183"/>
      <c r="CQ38" s="183"/>
      <c r="CR38" s="183"/>
      <c r="CS38" s="183"/>
      <c r="CT38" s="183"/>
      <c r="CU38" s="183"/>
      <c r="CV38" s="183"/>
      <c r="CW38" s="183"/>
      <c r="CX38" s="183"/>
      <c r="CY38" s="183"/>
      <c r="CZ38" s="183"/>
      <c r="DA38" s="183"/>
      <c r="DB38" s="183"/>
      <c r="DC38" s="183"/>
      <c r="DD38" s="183"/>
      <c r="DE38" s="183"/>
      <c r="DF38" s="183"/>
      <c r="DG38" s="183"/>
      <c r="DH38" s="183"/>
      <c r="DI38" s="183"/>
      <c r="DJ38" s="183"/>
      <c r="DK38" s="183"/>
      <c r="DL38" s="183"/>
      <c r="DM38" s="183"/>
      <c r="DN38" s="183"/>
      <c r="DO38" s="183"/>
      <c r="DP38" s="183"/>
      <c r="DQ38" s="183"/>
      <c r="DR38" s="183"/>
      <c r="DS38" s="183"/>
      <c r="DT38" s="183"/>
      <c r="DU38" s="183"/>
      <c r="DV38" s="183"/>
      <c r="DW38" s="183"/>
      <c r="DX38" s="183"/>
      <c r="DY38" s="183"/>
      <c r="DZ38" s="183"/>
      <c r="EA38" s="183"/>
      <c r="EB38" s="183"/>
      <c r="EC38" s="183"/>
      <c r="ED38" s="183"/>
      <c r="EE38" s="183"/>
      <c r="EF38" s="183"/>
      <c r="EG38" s="183"/>
      <c r="EH38" s="183"/>
      <c r="EI38" s="183"/>
      <c r="EJ38" s="183"/>
      <c r="EK38" s="183"/>
      <c r="EL38" s="183"/>
      <c r="EM38" s="183"/>
      <c r="EN38" s="183"/>
      <c r="EO38" s="183"/>
      <c r="EP38" s="183"/>
      <c r="EQ38" s="183"/>
      <c r="ER38" s="183"/>
      <c r="ES38" s="183"/>
      <c r="ET38" s="183"/>
      <c r="EU38" s="183"/>
      <c r="EV38" s="183"/>
      <c r="EW38" s="183"/>
      <c r="EX38" s="183"/>
      <c r="EY38" s="183"/>
      <c r="EZ38" s="183"/>
      <c r="FA38" s="183"/>
      <c r="FB38" s="183"/>
      <c r="FC38" s="183"/>
      <c r="FD38" s="183"/>
      <c r="FE38" s="183"/>
      <c r="FF38" s="183"/>
      <c r="FG38" s="183"/>
      <c r="FH38" s="183"/>
      <c r="FI38" s="183"/>
      <c r="FJ38" s="183"/>
      <c r="FK38" s="183"/>
      <c r="FL38" s="183"/>
      <c r="FM38" s="183"/>
      <c r="FN38" s="183"/>
      <c r="FO38" s="183"/>
      <c r="FP38" s="183"/>
      <c r="FQ38" s="183"/>
      <c r="FR38" s="183"/>
      <c r="FS38" s="183"/>
      <c r="FT38" s="183"/>
      <c r="FU38" s="183"/>
      <c r="FV38" s="183"/>
      <c r="FW38" s="183"/>
      <c r="FX38" s="183"/>
      <c r="FY38" s="183"/>
      <c r="FZ38" s="183"/>
      <c r="GA38" s="183"/>
      <c r="GB38" s="183"/>
      <c r="GC38" s="183"/>
      <c r="GD38" s="183"/>
      <c r="GE38" s="183"/>
      <c r="GF38" s="183"/>
      <c r="GG38" s="183"/>
      <c r="GH38" s="183"/>
      <c r="GI38" s="183"/>
      <c r="GJ38" s="183"/>
      <c r="GK38" s="183"/>
      <c r="GL38" s="183"/>
      <c r="GM38" s="183"/>
      <c r="GN38" s="183"/>
      <c r="GO38" s="183"/>
      <c r="GP38" s="183"/>
      <c r="GQ38" s="183"/>
      <c r="GR38" s="183"/>
      <c r="GS38" s="183"/>
      <c r="GT38" s="183"/>
      <c r="GU38" s="183"/>
      <c r="GV38" s="183"/>
      <c r="GW38" s="183"/>
      <c r="GX38" s="183"/>
      <c r="GY38" s="183"/>
      <c r="GZ38" s="183"/>
      <c r="HA38" s="183"/>
      <c r="HB38" s="183"/>
      <c r="HC38" s="183"/>
      <c r="HD38" s="183"/>
      <c r="HE38" s="183"/>
      <c r="HF38" s="183"/>
      <c r="HG38" s="183"/>
      <c r="HH38" s="183"/>
      <c r="HI38" s="183"/>
      <c r="HJ38" s="183"/>
      <c r="HK38" s="183"/>
      <c r="HL38" s="183"/>
      <c r="HM38" s="183"/>
      <c r="HN38" s="183"/>
      <c r="HO38" s="183"/>
      <c r="HP38" s="183"/>
      <c r="HQ38" s="183"/>
      <c r="HR38" s="183"/>
      <c r="HS38" s="183"/>
      <c r="HT38" s="183"/>
      <c r="HU38" s="183"/>
      <c r="HV38" s="183"/>
      <c r="HW38" s="183"/>
      <c r="HX38" s="183"/>
      <c r="HY38" s="183"/>
      <c r="HZ38" s="183"/>
      <c r="IA38" s="183"/>
      <c r="IB38" s="183"/>
      <c r="IC38" s="183"/>
      <c r="ID38" s="183"/>
      <c r="IE38" s="183"/>
      <c r="IF38" s="183"/>
      <c r="IG38" s="183"/>
      <c r="IH38" s="183"/>
      <c r="II38" s="183"/>
      <c r="IJ38" s="183"/>
      <c r="IK38" s="183"/>
      <c r="IL38" s="183"/>
      <c r="IM38" s="183"/>
      <c r="IN38" s="183"/>
      <c r="IO38" s="183"/>
      <c r="IP38" s="183"/>
      <c r="IQ38" s="183"/>
      <c r="IR38" s="183"/>
      <c r="IS38" s="183"/>
      <c r="IT38" s="183"/>
      <c r="IU38" s="183"/>
      <c r="IV38" s="183"/>
      <c r="IW38" s="183"/>
      <c r="IX38" s="183"/>
      <c r="IY38" s="183"/>
      <c r="IZ38" s="183"/>
      <c r="JA38" s="183"/>
      <c r="JB38" s="183"/>
      <c r="JC38" s="183"/>
      <c r="JD38" s="183"/>
      <c r="JE38" s="183"/>
      <c r="JF38" s="183"/>
      <c r="JG38" s="183"/>
      <c r="JH38" s="183"/>
      <c r="JI38" s="183"/>
      <c r="JJ38" s="183"/>
      <c r="JK38" s="183"/>
      <c r="JL38" s="183"/>
      <c r="JM38" s="183"/>
      <c r="JN38" s="183"/>
      <c r="JO38" s="183"/>
      <c r="JP38" s="183"/>
      <c r="JQ38" s="183"/>
      <c r="JR38" s="183"/>
      <c r="JS38" s="183"/>
      <c r="JT38" s="183"/>
      <c r="JU38" s="183"/>
      <c r="JV38" s="183"/>
      <c r="JW38" s="183"/>
      <c r="JX38" s="183"/>
      <c r="JY38" s="183"/>
      <c r="JZ38" s="183"/>
      <c r="KA38" s="183"/>
      <c r="KB38" s="183"/>
      <c r="KC38" s="183"/>
      <c r="KD38" s="183"/>
      <c r="KE38" s="183"/>
      <c r="KF38" s="183"/>
      <c r="KG38" s="183"/>
      <c r="KH38" s="183"/>
      <c r="KI38" s="183"/>
      <c r="KJ38" s="183"/>
      <c r="KK38" s="183"/>
      <c r="KL38" s="183"/>
      <c r="KM38" s="183"/>
      <c r="KN38" s="183"/>
      <c r="KO38" s="183"/>
      <c r="KP38" s="183"/>
      <c r="KQ38" s="183"/>
      <c r="KR38" s="183"/>
      <c r="KS38" s="183"/>
      <c r="KT38" s="183"/>
      <c r="KU38" s="183"/>
      <c r="KV38" s="183"/>
      <c r="KW38" s="183"/>
      <c r="KX38" s="183"/>
      <c r="KY38" s="183"/>
      <c r="KZ38" s="183"/>
      <c r="LA38" s="183"/>
      <c r="LB38" s="183"/>
      <c r="LC38" s="183"/>
      <c r="LD38" s="183"/>
      <c r="LE38" s="183"/>
      <c r="LF38" s="183"/>
      <c r="LG38" s="183"/>
      <c r="LH38" s="183"/>
      <c r="LI38" s="183"/>
      <c r="LJ38" s="183"/>
      <c r="LK38" s="183"/>
      <c r="LL38" s="183"/>
      <c r="LM38" s="183"/>
      <c r="LN38" s="183"/>
      <c r="LO38" s="183"/>
      <c r="LP38" s="183"/>
      <c r="LQ38" s="183"/>
      <c r="LR38" s="183"/>
      <c r="LS38" s="183"/>
      <c r="LT38" s="183"/>
      <c r="LU38" s="183"/>
      <c r="LV38" s="183"/>
      <c r="LW38" s="183"/>
      <c r="LX38" s="183"/>
      <c r="LY38" s="183"/>
      <c r="LZ38" s="183"/>
      <c r="MA38" s="183"/>
      <c r="MB38" s="183"/>
      <c r="MC38" s="183"/>
      <c r="MD38" s="183"/>
      <c r="ME38" s="183"/>
      <c r="MF38" s="183"/>
      <c r="MG38" s="183"/>
    </row>
    <row r="39" spans="1:348" s="220" customFormat="1" ht="17" hidden="1" outlineLevel="1">
      <c r="A39" s="139"/>
      <c r="B39" s="139"/>
      <c r="C39" s="228"/>
      <c r="D39" s="99"/>
      <c r="E39" s="121" t="s">
        <v>6</v>
      </c>
      <c r="F39" s="121"/>
      <c r="G39" s="99"/>
      <c r="H39" s="99"/>
      <c r="I39" s="99"/>
      <c r="J39" s="233" t="s">
        <v>73</v>
      </c>
      <c r="K39" s="223" t="s">
        <v>77</v>
      </c>
      <c r="L39" s="239"/>
      <c r="M39" s="7"/>
      <c r="N39" s="102">
        <f>($N$32/'Direct costs Brazil'!I32)*'Direct costs Brazil'!I39</f>
        <v>7888.5262319626509</v>
      </c>
      <c r="O39" s="16">
        <f>N39*(1+$M$33)</f>
        <v>8458.0778259103554</v>
      </c>
      <c r="P39" s="16">
        <f t="shared" si="11"/>
        <v>9068.7510449410838</v>
      </c>
      <c r="Q39" s="16">
        <f t="shared" si="12"/>
        <v>9723.5148703858304</v>
      </c>
      <c r="R39" s="16">
        <f t="shared" si="13"/>
        <v>10425.552644027688</v>
      </c>
      <c r="S39" s="16">
        <f t="shared" si="14"/>
        <v>11178.277544926488</v>
      </c>
      <c r="T39" s="17">
        <f t="shared" si="15"/>
        <v>11985.349183670181</v>
      </c>
      <c r="U39" s="183"/>
      <c r="V39" s="183"/>
      <c r="W39" s="183"/>
      <c r="X39" s="183"/>
      <c r="Y39" s="183"/>
      <c r="Z39" s="183"/>
      <c r="AA39" s="183"/>
      <c r="AB39" s="183"/>
      <c r="AC39" s="183"/>
      <c r="AD39" s="183"/>
      <c r="AE39" s="183"/>
      <c r="AF39" s="183"/>
      <c r="AG39" s="183"/>
      <c r="AH39" s="183"/>
      <c r="AI39" s="183"/>
      <c r="AJ39" s="183"/>
      <c r="AK39" s="183"/>
      <c r="AL39" s="183"/>
      <c r="AM39" s="183"/>
      <c r="AN39" s="183"/>
      <c r="AO39" s="183"/>
      <c r="AP39" s="183"/>
      <c r="AQ39" s="183"/>
      <c r="AR39" s="183"/>
      <c r="AS39" s="183"/>
      <c r="AT39" s="183"/>
      <c r="AU39" s="183"/>
      <c r="AV39" s="183"/>
      <c r="AW39" s="183"/>
      <c r="AX39" s="183"/>
      <c r="AY39" s="183"/>
      <c r="AZ39" s="183"/>
      <c r="BA39" s="183"/>
      <c r="BB39" s="183"/>
      <c r="BC39" s="183"/>
      <c r="BD39" s="183"/>
      <c r="BE39" s="183"/>
      <c r="BF39" s="183"/>
      <c r="BG39" s="183"/>
      <c r="BH39" s="183"/>
      <c r="BI39" s="183"/>
      <c r="BJ39" s="183"/>
      <c r="BK39" s="183"/>
      <c r="BL39" s="183"/>
      <c r="BM39" s="183"/>
      <c r="BN39" s="183"/>
      <c r="BO39" s="183"/>
      <c r="BP39" s="183"/>
      <c r="BQ39" s="183"/>
      <c r="BR39" s="183"/>
      <c r="BS39" s="183"/>
      <c r="BT39" s="183"/>
      <c r="BU39" s="183"/>
      <c r="BV39" s="183"/>
      <c r="BW39" s="183"/>
      <c r="BX39" s="183"/>
      <c r="BY39" s="183"/>
      <c r="BZ39" s="183"/>
      <c r="CA39" s="183"/>
      <c r="CB39" s="183"/>
      <c r="CC39" s="183"/>
      <c r="CD39" s="183"/>
      <c r="CE39" s="183"/>
      <c r="CF39" s="183"/>
      <c r="CG39" s="183"/>
      <c r="CH39" s="183"/>
      <c r="CI39" s="183"/>
      <c r="CJ39" s="183"/>
      <c r="CK39" s="183"/>
      <c r="CL39" s="183"/>
      <c r="CM39" s="183"/>
      <c r="CN39" s="183"/>
      <c r="CO39" s="183"/>
      <c r="CP39" s="183"/>
      <c r="CQ39" s="183"/>
      <c r="CR39" s="183"/>
      <c r="CS39" s="183"/>
      <c r="CT39" s="183"/>
      <c r="CU39" s="183"/>
      <c r="CV39" s="183"/>
      <c r="CW39" s="183"/>
      <c r="CX39" s="183"/>
      <c r="CY39" s="183"/>
      <c r="CZ39" s="183"/>
      <c r="DA39" s="183"/>
      <c r="DB39" s="183"/>
      <c r="DC39" s="183"/>
      <c r="DD39" s="183"/>
      <c r="DE39" s="183"/>
      <c r="DF39" s="183"/>
      <c r="DG39" s="183"/>
      <c r="DH39" s="183"/>
      <c r="DI39" s="183"/>
      <c r="DJ39" s="183"/>
      <c r="DK39" s="183"/>
      <c r="DL39" s="183"/>
      <c r="DM39" s="183"/>
      <c r="DN39" s="183"/>
      <c r="DO39" s="183"/>
      <c r="DP39" s="183"/>
      <c r="DQ39" s="183"/>
      <c r="DR39" s="183"/>
      <c r="DS39" s="183"/>
      <c r="DT39" s="183"/>
      <c r="DU39" s="183"/>
      <c r="DV39" s="183"/>
      <c r="DW39" s="183"/>
      <c r="DX39" s="183"/>
      <c r="DY39" s="183"/>
      <c r="DZ39" s="183"/>
      <c r="EA39" s="183"/>
      <c r="EB39" s="183"/>
      <c r="EC39" s="183"/>
      <c r="ED39" s="183"/>
      <c r="EE39" s="183"/>
      <c r="EF39" s="183"/>
      <c r="EG39" s="183"/>
      <c r="EH39" s="183"/>
      <c r="EI39" s="183"/>
      <c r="EJ39" s="183"/>
      <c r="EK39" s="183"/>
      <c r="EL39" s="183"/>
      <c r="EM39" s="183"/>
      <c r="EN39" s="183"/>
      <c r="EO39" s="183"/>
      <c r="EP39" s="183"/>
      <c r="EQ39" s="183"/>
      <c r="ER39" s="183"/>
      <c r="ES39" s="183"/>
      <c r="ET39" s="183"/>
      <c r="EU39" s="183"/>
      <c r="EV39" s="183"/>
      <c r="EW39" s="183"/>
      <c r="EX39" s="183"/>
      <c r="EY39" s="183"/>
      <c r="EZ39" s="183"/>
      <c r="FA39" s="183"/>
      <c r="FB39" s="183"/>
      <c r="FC39" s="183"/>
      <c r="FD39" s="183"/>
      <c r="FE39" s="183"/>
      <c r="FF39" s="183"/>
      <c r="FG39" s="183"/>
      <c r="FH39" s="183"/>
      <c r="FI39" s="183"/>
      <c r="FJ39" s="183"/>
      <c r="FK39" s="183"/>
      <c r="FL39" s="183"/>
      <c r="FM39" s="183"/>
      <c r="FN39" s="183"/>
      <c r="FO39" s="183"/>
      <c r="FP39" s="183"/>
      <c r="FQ39" s="183"/>
      <c r="FR39" s="183"/>
      <c r="FS39" s="183"/>
      <c r="FT39" s="183"/>
      <c r="FU39" s="183"/>
      <c r="FV39" s="183"/>
      <c r="FW39" s="183"/>
      <c r="FX39" s="183"/>
      <c r="FY39" s="183"/>
      <c r="FZ39" s="183"/>
      <c r="GA39" s="183"/>
      <c r="GB39" s="183"/>
      <c r="GC39" s="183"/>
      <c r="GD39" s="183"/>
      <c r="GE39" s="183"/>
      <c r="GF39" s="183"/>
      <c r="GG39" s="183"/>
      <c r="GH39" s="183"/>
      <c r="GI39" s="183"/>
      <c r="GJ39" s="183"/>
      <c r="GK39" s="183"/>
      <c r="GL39" s="183"/>
      <c r="GM39" s="183"/>
      <c r="GN39" s="183"/>
      <c r="GO39" s="183"/>
      <c r="GP39" s="183"/>
      <c r="GQ39" s="183"/>
      <c r="GR39" s="183"/>
      <c r="GS39" s="183"/>
      <c r="GT39" s="183"/>
      <c r="GU39" s="183"/>
      <c r="GV39" s="183"/>
      <c r="GW39" s="183"/>
      <c r="GX39" s="183"/>
      <c r="GY39" s="183"/>
      <c r="GZ39" s="183"/>
      <c r="HA39" s="183"/>
      <c r="HB39" s="183"/>
      <c r="HC39" s="183"/>
      <c r="HD39" s="183"/>
      <c r="HE39" s="183"/>
      <c r="HF39" s="183"/>
      <c r="HG39" s="183"/>
      <c r="HH39" s="183"/>
      <c r="HI39" s="183"/>
      <c r="HJ39" s="183"/>
      <c r="HK39" s="183"/>
      <c r="HL39" s="183"/>
      <c r="HM39" s="183"/>
      <c r="HN39" s="183"/>
      <c r="HO39" s="183"/>
      <c r="HP39" s="183"/>
      <c r="HQ39" s="183"/>
      <c r="HR39" s="183"/>
      <c r="HS39" s="183"/>
      <c r="HT39" s="183"/>
      <c r="HU39" s="183"/>
      <c r="HV39" s="183"/>
      <c r="HW39" s="183"/>
      <c r="HX39" s="183"/>
      <c r="HY39" s="183"/>
      <c r="HZ39" s="183"/>
      <c r="IA39" s="183"/>
      <c r="IB39" s="183"/>
      <c r="IC39" s="183"/>
      <c r="ID39" s="183"/>
      <c r="IE39" s="183"/>
      <c r="IF39" s="183"/>
      <c r="IG39" s="183"/>
      <c r="IH39" s="183"/>
      <c r="II39" s="183"/>
      <c r="IJ39" s="183"/>
      <c r="IK39" s="183"/>
      <c r="IL39" s="183"/>
      <c r="IM39" s="183"/>
      <c r="IN39" s="183"/>
      <c r="IO39" s="183"/>
      <c r="IP39" s="183"/>
      <c r="IQ39" s="183"/>
      <c r="IR39" s="183"/>
      <c r="IS39" s="183"/>
      <c r="IT39" s="183"/>
      <c r="IU39" s="183"/>
      <c r="IV39" s="183"/>
      <c r="IW39" s="183"/>
      <c r="IX39" s="183"/>
      <c r="IY39" s="183"/>
      <c r="IZ39" s="183"/>
      <c r="JA39" s="183"/>
      <c r="JB39" s="183"/>
      <c r="JC39" s="183"/>
      <c r="JD39" s="183"/>
      <c r="JE39" s="183"/>
      <c r="JF39" s="183"/>
      <c r="JG39" s="183"/>
      <c r="JH39" s="183"/>
      <c r="JI39" s="183"/>
      <c r="JJ39" s="183"/>
      <c r="JK39" s="183"/>
      <c r="JL39" s="183"/>
      <c r="JM39" s="183"/>
      <c r="JN39" s="183"/>
      <c r="JO39" s="183"/>
      <c r="JP39" s="183"/>
      <c r="JQ39" s="183"/>
      <c r="JR39" s="183"/>
      <c r="JS39" s="183"/>
      <c r="JT39" s="183"/>
      <c r="JU39" s="183"/>
      <c r="JV39" s="183"/>
      <c r="JW39" s="183"/>
      <c r="JX39" s="183"/>
      <c r="JY39" s="183"/>
      <c r="JZ39" s="183"/>
      <c r="KA39" s="183"/>
      <c r="KB39" s="183"/>
      <c r="KC39" s="183"/>
      <c r="KD39" s="183"/>
      <c r="KE39" s="183"/>
      <c r="KF39" s="183"/>
      <c r="KG39" s="183"/>
      <c r="KH39" s="183"/>
      <c r="KI39" s="183"/>
      <c r="KJ39" s="183"/>
      <c r="KK39" s="183"/>
      <c r="KL39" s="183"/>
      <c r="KM39" s="183"/>
      <c r="KN39" s="183"/>
      <c r="KO39" s="183"/>
      <c r="KP39" s="183"/>
      <c r="KQ39" s="183"/>
      <c r="KR39" s="183"/>
      <c r="KS39" s="183"/>
      <c r="KT39" s="183"/>
      <c r="KU39" s="183"/>
      <c r="KV39" s="183"/>
      <c r="KW39" s="183"/>
      <c r="KX39" s="183"/>
      <c r="KY39" s="183"/>
      <c r="KZ39" s="183"/>
      <c r="LA39" s="183"/>
      <c r="LB39" s="183"/>
      <c r="LC39" s="183"/>
      <c r="LD39" s="183"/>
      <c r="LE39" s="183"/>
      <c r="LF39" s="183"/>
      <c r="LG39" s="183"/>
      <c r="LH39" s="183"/>
      <c r="LI39" s="183"/>
      <c r="LJ39" s="183"/>
      <c r="LK39" s="183"/>
      <c r="LL39" s="183"/>
      <c r="LM39" s="183"/>
      <c r="LN39" s="183"/>
      <c r="LO39" s="183"/>
      <c r="LP39" s="183"/>
      <c r="LQ39" s="183"/>
      <c r="LR39" s="183"/>
      <c r="LS39" s="183"/>
      <c r="LT39" s="183"/>
      <c r="LU39" s="183"/>
      <c r="LV39" s="183"/>
      <c r="LW39" s="183"/>
      <c r="LX39" s="183"/>
      <c r="LY39" s="183"/>
      <c r="LZ39" s="183"/>
      <c r="MA39" s="183"/>
      <c r="MB39" s="183"/>
      <c r="MC39" s="183"/>
      <c r="MD39" s="183"/>
      <c r="ME39" s="183"/>
      <c r="MF39" s="183"/>
      <c r="MG39" s="183"/>
    </row>
    <row r="40" spans="1:348" s="220" customFormat="1" ht="17" hidden="1" outlineLevel="1">
      <c r="A40" s="139"/>
      <c r="B40" s="139"/>
      <c r="C40" s="228"/>
      <c r="D40" s="99"/>
      <c r="E40" s="121" t="s">
        <v>7</v>
      </c>
      <c r="F40" s="121"/>
      <c r="G40" s="99"/>
      <c r="H40" s="99"/>
      <c r="I40" s="99"/>
      <c r="J40" s="233" t="s">
        <v>73</v>
      </c>
      <c r="K40" s="223" t="s">
        <v>77</v>
      </c>
      <c r="L40" s="239"/>
      <c r="M40" s="7"/>
      <c r="N40" s="102">
        <f>($N$32/'Direct costs Brazil'!I32)*'Direct costs Brazil'!I40</f>
        <v>9394.0161788022215</v>
      </c>
      <c r="O40" s="16">
        <f>N40*(1+$M$33)</f>
        <v>10072.264146911743</v>
      </c>
      <c r="P40" s="16">
        <f t="shared" si="11"/>
        <v>10799.48161831877</v>
      </c>
      <c r="Q40" s="16">
        <f t="shared" si="12"/>
        <v>11579.204191161387</v>
      </c>
      <c r="R40" s="16">
        <f t="shared" si="13"/>
        <v>12415.222733763239</v>
      </c>
      <c r="S40" s="16">
        <f t="shared" si="14"/>
        <v>13311.601815140946</v>
      </c>
      <c r="T40" s="17">
        <f t="shared" si="15"/>
        <v>14272.699466194123</v>
      </c>
      <c r="U40" s="183"/>
      <c r="V40" s="183"/>
      <c r="W40" s="183"/>
      <c r="X40" s="183"/>
      <c r="Y40" s="183"/>
      <c r="Z40" s="183"/>
      <c r="AA40" s="183"/>
      <c r="AB40" s="183"/>
      <c r="AC40" s="183"/>
      <c r="AD40" s="183"/>
      <c r="AE40" s="183"/>
      <c r="AF40" s="183"/>
      <c r="AG40" s="183"/>
      <c r="AH40" s="183"/>
      <c r="AI40" s="183"/>
      <c r="AJ40" s="183"/>
      <c r="AK40" s="183"/>
      <c r="AL40" s="183"/>
      <c r="AM40" s="183"/>
      <c r="AN40" s="183"/>
      <c r="AO40" s="183"/>
      <c r="AP40" s="183"/>
      <c r="AQ40" s="183"/>
      <c r="AR40" s="183"/>
      <c r="AS40" s="183"/>
      <c r="AT40" s="183"/>
      <c r="AU40" s="183"/>
      <c r="AV40" s="183"/>
      <c r="AW40" s="183"/>
      <c r="AX40" s="183"/>
      <c r="AY40" s="183"/>
      <c r="AZ40" s="183"/>
      <c r="BA40" s="183"/>
      <c r="BB40" s="183"/>
      <c r="BC40" s="183"/>
      <c r="BD40" s="183"/>
      <c r="BE40" s="183"/>
      <c r="BF40" s="183"/>
      <c r="BG40" s="183"/>
      <c r="BH40" s="183"/>
      <c r="BI40" s="183"/>
      <c r="BJ40" s="183"/>
      <c r="BK40" s="183"/>
      <c r="BL40" s="183"/>
      <c r="BM40" s="183"/>
      <c r="BN40" s="183"/>
      <c r="BO40" s="183"/>
      <c r="BP40" s="183"/>
      <c r="BQ40" s="183"/>
      <c r="BR40" s="183"/>
      <c r="BS40" s="183"/>
      <c r="BT40" s="183"/>
      <c r="BU40" s="183"/>
      <c r="BV40" s="183"/>
      <c r="BW40" s="183"/>
      <c r="BX40" s="183"/>
      <c r="BY40" s="183"/>
      <c r="BZ40" s="183"/>
      <c r="CA40" s="183"/>
      <c r="CB40" s="183"/>
      <c r="CC40" s="183"/>
      <c r="CD40" s="183"/>
      <c r="CE40" s="183"/>
      <c r="CF40" s="183"/>
      <c r="CG40" s="183"/>
      <c r="CH40" s="183"/>
      <c r="CI40" s="183"/>
      <c r="CJ40" s="183"/>
      <c r="CK40" s="183"/>
      <c r="CL40" s="183"/>
      <c r="CM40" s="183"/>
      <c r="CN40" s="183"/>
      <c r="CO40" s="183"/>
      <c r="CP40" s="183"/>
      <c r="CQ40" s="183"/>
      <c r="CR40" s="183"/>
      <c r="CS40" s="183"/>
      <c r="CT40" s="183"/>
      <c r="CU40" s="183"/>
      <c r="CV40" s="183"/>
      <c r="CW40" s="183"/>
      <c r="CX40" s="183"/>
      <c r="CY40" s="183"/>
      <c r="CZ40" s="183"/>
      <c r="DA40" s="183"/>
      <c r="DB40" s="183"/>
      <c r="DC40" s="183"/>
      <c r="DD40" s="183"/>
      <c r="DE40" s="183"/>
      <c r="DF40" s="183"/>
      <c r="DG40" s="183"/>
      <c r="DH40" s="183"/>
      <c r="DI40" s="183"/>
      <c r="DJ40" s="183"/>
      <c r="DK40" s="183"/>
      <c r="DL40" s="183"/>
      <c r="DM40" s="183"/>
      <c r="DN40" s="183"/>
      <c r="DO40" s="183"/>
      <c r="DP40" s="183"/>
      <c r="DQ40" s="183"/>
      <c r="DR40" s="183"/>
      <c r="DS40" s="183"/>
      <c r="DT40" s="183"/>
      <c r="DU40" s="183"/>
      <c r="DV40" s="183"/>
      <c r="DW40" s="183"/>
      <c r="DX40" s="183"/>
      <c r="DY40" s="183"/>
      <c r="DZ40" s="183"/>
      <c r="EA40" s="183"/>
      <c r="EB40" s="183"/>
      <c r="EC40" s="183"/>
      <c r="ED40" s="183"/>
      <c r="EE40" s="183"/>
      <c r="EF40" s="183"/>
      <c r="EG40" s="183"/>
      <c r="EH40" s="183"/>
      <c r="EI40" s="183"/>
      <c r="EJ40" s="183"/>
      <c r="EK40" s="183"/>
      <c r="EL40" s="183"/>
      <c r="EM40" s="183"/>
      <c r="EN40" s="183"/>
      <c r="EO40" s="183"/>
      <c r="EP40" s="183"/>
      <c r="EQ40" s="183"/>
      <c r="ER40" s="183"/>
      <c r="ES40" s="183"/>
      <c r="ET40" s="183"/>
      <c r="EU40" s="183"/>
      <c r="EV40" s="183"/>
      <c r="EW40" s="183"/>
      <c r="EX40" s="183"/>
      <c r="EY40" s="183"/>
      <c r="EZ40" s="183"/>
      <c r="FA40" s="183"/>
      <c r="FB40" s="183"/>
      <c r="FC40" s="183"/>
      <c r="FD40" s="183"/>
      <c r="FE40" s="183"/>
      <c r="FF40" s="183"/>
      <c r="FG40" s="183"/>
      <c r="FH40" s="183"/>
      <c r="FI40" s="183"/>
      <c r="FJ40" s="183"/>
      <c r="FK40" s="183"/>
      <c r="FL40" s="183"/>
      <c r="FM40" s="183"/>
      <c r="FN40" s="183"/>
      <c r="FO40" s="183"/>
      <c r="FP40" s="183"/>
      <c r="FQ40" s="183"/>
      <c r="FR40" s="183"/>
      <c r="FS40" s="183"/>
      <c r="FT40" s="183"/>
      <c r="FU40" s="183"/>
      <c r="FV40" s="183"/>
      <c r="FW40" s="183"/>
      <c r="FX40" s="183"/>
      <c r="FY40" s="183"/>
      <c r="FZ40" s="183"/>
      <c r="GA40" s="183"/>
      <c r="GB40" s="183"/>
      <c r="GC40" s="183"/>
      <c r="GD40" s="183"/>
      <c r="GE40" s="183"/>
      <c r="GF40" s="183"/>
      <c r="GG40" s="183"/>
      <c r="GH40" s="183"/>
      <c r="GI40" s="183"/>
      <c r="GJ40" s="183"/>
      <c r="GK40" s="183"/>
      <c r="GL40" s="183"/>
      <c r="GM40" s="183"/>
      <c r="GN40" s="183"/>
      <c r="GO40" s="183"/>
      <c r="GP40" s="183"/>
      <c r="GQ40" s="183"/>
      <c r="GR40" s="183"/>
      <c r="GS40" s="183"/>
      <c r="GT40" s="183"/>
      <c r="GU40" s="183"/>
      <c r="GV40" s="183"/>
      <c r="GW40" s="183"/>
      <c r="GX40" s="183"/>
      <c r="GY40" s="183"/>
      <c r="GZ40" s="183"/>
      <c r="HA40" s="183"/>
      <c r="HB40" s="183"/>
      <c r="HC40" s="183"/>
      <c r="HD40" s="183"/>
      <c r="HE40" s="183"/>
      <c r="HF40" s="183"/>
      <c r="HG40" s="183"/>
      <c r="HH40" s="183"/>
      <c r="HI40" s="183"/>
      <c r="HJ40" s="183"/>
      <c r="HK40" s="183"/>
      <c r="HL40" s="183"/>
      <c r="HM40" s="183"/>
      <c r="HN40" s="183"/>
      <c r="HO40" s="183"/>
      <c r="HP40" s="183"/>
      <c r="HQ40" s="183"/>
      <c r="HR40" s="183"/>
      <c r="HS40" s="183"/>
      <c r="HT40" s="183"/>
      <c r="HU40" s="183"/>
      <c r="HV40" s="183"/>
      <c r="HW40" s="183"/>
      <c r="HX40" s="183"/>
      <c r="HY40" s="183"/>
      <c r="HZ40" s="183"/>
      <c r="IA40" s="183"/>
      <c r="IB40" s="183"/>
      <c r="IC40" s="183"/>
      <c r="ID40" s="183"/>
      <c r="IE40" s="183"/>
      <c r="IF40" s="183"/>
      <c r="IG40" s="183"/>
      <c r="IH40" s="183"/>
      <c r="II40" s="183"/>
      <c r="IJ40" s="183"/>
      <c r="IK40" s="183"/>
      <c r="IL40" s="183"/>
      <c r="IM40" s="183"/>
      <c r="IN40" s="183"/>
      <c r="IO40" s="183"/>
      <c r="IP40" s="183"/>
      <c r="IQ40" s="183"/>
      <c r="IR40" s="183"/>
      <c r="IS40" s="183"/>
      <c r="IT40" s="183"/>
      <c r="IU40" s="183"/>
      <c r="IV40" s="183"/>
      <c r="IW40" s="183"/>
      <c r="IX40" s="183"/>
      <c r="IY40" s="183"/>
      <c r="IZ40" s="183"/>
      <c r="JA40" s="183"/>
      <c r="JB40" s="183"/>
      <c r="JC40" s="183"/>
      <c r="JD40" s="183"/>
      <c r="JE40" s="183"/>
      <c r="JF40" s="183"/>
      <c r="JG40" s="183"/>
      <c r="JH40" s="183"/>
      <c r="JI40" s="183"/>
      <c r="JJ40" s="183"/>
      <c r="JK40" s="183"/>
      <c r="JL40" s="183"/>
      <c r="JM40" s="183"/>
      <c r="JN40" s="183"/>
      <c r="JO40" s="183"/>
      <c r="JP40" s="183"/>
      <c r="JQ40" s="183"/>
      <c r="JR40" s="183"/>
      <c r="JS40" s="183"/>
      <c r="JT40" s="183"/>
      <c r="JU40" s="183"/>
      <c r="JV40" s="183"/>
      <c r="JW40" s="183"/>
      <c r="JX40" s="183"/>
      <c r="JY40" s="183"/>
      <c r="JZ40" s="183"/>
      <c r="KA40" s="183"/>
      <c r="KB40" s="183"/>
      <c r="KC40" s="183"/>
      <c r="KD40" s="183"/>
      <c r="KE40" s="183"/>
      <c r="KF40" s="183"/>
      <c r="KG40" s="183"/>
      <c r="KH40" s="183"/>
      <c r="KI40" s="183"/>
      <c r="KJ40" s="183"/>
      <c r="KK40" s="183"/>
      <c r="KL40" s="183"/>
      <c r="KM40" s="183"/>
      <c r="KN40" s="183"/>
      <c r="KO40" s="183"/>
      <c r="KP40" s="183"/>
      <c r="KQ40" s="183"/>
      <c r="KR40" s="183"/>
      <c r="KS40" s="183"/>
      <c r="KT40" s="183"/>
      <c r="KU40" s="183"/>
      <c r="KV40" s="183"/>
      <c r="KW40" s="183"/>
      <c r="KX40" s="183"/>
      <c r="KY40" s="183"/>
      <c r="KZ40" s="183"/>
      <c r="LA40" s="183"/>
      <c r="LB40" s="183"/>
      <c r="LC40" s="183"/>
      <c r="LD40" s="183"/>
      <c r="LE40" s="183"/>
      <c r="LF40" s="183"/>
      <c r="LG40" s="183"/>
      <c r="LH40" s="183"/>
      <c r="LI40" s="183"/>
      <c r="LJ40" s="183"/>
      <c r="LK40" s="183"/>
      <c r="LL40" s="183"/>
      <c r="LM40" s="183"/>
      <c r="LN40" s="183"/>
      <c r="LO40" s="183"/>
      <c r="LP40" s="183"/>
      <c r="LQ40" s="183"/>
      <c r="LR40" s="183"/>
      <c r="LS40" s="183"/>
      <c r="LT40" s="183"/>
      <c r="LU40" s="183"/>
      <c r="LV40" s="183"/>
      <c r="LW40" s="183"/>
      <c r="LX40" s="183"/>
      <c r="LY40" s="183"/>
      <c r="LZ40" s="183"/>
      <c r="MA40" s="183"/>
      <c r="MB40" s="183"/>
      <c r="MC40" s="183"/>
      <c r="MD40" s="183"/>
      <c r="ME40" s="183"/>
      <c r="MF40" s="183"/>
      <c r="MG40" s="183"/>
    </row>
    <row r="41" spans="1:348" s="220" customFormat="1" ht="17" hidden="1" outlineLevel="1">
      <c r="A41" s="139"/>
      <c r="B41" s="139"/>
      <c r="C41" s="228"/>
      <c r="D41" s="228"/>
      <c r="E41" s="99"/>
      <c r="F41" s="99"/>
      <c r="G41" s="99"/>
      <c r="H41" s="99"/>
      <c r="I41" s="99"/>
      <c r="J41" s="223"/>
      <c r="K41" s="223" t="s">
        <v>77</v>
      </c>
      <c r="L41" s="239"/>
      <c r="M41" s="114" t="s">
        <v>59</v>
      </c>
      <c r="N41" s="115">
        <f t="shared" ref="N41:T41" si="16">SUM(N38:N40)</f>
        <v>21861.156952009584</v>
      </c>
      <c r="O41" s="18">
        <f t="shared" si="16"/>
        <v>23439.532483944677</v>
      </c>
      <c r="P41" s="18">
        <f t="shared" si="16"/>
        <v>25131.866729285484</v>
      </c>
      <c r="Q41" s="18">
        <f t="shared" si="16"/>
        <v>26946.387507139898</v>
      </c>
      <c r="R41" s="18">
        <f t="shared" si="16"/>
        <v>28891.9166851554</v>
      </c>
      <c r="S41" s="18">
        <f t="shared" si="16"/>
        <v>30977.913069823619</v>
      </c>
      <c r="T41" s="37">
        <f t="shared" si="16"/>
        <v>33214.518393464889</v>
      </c>
      <c r="U41" s="183"/>
      <c r="V41" s="183"/>
      <c r="W41" s="183"/>
      <c r="X41" s="183"/>
      <c r="Y41" s="183"/>
      <c r="Z41" s="183"/>
      <c r="AA41" s="183"/>
      <c r="AB41" s="183"/>
      <c r="AC41" s="183"/>
      <c r="AD41" s="183"/>
      <c r="AE41" s="183"/>
      <c r="AF41" s="183"/>
      <c r="AG41" s="183"/>
      <c r="AH41" s="183"/>
      <c r="AI41" s="183"/>
      <c r="AJ41" s="183"/>
      <c r="AK41" s="183"/>
      <c r="AL41" s="183"/>
      <c r="AM41" s="183"/>
      <c r="AN41" s="183"/>
      <c r="AO41" s="183"/>
      <c r="AP41" s="183"/>
      <c r="AQ41" s="183"/>
      <c r="AR41" s="183"/>
      <c r="AS41" s="183"/>
      <c r="AT41" s="183"/>
      <c r="AU41" s="183"/>
      <c r="AV41" s="183"/>
      <c r="AW41" s="183"/>
      <c r="AX41" s="183"/>
      <c r="AY41" s="183"/>
      <c r="AZ41" s="183"/>
      <c r="BA41" s="183"/>
      <c r="BB41" s="183"/>
      <c r="BC41" s="183"/>
      <c r="BD41" s="183"/>
      <c r="BE41" s="183"/>
      <c r="BF41" s="183"/>
      <c r="BG41" s="183"/>
      <c r="BH41" s="183"/>
      <c r="BI41" s="183"/>
      <c r="BJ41" s="183"/>
      <c r="BK41" s="183"/>
      <c r="BL41" s="183"/>
      <c r="BM41" s="183"/>
      <c r="BN41" s="183"/>
      <c r="BO41" s="183"/>
      <c r="BP41" s="183"/>
      <c r="BQ41" s="183"/>
      <c r="BR41" s="183"/>
      <c r="BS41" s="183"/>
      <c r="BT41" s="183"/>
      <c r="BU41" s="183"/>
      <c r="BV41" s="183"/>
      <c r="BW41" s="183"/>
      <c r="BX41" s="183"/>
      <c r="BY41" s="183"/>
      <c r="BZ41" s="183"/>
      <c r="CA41" s="183"/>
      <c r="CB41" s="183"/>
      <c r="CC41" s="183"/>
      <c r="CD41" s="183"/>
      <c r="CE41" s="183"/>
      <c r="CF41" s="183"/>
      <c r="CG41" s="183"/>
      <c r="CH41" s="183"/>
      <c r="CI41" s="183"/>
      <c r="CJ41" s="183"/>
      <c r="CK41" s="183"/>
      <c r="CL41" s="183"/>
      <c r="CM41" s="183"/>
      <c r="CN41" s="183"/>
      <c r="CO41" s="183"/>
      <c r="CP41" s="183"/>
      <c r="CQ41" s="183"/>
      <c r="CR41" s="183"/>
      <c r="CS41" s="183"/>
      <c r="CT41" s="183"/>
      <c r="CU41" s="183"/>
      <c r="CV41" s="183"/>
      <c r="CW41" s="183"/>
      <c r="CX41" s="183"/>
      <c r="CY41" s="183"/>
      <c r="CZ41" s="183"/>
      <c r="DA41" s="183"/>
      <c r="DB41" s="183"/>
      <c r="DC41" s="183"/>
      <c r="DD41" s="183"/>
      <c r="DE41" s="183"/>
      <c r="DF41" s="183"/>
      <c r="DG41" s="183"/>
      <c r="DH41" s="183"/>
      <c r="DI41" s="183"/>
      <c r="DJ41" s="183"/>
      <c r="DK41" s="183"/>
      <c r="DL41" s="183"/>
      <c r="DM41" s="183"/>
      <c r="DN41" s="183"/>
      <c r="DO41" s="183"/>
      <c r="DP41" s="183"/>
      <c r="DQ41" s="183"/>
      <c r="DR41" s="183"/>
      <c r="DS41" s="183"/>
      <c r="DT41" s="183"/>
      <c r="DU41" s="183"/>
      <c r="DV41" s="183"/>
      <c r="DW41" s="183"/>
      <c r="DX41" s="183"/>
      <c r="DY41" s="183"/>
      <c r="DZ41" s="183"/>
      <c r="EA41" s="183"/>
      <c r="EB41" s="183"/>
      <c r="EC41" s="183"/>
      <c r="ED41" s="183"/>
      <c r="EE41" s="183"/>
      <c r="EF41" s="183"/>
      <c r="EG41" s="183"/>
      <c r="EH41" s="183"/>
      <c r="EI41" s="183"/>
      <c r="EJ41" s="183"/>
      <c r="EK41" s="183"/>
      <c r="EL41" s="183"/>
      <c r="EM41" s="183"/>
      <c r="EN41" s="183"/>
      <c r="EO41" s="183"/>
      <c r="EP41" s="183"/>
      <c r="EQ41" s="183"/>
      <c r="ER41" s="183"/>
      <c r="ES41" s="183"/>
      <c r="ET41" s="183"/>
      <c r="EU41" s="183"/>
      <c r="EV41" s="183"/>
      <c r="EW41" s="183"/>
      <c r="EX41" s="183"/>
      <c r="EY41" s="183"/>
      <c r="EZ41" s="183"/>
      <c r="FA41" s="183"/>
      <c r="FB41" s="183"/>
      <c r="FC41" s="183"/>
      <c r="FD41" s="183"/>
      <c r="FE41" s="183"/>
      <c r="FF41" s="183"/>
      <c r="FG41" s="183"/>
      <c r="FH41" s="183"/>
      <c r="FI41" s="183"/>
      <c r="FJ41" s="183"/>
      <c r="FK41" s="183"/>
      <c r="FL41" s="183"/>
      <c r="FM41" s="183"/>
      <c r="FN41" s="183"/>
      <c r="FO41" s="183"/>
      <c r="FP41" s="183"/>
      <c r="FQ41" s="183"/>
      <c r="FR41" s="183"/>
      <c r="FS41" s="183"/>
      <c r="FT41" s="183"/>
      <c r="FU41" s="183"/>
      <c r="FV41" s="183"/>
      <c r="FW41" s="183"/>
      <c r="FX41" s="183"/>
      <c r="FY41" s="183"/>
      <c r="FZ41" s="183"/>
      <c r="GA41" s="183"/>
      <c r="GB41" s="183"/>
      <c r="GC41" s="183"/>
      <c r="GD41" s="183"/>
      <c r="GE41" s="183"/>
      <c r="GF41" s="183"/>
      <c r="GG41" s="183"/>
      <c r="GH41" s="183"/>
      <c r="GI41" s="183"/>
      <c r="GJ41" s="183"/>
      <c r="GK41" s="183"/>
      <c r="GL41" s="183"/>
      <c r="GM41" s="183"/>
      <c r="GN41" s="183"/>
      <c r="GO41" s="183"/>
      <c r="GP41" s="183"/>
      <c r="GQ41" s="183"/>
      <c r="GR41" s="183"/>
      <c r="GS41" s="183"/>
      <c r="GT41" s="183"/>
      <c r="GU41" s="183"/>
      <c r="GV41" s="183"/>
      <c r="GW41" s="183"/>
      <c r="GX41" s="183"/>
      <c r="GY41" s="183"/>
      <c r="GZ41" s="183"/>
      <c r="HA41" s="183"/>
      <c r="HB41" s="183"/>
      <c r="HC41" s="183"/>
      <c r="HD41" s="183"/>
      <c r="HE41" s="183"/>
      <c r="HF41" s="183"/>
      <c r="HG41" s="183"/>
      <c r="HH41" s="183"/>
      <c r="HI41" s="183"/>
      <c r="HJ41" s="183"/>
      <c r="HK41" s="183"/>
      <c r="HL41" s="183"/>
      <c r="HM41" s="183"/>
      <c r="HN41" s="183"/>
      <c r="HO41" s="183"/>
      <c r="HP41" s="183"/>
      <c r="HQ41" s="183"/>
      <c r="HR41" s="183"/>
      <c r="HS41" s="183"/>
      <c r="HT41" s="183"/>
      <c r="HU41" s="183"/>
      <c r="HV41" s="183"/>
      <c r="HW41" s="183"/>
      <c r="HX41" s="183"/>
      <c r="HY41" s="183"/>
      <c r="HZ41" s="183"/>
      <c r="IA41" s="183"/>
      <c r="IB41" s="183"/>
      <c r="IC41" s="183"/>
      <c r="ID41" s="183"/>
      <c r="IE41" s="183"/>
      <c r="IF41" s="183"/>
      <c r="IG41" s="183"/>
      <c r="IH41" s="183"/>
      <c r="II41" s="183"/>
      <c r="IJ41" s="183"/>
      <c r="IK41" s="183"/>
      <c r="IL41" s="183"/>
      <c r="IM41" s="183"/>
      <c r="IN41" s="183"/>
      <c r="IO41" s="183"/>
      <c r="IP41" s="183"/>
      <c r="IQ41" s="183"/>
      <c r="IR41" s="183"/>
      <c r="IS41" s="183"/>
      <c r="IT41" s="183"/>
      <c r="IU41" s="183"/>
      <c r="IV41" s="183"/>
      <c r="IW41" s="183"/>
      <c r="IX41" s="183"/>
      <c r="IY41" s="183"/>
      <c r="IZ41" s="183"/>
      <c r="JA41" s="183"/>
      <c r="JB41" s="183"/>
      <c r="JC41" s="183"/>
      <c r="JD41" s="183"/>
      <c r="JE41" s="183"/>
      <c r="JF41" s="183"/>
      <c r="JG41" s="183"/>
      <c r="JH41" s="183"/>
      <c r="JI41" s="183"/>
      <c r="JJ41" s="183"/>
      <c r="JK41" s="183"/>
      <c r="JL41" s="183"/>
      <c r="JM41" s="183"/>
      <c r="JN41" s="183"/>
      <c r="JO41" s="183"/>
      <c r="JP41" s="183"/>
      <c r="JQ41" s="183"/>
      <c r="JR41" s="183"/>
      <c r="JS41" s="183"/>
      <c r="JT41" s="183"/>
      <c r="JU41" s="183"/>
      <c r="JV41" s="183"/>
      <c r="JW41" s="183"/>
      <c r="JX41" s="183"/>
      <c r="JY41" s="183"/>
      <c r="JZ41" s="183"/>
      <c r="KA41" s="183"/>
      <c r="KB41" s="183"/>
      <c r="KC41" s="183"/>
      <c r="KD41" s="183"/>
      <c r="KE41" s="183"/>
      <c r="KF41" s="183"/>
      <c r="KG41" s="183"/>
      <c r="KH41" s="183"/>
      <c r="KI41" s="183"/>
      <c r="KJ41" s="183"/>
      <c r="KK41" s="183"/>
      <c r="KL41" s="183"/>
      <c r="KM41" s="183"/>
      <c r="KN41" s="183"/>
      <c r="KO41" s="183"/>
      <c r="KP41" s="183"/>
      <c r="KQ41" s="183"/>
      <c r="KR41" s="183"/>
      <c r="KS41" s="183"/>
      <c r="KT41" s="183"/>
      <c r="KU41" s="183"/>
      <c r="KV41" s="183"/>
      <c r="KW41" s="183"/>
      <c r="KX41" s="183"/>
      <c r="KY41" s="183"/>
      <c r="KZ41" s="183"/>
      <c r="LA41" s="183"/>
      <c r="LB41" s="183"/>
      <c r="LC41" s="183"/>
      <c r="LD41" s="183"/>
      <c r="LE41" s="183"/>
      <c r="LF41" s="183"/>
      <c r="LG41" s="183"/>
      <c r="LH41" s="183"/>
      <c r="LI41" s="183"/>
      <c r="LJ41" s="183"/>
      <c r="LK41" s="183"/>
      <c r="LL41" s="183"/>
      <c r="LM41" s="183"/>
      <c r="LN41" s="183"/>
      <c r="LO41" s="183"/>
      <c r="LP41" s="183"/>
      <c r="LQ41" s="183"/>
      <c r="LR41" s="183"/>
      <c r="LS41" s="183"/>
      <c r="LT41" s="183"/>
      <c r="LU41" s="183"/>
      <c r="LV41" s="183"/>
      <c r="LW41" s="183"/>
      <c r="LX41" s="183"/>
      <c r="LY41" s="183"/>
      <c r="LZ41" s="183"/>
      <c r="MA41" s="183"/>
      <c r="MB41" s="183"/>
      <c r="MC41" s="183"/>
      <c r="MD41" s="183"/>
      <c r="ME41" s="183"/>
      <c r="MF41" s="183"/>
      <c r="MG41" s="183"/>
    </row>
    <row r="42" spans="1:348" s="220" customFormat="1" ht="17" hidden="1" outlineLevel="1">
      <c r="A42" s="139"/>
      <c r="B42" s="139"/>
      <c r="C42" s="227" t="s">
        <v>10</v>
      </c>
      <c r="D42" s="227"/>
      <c r="E42" s="99"/>
      <c r="F42" s="99"/>
      <c r="G42" s="99"/>
      <c r="H42" s="99"/>
      <c r="I42" s="99"/>
      <c r="J42" s="223"/>
      <c r="K42" s="223"/>
      <c r="L42" s="239"/>
      <c r="M42" s="7"/>
      <c r="N42" s="20"/>
      <c r="O42" s="20"/>
      <c r="P42" s="20"/>
      <c r="Q42" s="38"/>
      <c r="R42" s="38"/>
      <c r="S42" s="38"/>
      <c r="T42" s="39"/>
      <c r="U42" s="183"/>
      <c r="V42" s="183"/>
      <c r="W42" s="183"/>
      <c r="X42" s="183"/>
      <c r="Y42" s="183"/>
      <c r="Z42" s="183"/>
      <c r="AA42" s="183"/>
      <c r="AB42" s="183"/>
      <c r="AC42" s="183"/>
      <c r="AD42" s="183"/>
      <c r="AE42" s="183"/>
      <c r="AF42" s="183"/>
      <c r="AG42" s="183"/>
      <c r="AH42" s="183"/>
      <c r="AI42" s="183"/>
      <c r="AJ42" s="183"/>
      <c r="AK42" s="183"/>
      <c r="AL42" s="183"/>
      <c r="AM42" s="183"/>
      <c r="AN42" s="183"/>
      <c r="AO42" s="183"/>
      <c r="AP42" s="183"/>
      <c r="AQ42" s="183"/>
      <c r="AR42" s="183"/>
      <c r="AS42" s="183"/>
      <c r="AT42" s="183"/>
      <c r="AU42" s="183"/>
      <c r="AV42" s="183"/>
      <c r="AW42" s="183"/>
      <c r="AX42" s="183"/>
      <c r="AY42" s="183"/>
      <c r="AZ42" s="183"/>
      <c r="BA42" s="183"/>
      <c r="BB42" s="183"/>
      <c r="BC42" s="183"/>
      <c r="BD42" s="183"/>
      <c r="BE42" s="183"/>
      <c r="BF42" s="183"/>
      <c r="BG42" s="183"/>
      <c r="BH42" s="183"/>
      <c r="BI42" s="183"/>
      <c r="BJ42" s="183"/>
      <c r="BK42" s="183"/>
      <c r="BL42" s="183"/>
      <c r="BM42" s="183"/>
      <c r="BN42" s="183"/>
      <c r="BO42" s="183"/>
      <c r="BP42" s="183"/>
      <c r="BQ42" s="183"/>
      <c r="BR42" s="183"/>
      <c r="BS42" s="183"/>
      <c r="BT42" s="183"/>
      <c r="BU42" s="183"/>
      <c r="BV42" s="183"/>
      <c r="BW42" s="183"/>
      <c r="BX42" s="183"/>
      <c r="BY42" s="183"/>
      <c r="BZ42" s="183"/>
      <c r="CA42" s="183"/>
      <c r="CB42" s="183"/>
      <c r="CC42" s="183"/>
      <c r="CD42" s="183"/>
      <c r="CE42" s="183"/>
      <c r="CF42" s="183"/>
      <c r="CG42" s="183"/>
      <c r="CH42" s="183"/>
      <c r="CI42" s="183"/>
      <c r="CJ42" s="183"/>
      <c r="CK42" s="183"/>
      <c r="CL42" s="183"/>
      <c r="CM42" s="183"/>
      <c r="CN42" s="183"/>
      <c r="CO42" s="183"/>
      <c r="CP42" s="183"/>
      <c r="CQ42" s="183"/>
      <c r="CR42" s="183"/>
      <c r="CS42" s="183"/>
      <c r="CT42" s="183"/>
      <c r="CU42" s="183"/>
      <c r="CV42" s="183"/>
      <c r="CW42" s="183"/>
      <c r="CX42" s="183"/>
      <c r="CY42" s="183"/>
      <c r="CZ42" s="183"/>
      <c r="DA42" s="183"/>
      <c r="DB42" s="183"/>
      <c r="DC42" s="183"/>
      <c r="DD42" s="183"/>
      <c r="DE42" s="183"/>
      <c r="DF42" s="183"/>
      <c r="DG42" s="183"/>
      <c r="DH42" s="183"/>
      <c r="DI42" s="183"/>
      <c r="DJ42" s="183"/>
      <c r="DK42" s="183"/>
      <c r="DL42" s="183"/>
      <c r="DM42" s="183"/>
      <c r="DN42" s="183"/>
      <c r="DO42" s="183"/>
      <c r="DP42" s="183"/>
      <c r="DQ42" s="183"/>
      <c r="DR42" s="183"/>
      <c r="DS42" s="183"/>
      <c r="DT42" s="183"/>
      <c r="DU42" s="183"/>
      <c r="DV42" s="183"/>
      <c r="DW42" s="183"/>
      <c r="DX42" s="183"/>
      <c r="DY42" s="183"/>
      <c r="DZ42" s="183"/>
      <c r="EA42" s="183"/>
      <c r="EB42" s="183"/>
      <c r="EC42" s="183"/>
      <c r="ED42" s="183"/>
      <c r="EE42" s="183"/>
      <c r="EF42" s="183"/>
      <c r="EG42" s="183"/>
      <c r="EH42" s="183"/>
      <c r="EI42" s="183"/>
      <c r="EJ42" s="183"/>
      <c r="EK42" s="183"/>
      <c r="EL42" s="183"/>
      <c r="EM42" s="183"/>
      <c r="EN42" s="183"/>
      <c r="EO42" s="183"/>
      <c r="EP42" s="183"/>
      <c r="EQ42" s="183"/>
      <c r="ER42" s="183"/>
      <c r="ES42" s="183"/>
      <c r="ET42" s="183"/>
      <c r="EU42" s="183"/>
      <c r="EV42" s="183"/>
      <c r="EW42" s="183"/>
      <c r="EX42" s="183"/>
      <c r="EY42" s="183"/>
      <c r="EZ42" s="183"/>
      <c r="FA42" s="183"/>
      <c r="FB42" s="183"/>
      <c r="FC42" s="183"/>
      <c r="FD42" s="183"/>
      <c r="FE42" s="183"/>
      <c r="FF42" s="183"/>
      <c r="FG42" s="183"/>
      <c r="FH42" s="183"/>
      <c r="FI42" s="183"/>
      <c r="FJ42" s="183"/>
      <c r="FK42" s="183"/>
      <c r="FL42" s="183"/>
      <c r="FM42" s="183"/>
      <c r="FN42" s="183"/>
      <c r="FO42" s="183"/>
      <c r="FP42" s="183"/>
      <c r="FQ42" s="183"/>
      <c r="FR42" s="183"/>
      <c r="FS42" s="183"/>
      <c r="FT42" s="183"/>
      <c r="FU42" s="183"/>
      <c r="FV42" s="183"/>
      <c r="FW42" s="183"/>
      <c r="FX42" s="183"/>
      <c r="FY42" s="183"/>
      <c r="FZ42" s="183"/>
      <c r="GA42" s="183"/>
      <c r="GB42" s="183"/>
      <c r="GC42" s="183"/>
      <c r="GD42" s="183"/>
      <c r="GE42" s="183"/>
      <c r="GF42" s="183"/>
      <c r="GG42" s="183"/>
      <c r="GH42" s="183"/>
      <c r="GI42" s="183"/>
      <c r="GJ42" s="183"/>
      <c r="GK42" s="183"/>
      <c r="GL42" s="183"/>
      <c r="GM42" s="183"/>
      <c r="GN42" s="183"/>
      <c r="GO42" s="183"/>
      <c r="GP42" s="183"/>
      <c r="GQ42" s="183"/>
      <c r="GR42" s="183"/>
      <c r="GS42" s="183"/>
      <c r="GT42" s="183"/>
      <c r="GU42" s="183"/>
      <c r="GV42" s="183"/>
      <c r="GW42" s="183"/>
      <c r="GX42" s="183"/>
      <c r="GY42" s="183"/>
      <c r="GZ42" s="183"/>
      <c r="HA42" s="183"/>
      <c r="HB42" s="183"/>
      <c r="HC42" s="183"/>
      <c r="HD42" s="183"/>
      <c r="HE42" s="183"/>
      <c r="HF42" s="183"/>
      <c r="HG42" s="183"/>
      <c r="HH42" s="183"/>
      <c r="HI42" s="183"/>
      <c r="HJ42" s="183"/>
      <c r="HK42" s="183"/>
      <c r="HL42" s="183"/>
      <c r="HM42" s="183"/>
      <c r="HN42" s="183"/>
      <c r="HO42" s="183"/>
      <c r="HP42" s="183"/>
      <c r="HQ42" s="183"/>
      <c r="HR42" s="183"/>
      <c r="HS42" s="183"/>
      <c r="HT42" s="183"/>
      <c r="HU42" s="183"/>
      <c r="HV42" s="183"/>
      <c r="HW42" s="183"/>
      <c r="HX42" s="183"/>
      <c r="HY42" s="183"/>
      <c r="HZ42" s="183"/>
      <c r="IA42" s="183"/>
      <c r="IB42" s="183"/>
      <c r="IC42" s="183"/>
      <c r="ID42" s="183"/>
      <c r="IE42" s="183"/>
      <c r="IF42" s="183"/>
      <c r="IG42" s="183"/>
      <c r="IH42" s="183"/>
      <c r="II42" s="183"/>
      <c r="IJ42" s="183"/>
      <c r="IK42" s="183"/>
      <c r="IL42" s="183"/>
      <c r="IM42" s="183"/>
      <c r="IN42" s="183"/>
      <c r="IO42" s="183"/>
      <c r="IP42" s="183"/>
      <c r="IQ42" s="183"/>
      <c r="IR42" s="183"/>
      <c r="IS42" s="183"/>
      <c r="IT42" s="183"/>
      <c r="IU42" s="183"/>
      <c r="IV42" s="183"/>
      <c r="IW42" s="183"/>
      <c r="IX42" s="183"/>
      <c r="IY42" s="183"/>
      <c r="IZ42" s="183"/>
      <c r="JA42" s="183"/>
      <c r="JB42" s="183"/>
      <c r="JC42" s="183"/>
      <c r="JD42" s="183"/>
      <c r="JE42" s="183"/>
      <c r="JF42" s="183"/>
      <c r="JG42" s="183"/>
      <c r="JH42" s="183"/>
      <c r="JI42" s="183"/>
      <c r="JJ42" s="183"/>
      <c r="JK42" s="183"/>
      <c r="JL42" s="183"/>
      <c r="JM42" s="183"/>
      <c r="JN42" s="183"/>
      <c r="JO42" s="183"/>
      <c r="JP42" s="183"/>
      <c r="JQ42" s="183"/>
      <c r="JR42" s="183"/>
      <c r="JS42" s="183"/>
      <c r="JT42" s="183"/>
      <c r="JU42" s="183"/>
      <c r="JV42" s="183"/>
      <c r="JW42" s="183"/>
      <c r="JX42" s="183"/>
      <c r="JY42" s="183"/>
      <c r="JZ42" s="183"/>
      <c r="KA42" s="183"/>
      <c r="KB42" s="183"/>
      <c r="KC42" s="183"/>
      <c r="KD42" s="183"/>
      <c r="KE42" s="183"/>
      <c r="KF42" s="183"/>
      <c r="KG42" s="183"/>
      <c r="KH42" s="183"/>
      <c r="KI42" s="183"/>
      <c r="KJ42" s="183"/>
      <c r="KK42" s="183"/>
      <c r="KL42" s="183"/>
      <c r="KM42" s="183"/>
      <c r="KN42" s="183"/>
      <c r="KO42" s="183"/>
      <c r="KP42" s="183"/>
      <c r="KQ42" s="183"/>
      <c r="KR42" s="183"/>
      <c r="KS42" s="183"/>
      <c r="KT42" s="183"/>
      <c r="KU42" s="183"/>
      <c r="KV42" s="183"/>
      <c r="KW42" s="183"/>
      <c r="KX42" s="183"/>
      <c r="KY42" s="183"/>
      <c r="KZ42" s="183"/>
      <c r="LA42" s="183"/>
      <c r="LB42" s="183"/>
      <c r="LC42" s="183"/>
      <c r="LD42" s="183"/>
      <c r="LE42" s="183"/>
      <c r="LF42" s="183"/>
      <c r="LG42" s="183"/>
      <c r="LH42" s="183"/>
      <c r="LI42" s="183"/>
      <c r="LJ42" s="183"/>
      <c r="LK42" s="183"/>
      <c r="LL42" s="183"/>
      <c r="LM42" s="183"/>
      <c r="LN42" s="183"/>
      <c r="LO42" s="183"/>
      <c r="LP42" s="183"/>
      <c r="LQ42" s="183"/>
      <c r="LR42" s="183"/>
      <c r="LS42" s="183"/>
      <c r="LT42" s="183"/>
      <c r="LU42" s="183"/>
      <c r="LV42" s="183"/>
      <c r="LW42" s="183"/>
      <c r="LX42" s="183"/>
      <c r="LY42" s="183"/>
      <c r="LZ42" s="183"/>
      <c r="MA42" s="183"/>
      <c r="MB42" s="183"/>
      <c r="MC42" s="183"/>
      <c r="MD42" s="183"/>
      <c r="ME42" s="183"/>
      <c r="MF42" s="183"/>
      <c r="MG42" s="183"/>
    </row>
    <row r="43" spans="1:348" s="220" customFormat="1" ht="17" hidden="1" outlineLevel="1">
      <c r="A43" s="139"/>
      <c r="B43" s="139"/>
      <c r="C43" s="99"/>
      <c r="D43" s="99"/>
      <c r="E43" s="121" t="s">
        <v>5</v>
      </c>
      <c r="F43" s="121"/>
      <c r="G43" s="99"/>
      <c r="H43" s="99"/>
      <c r="I43" s="99"/>
      <c r="J43" s="223" t="s">
        <v>73</v>
      </c>
      <c r="K43" s="223" t="s">
        <v>77</v>
      </c>
      <c r="L43" s="239"/>
      <c r="M43" s="7"/>
      <c r="N43" s="116">
        <f>($N$32/'Direct costs Brazil'!I32)*'Direct costs Brazil'!I43</f>
        <v>5956.5292111301778</v>
      </c>
      <c r="O43" s="22">
        <f>N43*(1+$M$33)</f>
        <v>6386.5906201737771</v>
      </c>
      <c r="P43" s="22">
        <f t="shared" ref="P43" si="17">O43*(1+$M$33)</f>
        <v>6847.7024629503239</v>
      </c>
      <c r="Q43" s="22">
        <f t="shared" ref="Q43:Q45" si="18">P43*(1+$M$33)</f>
        <v>7342.1065807753375</v>
      </c>
      <c r="R43" s="22">
        <f t="shared" ref="R43:R45" si="19">Q43*(1+$M$33)</f>
        <v>7872.2066759073168</v>
      </c>
      <c r="S43" s="22">
        <f t="shared" ref="S43:S45" si="20">R43*(1+$M$33)</f>
        <v>8440.5799979078256</v>
      </c>
      <c r="T43" s="40">
        <f t="shared" ref="T43:T45" si="21">S43*(1+$M$33)</f>
        <v>9049.989873756771</v>
      </c>
      <c r="U43" s="183"/>
      <c r="V43" s="183"/>
      <c r="W43" s="183"/>
      <c r="X43" s="183"/>
      <c r="Y43" s="183"/>
      <c r="Z43" s="183"/>
      <c r="AA43" s="183"/>
      <c r="AB43" s="183"/>
      <c r="AC43" s="183"/>
      <c r="AD43" s="183"/>
      <c r="AE43" s="183"/>
      <c r="AF43" s="183"/>
      <c r="AG43" s="183"/>
      <c r="AH43" s="183"/>
      <c r="AI43" s="183"/>
      <c r="AJ43" s="183"/>
      <c r="AK43" s="183"/>
      <c r="AL43" s="183"/>
      <c r="AM43" s="183"/>
      <c r="AN43" s="183"/>
      <c r="AO43" s="183"/>
      <c r="AP43" s="183"/>
      <c r="AQ43" s="183"/>
      <c r="AR43" s="183"/>
      <c r="AS43" s="183"/>
      <c r="AT43" s="183"/>
      <c r="AU43" s="183"/>
      <c r="AV43" s="183"/>
      <c r="AW43" s="183"/>
      <c r="AX43" s="183"/>
      <c r="AY43" s="183"/>
      <c r="AZ43" s="183"/>
      <c r="BA43" s="183"/>
      <c r="BB43" s="183"/>
      <c r="BC43" s="183"/>
      <c r="BD43" s="183"/>
      <c r="BE43" s="183"/>
      <c r="BF43" s="183"/>
      <c r="BG43" s="183"/>
      <c r="BH43" s="183"/>
      <c r="BI43" s="183"/>
      <c r="BJ43" s="183"/>
      <c r="BK43" s="183"/>
      <c r="BL43" s="183"/>
      <c r="BM43" s="183"/>
      <c r="BN43" s="183"/>
      <c r="BO43" s="183"/>
      <c r="BP43" s="183"/>
      <c r="BQ43" s="183"/>
      <c r="BR43" s="183"/>
      <c r="BS43" s="183"/>
      <c r="BT43" s="183"/>
      <c r="BU43" s="183"/>
      <c r="BV43" s="183"/>
      <c r="BW43" s="183"/>
      <c r="BX43" s="183"/>
      <c r="BY43" s="183"/>
      <c r="BZ43" s="183"/>
      <c r="CA43" s="183"/>
      <c r="CB43" s="183"/>
      <c r="CC43" s="183"/>
      <c r="CD43" s="183"/>
      <c r="CE43" s="183"/>
      <c r="CF43" s="183"/>
      <c r="CG43" s="183"/>
      <c r="CH43" s="183"/>
      <c r="CI43" s="183"/>
      <c r="CJ43" s="183"/>
      <c r="CK43" s="183"/>
      <c r="CL43" s="183"/>
      <c r="CM43" s="183"/>
      <c r="CN43" s="183"/>
      <c r="CO43" s="183"/>
      <c r="CP43" s="183"/>
      <c r="CQ43" s="183"/>
      <c r="CR43" s="183"/>
      <c r="CS43" s="183"/>
      <c r="CT43" s="183"/>
      <c r="CU43" s="183"/>
      <c r="CV43" s="183"/>
      <c r="CW43" s="183"/>
      <c r="CX43" s="183"/>
      <c r="CY43" s="183"/>
      <c r="CZ43" s="183"/>
      <c r="DA43" s="183"/>
      <c r="DB43" s="183"/>
      <c r="DC43" s="183"/>
      <c r="DD43" s="183"/>
      <c r="DE43" s="183"/>
      <c r="DF43" s="183"/>
      <c r="DG43" s="183"/>
      <c r="DH43" s="183"/>
      <c r="DI43" s="183"/>
      <c r="DJ43" s="183"/>
      <c r="DK43" s="183"/>
      <c r="DL43" s="183"/>
      <c r="DM43" s="183"/>
      <c r="DN43" s="183"/>
      <c r="DO43" s="183"/>
      <c r="DP43" s="183"/>
      <c r="DQ43" s="183"/>
      <c r="DR43" s="183"/>
      <c r="DS43" s="183"/>
      <c r="DT43" s="183"/>
      <c r="DU43" s="183"/>
      <c r="DV43" s="183"/>
      <c r="DW43" s="183"/>
      <c r="DX43" s="183"/>
      <c r="DY43" s="183"/>
      <c r="DZ43" s="183"/>
      <c r="EA43" s="183"/>
      <c r="EB43" s="183"/>
      <c r="EC43" s="183"/>
      <c r="ED43" s="183"/>
      <c r="EE43" s="183"/>
      <c r="EF43" s="183"/>
      <c r="EG43" s="183"/>
      <c r="EH43" s="183"/>
      <c r="EI43" s="183"/>
      <c r="EJ43" s="183"/>
      <c r="EK43" s="183"/>
      <c r="EL43" s="183"/>
      <c r="EM43" s="183"/>
      <c r="EN43" s="183"/>
      <c r="EO43" s="183"/>
      <c r="EP43" s="183"/>
      <c r="EQ43" s="183"/>
      <c r="ER43" s="183"/>
      <c r="ES43" s="183"/>
      <c r="ET43" s="183"/>
      <c r="EU43" s="183"/>
      <c r="EV43" s="183"/>
      <c r="EW43" s="183"/>
      <c r="EX43" s="183"/>
      <c r="EY43" s="183"/>
      <c r="EZ43" s="183"/>
      <c r="FA43" s="183"/>
      <c r="FB43" s="183"/>
      <c r="FC43" s="183"/>
      <c r="FD43" s="183"/>
      <c r="FE43" s="183"/>
      <c r="FF43" s="183"/>
      <c r="FG43" s="183"/>
      <c r="FH43" s="183"/>
      <c r="FI43" s="183"/>
      <c r="FJ43" s="183"/>
      <c r="FK43" s="183"/>
      <c r="FL43" s="183"/>
      <c r="FM43" s="183"/>
      <c r="FN43" s="183"/>
      <c r="FO43" s="183"/>
      <c r="FP43" s="183"/>
      <c r="FQ43" s="183"/>
      <c r="FR43" s="183"/>
      <c r="FS43" s="183"/>
      <c r="FT43" s="183"/>
      <c r="FU43" s="183"/>
      <c r="FV43" s="183"/>
      <c r="FW43" s="183"/>
      <c r="FX43" s="183"/>
      <c r="FY43" s="183"/>
      <c r="FZ43" s="183"/>
      <c r="GA43" s="183"/>
      <c r="GB43" s="183"/>
      <c r="GC43" s="183"/>
      <c r="GD43" s="183"/>
      <c r="GE43" s="183"/>
      <c r="GF43" s="183"/>
      <c r="GG43" s="183"/>
      <c r="GH43" s="183"/>
      <c r="GI43" s="183"/>
      <c r="GJ43" s="183"/>
      <c r="GK43" s="183"/>
      <c r="GL43" s="183"/>
      <c r="GM43" s="183"/>
      <c r="GN43" s="183"/>
      <c r="GO43" s="183"/>
      <c r="GP43" s="183"/>
      <c r="GQ43" s="183"/>
      <c r="GR43" s="183"/>
      <c r="GS43" s="183"/>
      <c r="GT43" s="183"/>
      <c r="GU43" s="183"/>
      <c r="GV43" s="183"/>
      <c r="GW43" s="183"/>
      <c r="GX43" s="183"/>
      <c r="GY43" s="183"/>
      <c r="GZ43" s="183"/>
      <c r="HA43" s="183"/>
      <c r="HB43" s="183"/>
      <c r="HC43" s="183"/>
      <c r="HD43" s="183"/>
      <c r="HE43" s="183"/>
      <c r="HF43" s="183"/>
      <c r="HG43" s="183"/>
      <c r="HH43" s="183"/>
      <c r="HI43" s="183"/>
      <c r="HJ43" s="183"/>
      <c r="HK43" s="183"/>
      <c r="HL43" s="183"/>
      <c r="HM43" s="183"/>
      <c r="HN43" s="183"/>
      <c r="HO43" s="183"/>
      <c r="HP43" s="183"/>
      <c r="HQ43" s="183"/>
      <c r="HR43" s="183"/>
      <c r="HS43" s="183"/>
      <c r="HT43" s="183"/>
      <c r="HU43" s="183"/>
      <c r="HV43" s="183"/>
      <c r="HW43" s="183"/>
      <c r="HX43" s="183"/>
      <c r="HY43" s="183"/>
      <c r="HZ43" s="183"/>
      <c r="IA43" s="183"/>
      <c r="IB43" s="183"/>
      <c r="IC43" s="183"/>
      <c r="ID43" s="183"/>
      <c r="IE43" s="183"/>
      <c r="IF43" s="183"/>
      <c r="IG43" s="183"/>
      <c r="IH43" s="183"/>
      <c r="II43" s="183"/>
      <c r="IJ43" s="183"/>
      <c r="IK43" s="183"/>
      <c r="IL43" s="183"/>
      <c r="IM43" s="183"/>
      <c r="IN43" s="183"/>
      <c r="IO43" s="183"/>
      <c r="IP43" s="183"/>
      <c r="IQ43" s="183"/>
      <c r="IR43" s="183"/>
      <c r="IS43" s="183"/>
      <c r="IT43" s="183"/>
      <c r="IU43" s="183"/>
      <c r="IV43" s="183"/>
      <c r="IW43" s="183"/>
      <c r="IX43" s="183"/>
      <c r="IY43" s="183"/>
      <c r="IZ43" s="183"/>
      <c r="JA43" s="183"/>
      <c r="JB43" s="183"/>
      <c r="JC43" s="183"/>
      <c r="JD43" s="183"/>
      <c r="JE43" s="183"/>
      <c r="JF43" s="183"/>
      <c r="JG43" s="183"/>
      <c r="JH43" s="183"/>
      <c r="JI43" s="183"/>
      <c r="JJ43" s="183"/>
      <c r="JK43" s="183"/>
      <c r="JL43" s="183"/>
      <c r="JM43" s="183"/>
      <c r="JN43" s="183"/>
      <c r="JO43" s="183"/>
      <c r="JP43" s="183"/>
      <c r="JQ43" s="183"/>
      <c r="JR43" s="183"/>
      <c r="JS43" s="183"/>
      <c r="JT43" s="183"/>
      <c r="JU43" s="183"/>
      <c r="JV43" s="183"/>
      <c r="JW43" s="183"/>
      <c r="JX43" s="183"/>
      <c r="JY43" s="183"/>
      <c r="JZ43" s="183"/>
      <c r="KA43" s="183"/>
      <c r="KB43" s="183"/>
      <c r="KC43" s="183"/>
      <c r="KD43" s="183"/>
      <c r="KE43" s="183"/>
      <c r="KF43" s="183"/>
      <c r="KG43" s="183"/>
      <c r="KH43" s="183"/>
      <c r="KI43" s="183"/>
      <c r="KJ43" s="183"/>
      <c r="KK43" s="183"/>
      <c r="KL43" s="183"/>
      <c r="KM43" s="183"/>
      <c r="KN43" s="183"/>
      <c r="KO43" s="183"/>
      <c r="KP43" s="183"/>
      <c r="KQ43" s="183"/>
      <c r="KR43" s="183"/>
      <c r="KS43" s="183"/>
      <c r="KT43" s="183"/>
      <c r="KU43" s="183"/>
      <c r="KV43" s="183"/>
      <c r="KW43" s="183"/>
      <c r="KX43" s="183"/>
      <c r="KY43" s="183"/>
      <c r="KZ43" s="183"/>
      <c r="LA43" s="183"/>
      <c r="LB43" s="183"/>
      <c r="LC43" s="183"/>
      <c r="LD43" s="183"/>
      <c r="LE43" s="183"/>
      <c r="LF43" s="183"/>
      <c r="LG43" s="183"/>
      <c r="LH43" s="183"/>
      <c r="LI43" s="183"/>
      <c r="LJ43" s="183"/>
      <c r="LK43" s="183"/>
      <c r="LL43" s="183"/>
      <c r="LM43" s="183"/>
      <c r="LN43" s="183"/>
      <c r="LO43" s="183"/>
      <c r="LP43" s="183"/>
      <c r="LQ43" s="183"/>
      <c r="LR43" s="183"/>
      <c r="LS43" s="183"/>
      <c r="LT43" s="183"/>
      <c r="LU43" s="183"/>
      <c r="LV43" s="183"/>
      <c r="LW43" s="183"/>
      <c r="LX43" s="183"/>
      <c r="LY43" s="183"/>
      <c r="LZ43" s="183"/>
      <c r="MA43" s="183"/>
      <c r="MB43" s="183"/>
      <c r="MC43" s="183"/>
      <c r="MD43" s="183"/>
      <c r="ME43" s="183"/>
      <c r="MF43" s="183"/>
      <c r="MG43" s="183"/>
    </row>
    <row r="44" spans="1:348" s="220" customFormat="1" ht="17" hidden="1" outlineLevel="1">
      <c r="A44" s="139"/>
      <c r="B44" s="139"/>
      <c r="C44" s="228"/>
      <c r="D44" s="99"/>
      <c r="E44" s="121" t="s">
        <v>6</v>
      </c>
      <c r="F44" s="121"/>
      <c r="G44" s="99"/>
      <c r="H44" s="99"/>
      <c r="I44" s="99"/>
      <c r="J44" s="223" t="s">
        <v>73</v>
      </c>
      <c r="K44" s="223" t="s">
        <v>77</v>
      </c>
      <c r="L44" s="239"/>
      <c r="M44" s="114"/>
      <c r="N44" s="102">
        <f>($N$32/'Direct costs Brazil'!I32)*'Direct costs Brazil'!I44</f>
        <v>70873.337124121026</v>
      </c>
      <c r="O44" s="16">
        <f>N44*(1+$M$33)</f>
        <v>75990.39206448257</v>
      </c>
      <c r="P44" s="16">
        <f t="shared" ref="P44:P45" si="22">O44*(1+$M$33)</f>
        <v>81476.89837153822</v>
      </c>
      <c r="Q44" s="16">
        <f t="shared" si="18"/>
        <v>87359.530433963286</v>
      </c>
      <c r="R44" s="16">
        <f t="shared" si="19"/>
        <v>93666.888531295437</v>
      </c>
      <c r="S44" s="16">
        <f t="shared" si="20"/>
        <v>100429.63788325497</v>
      </c>
      <c r="T44" s="17">
        <f t="shared" si="21"/>
        <v>107680.65773842599</v>
      </c>
      <c r="U44" s="183"/>
      <c r="V44" s="183"/>
      <c r="W44" s="183"/>
      <c r="X44" s="183"/>
      <c r="Y44" s="183"/>
      <c r="Z44" s="183"/>
      <c r="AA44" s="183"/>
      <c r="AB44" s="183"/>
      <c r="AC44" s="183"/>
      <c r="AD44" s="183"/>
      <c r="AE44" s="183"/>
      <c r="AF44" s="183"/>
      <c r="AG44" s="183"/>
      <c r="AH44" s="183"/>
      <c r="AI44" s="183"/>
      <c r="AJ44" s="183"/>
      <c r="AK44" s="183"/>
      <c r="AL44" s="183"/>
      <c r="AM44" s="183"/>
      <c r="AN44" s="183"/>
      <c r="AO44" s="183"/>
      <c r="AP44" s="183"/>
      <c r="AQ44" s="183"/>
      <c r="AR44" s="183"/>
      <c r="AS44" s="183"/>
      <c r="AT44" s="183"/>
      <c r="AU44" s="183"/>
      <c r="AV44" s="183"/>
      <c r="AW44" s="183"/>
      <c r="AX44" s="183"/>
      <c r="AY44" s="183"/>
      <c r="AZ44" s="183"/>
      <c r="BA44" s="183"/>
      <c r="BB44" s="183"/>
      <c r="BC44" s="183"/>
      <c r="BD44" s="183"/>
      <c r="BE44" s="183"/>
      <c r="BF44" s="183"/>
      <c r="BG44" s="183"/>
      <c r="BH44" s="183"/>
      <c r="BI44" s="183"/>
      <c r="BJ44" s="183"/>
      <c r="BK44" s="183"/>
      <c r="BL44" s="183"/>
      <c r="BM44" s="183"/>
      <c r="BN44" s="183"/>
      <c r="BO44" s="183"/>
      <c r="BP44" s="183"/>
      <c r="BQ44" s="183"/>
      <c r="BR44" s="183"/>
      <c r="BS44" s="183"/>
      <c r="BT44" s="183"/>
      <c r="BU44" s="183"/>
      <c r="BV44" s="183"/>
      <c r="BW44" s="183"/>
      <c r="BX44" s="183"/>
      <c r="BY44" s="183"/>
      <c r="BZ44" s="183"/>
      <c r="CA44" s="183"/>
      <c r="CB44" s="183"/>
      <c r="CC44" s="183"/>
      <c r="CD44" s="183"/>
      <c r="CE44" s="183"/>
      <c r="CF44" s="183"/>
      <c r="CG44" s="183"/>
      <c r="CH44" s="183"/>
      <c r="CI44" s="183"/>
      <c r="CJ44" s="183"/>
      <c r="CK44" s="183"/>
      <c r="CL44" s="183"/>
      <c r="CM44" s="183"/>
      <c r="CN44" s="183"/>
      <c r="CO44" s="183"/>
      <c r="CP44" s="183"/>
      <c r="CQ44" s="183"/>
      <c r="CR44" s="183"/>
      <c r="CS44" s="183"/>
      <c r="CT44" s="183"/>
      <c r="CU44" s="183"/>
      <c r="CV44" s="183"/>
      <c r="CW44" s="183"/>
      <c r="CX44" s="183"/>
      <c r="CY44" s="183"/>
      <c r="CZ44" s="183"/>
      <c r="DA44" s="183"/>
      <c r="DB44" s="183"/>
      <c r="DC44" s="183"/>
      <c r="DD44" s="183"/>
      <c r="DE44" s="183"/>
      <c r="DF44" s="183"/>
      <c r="DG44" s="183"/>
      <c r="DH44" s="183"/>
      <c r="DI44" s="183"/>
      <c r="DJ44" s="183"/>
      <c r="DK44" s="183"/>
      <c r="DL44" s="183"/>
      <c r="DM44" s="183"/>
      <c r="DN44" s="183"/>
      <c r="DO44" s="183"/>
      <c r="DP44" s="183"/>
      <c r="DQ44" s="183"/>
      <c r="DR44" s="183"/>
      <c r="DS44" s="183"/>
      <c r="DT44" s="183"/>
      <c r="DU44" s="183"/>
      <c r="DV44" s="183"/>
      <c r="DW44" s="183"/>
      <c r="DX44" s="183"/>
      <c r="DY44" s="183"/>
      <c r="DZ44" s="183"/>
      <c r="EA44" s="183"/>
      <c r="EB44" s="183"/>
      <c r="EC44" s="183"/>
      <c r="ED44" s="183"/>
      <c r="EE44" s="183"/>
      <c r="EF44" s="183"/>
      <c r="EG44" s="183"/>
      <c r="EH44" s="183"/>
      <c r="EI44" s="183"/>
      <c r="EJ44" s="183"/>
      <c r="EK44" s="183"/>
      <c r="EL44" s="183"/>
      <c r="EM44" s="183"/>
      <c r="EN44" s="183"/>
      <c r="EO44" s="183"/>
      <c r="EP44" s="183"/>
      <c r="EQ44" s="183"/>
      <c r="ER44" s="183"/>
      <c r="ES44" s="183"/>
      <c r="ET44" s="183"/>
      <c r="EU44" s="183"/>
      <c r="EV44" s="183"/>
      <c r="EW44" s="183"/>
      <c r="EX44" s="183"/>
      <c r="EY44" s="183"/>
      <c r="EZ44" s="183"/>
      <c r="FA44" s="183"/>
      <c r="FB44" s="183"/>
      <c r="FC44" s="183"/>
      <c r="FD44" s="183"/>
      <c r="FE44" s="183"/>
      <c r="FF44" s="183"/>
      <c r="FG44" s="183"/>
      <c r="FH44" s="183"/>
      <c r="FI44" s="183"/>
      <c r="FJ44" s="183"/>
      <c r="FK44" s="183"/>
      <c r="FL44" s="183"/>
      <c r="FM44" s="183"/>
      <c r="FN44" s="183"/>
      <c r="FO44" s="183"/>
      <c r="FP44" s="183"/>
      <c r="FQ44" s="183"/>
      <c r="FR44" s="183"/>
      <c r="FS44" s="183"/>
      <c r="FT44" s="183"/>
      <c r="FU44" s="183"/>
      <c r="FV44" s="183"/>
      <c r="FW44" s="183"/>
      <c r="FX44" s="183"/>
      <c r="FY44" s="183"/>
      <c r="FZ44" s="183"/>
      <c r="GA44" s="183"/>
      <c r="GB44" s="183"/>
      <c r="GC44" s="183"/>
      <c r="GD44" s="183"/>
      <c r="GE44" s="183"/>
      <c r="GF44" s="183"/>
      <c r="GG44" s="183"/>
      <c r="GH44" s="183"/>
      <c r="GI44" s="183"/>
      <c r="GJ44" s="183"/>
      <c r="GK44" s="183"/>
      <c r="GL44" s="183"/>
      <c r="GM44" s="183"/>
      <c r="GN44" s="183"/>
      <c r="GO44" s="183"/>
      <c r="GP44" s="183"/>
      <c r="GQ44" s="183"/>
      <c r="GR44" s="183"/>
      <c r="GS44" s="183"/>
      <c r="GT44" s="183"/>
      <c r="GU44" s="183"/>
      <c r="GV44" s="183"/>
      <c r="GW44" s="183"/>
      <c r="GX44" s="183"/>
      <c r="GY44" s="183"/>
      <c r="GZ44" s="183"/>
      <c r="HA44" s="183"/>
      <c r="HB44" s="183"/>
      <c r="HC44" s="183"/>
      <c r="HD44" s="183"/>
      <c r="HE44" s="183"/>
      <c r="HF44" s="183"/>
      <c r="HG44" s="183"/>
      <c r="HH44" s="183"/>
      <c r="HI44" s="183"/>
      <c r="HJ44" s="183"/>
      <c r="HK44" s="183"/>
      <c r="HL44" s="183"/>
      <c r="HM44" s="183"/>
      <c r="HN44" s="183"/>
      <c r="HO44" s="183"/>
      <c r="HP44" s="183"/>
      <c r="HQ44" s="183"/>
      <c r="HR44" s="183"/>
      <c r="HS44" s="183"/>
      <c r="HT44" s="183"/>
      <c r="HU44" s="183"/>
      <c r="HV44" s="183"/>
      <c r="HW44" s="183"/>
      <c r="HX44" s="183"/>
      <c r="HY44" s="183"/>
      <c r="HZ44" s="183"/>
      <c r="IA44" s="183"/>
      <c r="IB44" s="183"/>
      <c r="IC44" s="183"/>
      <c r="ID44" s="183"/>
      <c r="IE44" s="183"/>
      <c r="IF44" s="183"/>
      <c r="IG44" s="183"/>
      <c r="IH44" s="183"/>
      <c r="II44" s="183"/>
      <c r="IJ44" s="183"/>
      <c r="IK44" s="183"/>
      <c r="IL44" s="183"/>
      <c r="IM44" s="183"/>
      <c r="IN44" s="183"/>
      <c r="IO44" s="183"/>
      <c r="IP44" s="183"/>
      <c r="IQ44" s="183"/>
      <c r="IR44" s="183"/>
      <c r="IS44" s="183"/>
      <c r="IT44" s="183"/>
      <c r="IU44" s="183"/>
      <c r="IV44" s="183"/>
      <c r="IW44" s="183"/>
      <c r="IX44" s="183"/>
      <c r="IY44" s="183"/>
      <c r="IZ44" s="183"/>
      <c r="JA44" s="183"/>
      <c r="JB44" s="183"/>
      <c r="JC44" s="183"/>
      <c r="JD44" s="183"/>
      <c r="JE44" s="183"/>
      <c r="JF44" s="183"/>
      <c r="JG44" s="183"/>
      <c r="JH44" s="183"/>
      <c r="JI44" s="183"/>
      <c r="JJ44" s="183"/>
      <c r="JK44" s="183"/>
      <c r="JL44" s="183"/>
      <c r="JM44" s="183"/>
      <c r="JN44" s="183"/>
      <c r="JO44" s="183"/>
      <c r="JP44" s="183"/>
      <c r="JQ44" s="183"/>
      <c r="JR44" s="183"/>
      <c r="JS44" s="183"/>
      <c r="JT44" s="183"/>
      <c r="JU44" s="183"/>
      <c r="JV44" s="183"/>
      <c r="JW44" s="183"/>
      <c r="JX44" s="183"/>
      <c r="JY44" s="183"/>
      <c r="JZ44" s="183"/>
      <c r="KA44" s="183"/>
      <c r="KB44" s="183"/>
      <c r="KC44" s="183"/>
      <c r="KD44" s="183"/>
      <c r="KE44" s="183"/>
      <c r="KF44" s="183"/>
      <c r="KG44" s="183"/>
      <c r="KH44" s="183"/>
      <c r="KI44" s="183"/>
      <c r="KJ44" s="183"/>
      <c r="KK44" s="183"/>
      <c r="KL44" s="183"/>
      <c r="KM44" s="183"/>
      <c r="KN44" s="183"/>
      <c r="KO44" s="183"/>
      <c r="KP44" s="183"/>
      <c r="KQ44" s="183"/>
      <c r="KR44" s="183"/>
      <c r="KS44" s="183"/>
      <c r="KT44" s="183"/>
      <c r="KU44" s="183"/>
      <c r="KV44" s="183"/>
      <c r="KW44" s="183"/>
      <c r="KX44" s="183"/>
      <c r="KY44" s="183"/>
      <c r="KZ44" s="183"/>
      <c r="LA44" s="183"/>
      <c r="LB44" s="183"/>
      <c r="LC44" s="183"/>
      <c r="LD44" s="183"/>
      <c r="LE44" s="183"/>
      <c r="LF44" s="183"/>
      <c r="LG44" s="183"/>
      <c r="LH44" s="183"/>
      <c r="LI44" s="183"/>
      <c r="LJ44" s="183"/>
      <c r="LK44" s="183"/>
      <c r="LL44" s="183"/>
      <c r="LM44" s="183"/>
      <c r="LN44" s="183"/>
      <c r="LO44" s="183"/>
      <c r="LP44" s="183"/>
      <c r="LQ44" s="183"/>
      <c r="LR44" s="183"/>
      <c r="LS44" s="183"/>
      <c r="LT44" s="183"/>
      <c r="LU44" s="183"/>
      <c r="LV44" s="183"/>
      <c r="LW44" s="183"/>
      <c r="LX44" s="183"/>
      <c r="LY44" s="183"/>
      <c r="LZ44" s="183"/>
      <c r="MA44" s="183"/>
      <c r="MB44" s="183"/>
      <c r="MC44" s="183"/>
      <c r="MD44" s="183"/>
      <c r="ME44" s="183"/>
      <c r="MF44" s="183"/>
      <c r="MG44" s="183"/>
    </row>
    <row r="45" spans="1:348" s="220" customFormat="1" ht="17" hidden="1" outlineLevel="1">
      <c r="A45" s="139"/>
      <c r="B45" s="139"/>
      <c r="C45" s="228"/>
      <c r="D45" s="99"/>
      <c r="E45" s="121" t="s">
        <v>7</v>
      </c>
      <c r="F45" s="121"/>
      <c r="G45" s="99"/>
      <c r="H45" s="99"/>
      <c r="I45" s="99"/>
      <c r="J45" s="223" t="s">
        <v>73</v>
      </c>
      <c r="K45" s="223" t="s">
        <v>77</v>
      </c>
      <c r="L45" s="239"/>
      <c r="M45" s="114"/>
      <c r="N45" s="102">
        <f>($N$32/'Direct costs Brazil'!I32)*'Direct costs Brazil'!I45</f>
        <v>58713.353929752891</v>
      </c>
      <c r="O45" s="16">
        <f>N45*(1+$M$33)</f>
        <v>62952.458083481055</v>
      </c>
      <c r="P45" s="16">
        <f t="shared" si="22"/>
        <v>67497.625557108389</v>
      </c>
      <c r="Q45" s="16">
        <f t="shared" si="18"/>
        <v>72370.954122331619</v>
      </c>
      <c r="R45" s="16">
        <f t="shared" si="19"/>
        <v>77596.137009963961</v>
      </c>
      <c r="S45" s="16">
        <f t="shared" si="20"/>
        <v>83198.578102083367</v>
      </c>
      <c r="T45" s="17">
        <f t="shared" si="21"/>
        <v>89205.515441053794</v>
      </c>
      <c r="U45" s="183"/>
      <c r="V45" s="183"/>
      <c r="W45" s="183"/>
      <c r="X45" s="183"/>
      <c r="Y45" s="183"/>
      <c r="Z45" s="183"/>
      <c r="AA45" s="183"/>
      <c r="AB45" s="183"/>
      <c r="AC45" s="183"/>
      <c r="AD45" s="183"/>
      <c r="AE45" s="183"/>
      <c r="AF45" s="183"/>
      <c r="AG45" s="183"/>
      <c r="AH45" s="183"/>
      <c r="AI45" s="183"/>
      <c r="AJ45" s="183"/>
      <c r="AK45" s="183"/>
      <c r="AL45" s="183"/>
      <c r="AM45" s="183"/>
      <c r="AN45" s="183"/>
      <c r="AO45" s="183"/>
      <c r="AP45" s="183"/>
      <c r="AQ45" s="183"/>
      <c r="AR45" s="183"/>
      <c r="AS45" s="183"/>
      <c r="AT45" s="183"/>
      <c r="AU45" s="183"/>
      <c r="AV45" s="183"/>
      <c r="AW45" s="183"/>
      <c r="AX45" s="183"/>
      <c r="AY45" s="183"/>
      <c r="AZ45" s="183"/>
      <c r="BA45" s="183"/>
      <c r="BB45" s="183"/>
      <c r="BC45" s="183"/>
      <c r="BD45" s="183"/>
      <c r="BE45" s="183"/>
      <c r="BF45" s="183"/>
      <c r="BG45" s="183"/>
      <c r="BH45" s="183"/>
      <c r="BI45" s="183"/>
      <c r="BJ45" s="183"/>
      <c r="BK45" s="183"/>
      <c r="BL45" s="183"/>
      <c r="BM45" s="183"/>
      <c r="BN45" s="183"/>
      <c r="BO45" s="183"/>
      <c r="BP45" s="183"/>
      <c r="BQ45" s="183"/>
      <c r="BR45" s="183"/>
      <c r="BS45" s="183"/>
      <c r="BT45" s="183"/>
      <c r="BU45" s="183"/>
      <c r="BV45" s="183"/>
      <c r="BW45" s="183"/>
      <c r="BX45" s="183"/>
      <c r="BY45" s="183"/>
      <c r="BZ45" s="183"/>
      <c r="CA45" s="183"/>
      <c r="CB45" s="183"/>
      <c r="CC45" s="183"/>
      <c r="CD45" s="183"/>
      <c r="CE45" s="183"/>
      <c r="CF45" s="183"/>
      <c r="CG45" s="183"/>
      <c r="CH45" s="183"/>
      <c r="CI45" s="183"/>
      <c r="CJ45" s="183"/>
      <c r="CK45" s="183"/>
      <c r="CL45" s="183"/>
      <c r="CM45" s="183"/>
      <c r="CN45" s="183"/>
      <c r="CO45" s="183"/>
      <c r="CP45" s="183"/>
      <c r="CQ45" s="183"/>
      <c r="CR45" s="183"/>
      <c r="CS45" s="183"/>
      <c r="CT45" s="183"/>
      <c r="CU45" s="183"/>
      <c r="CV45" s="183"/>
      <c r="CW45" s="183"/>
      <c r="CX45" s="183"/>
      <c r="CY45" s="183"/>
      <c r="CZ45" s="183"/>
      <c r="DA45" s="183"/>
      <c r="DB45" s="183"/>
      <c r="DC45" s="183"/>
      <c r="DD45" s="183"/>
      <c r="DE45" s="183"/>
      <c r="DF45" s="183"/>
      <c r="DG45" s="183"/>
      <c r="DH45" s="183"/>
      <c r="DI45" s="183"/>
      <c r="DJ45" s="183"/>
      <c r="DK45" s="183"/>
      <c r="DL45" s="183"/>
      <c r="DM45" s="183"/>
      <c r="DN45" s="183"/>
      <c r="DO45" s="183"/>
      <c r="DP45" s="183"/>
      <c r="DQ45" s="183"/>
      <c r="DR45" s="183"/>
      <c r="DS45" s="183"/>
      <c r="DT45" s="183"/>
      <c r="DU45" s="183"/>
      <c r="DV45" s="183"/>
      <c r="DW45" s="183"/>
      <c r="DX45" s="183"/>
      <c r="DY45" s="183"/>
      <c r="DZ45" s="183"/>
      <c r="EA45" s="183"/>
      <c r="EB45" s="183"/>
      <c r="EC45" s="183"/>
      <c r="ED45" s="183"/>
      <c r="EE45" s="183"/>
      <c r="EF45" s="183"/>
      <c r="EG45" s="183"/>
      <c r="EH45" s="183"/>
      <c r="EI45" s="183"/>
      <c r="EJ45" s="183"/>
      <c r="EK45" s="183"/>
      <c r="EL45" s="183"/>
      <c r="EM45" s="183"/>
      <c r="EN45" s="183"/>
      <c r="EO45" s="183"/>
      <c r="EP45" s="183"/>
      <c r="EQ45" s="183"/>
      <c r="ER45" s="183"/>
      <c r="ES45" s="183"/>
      <c r="ET45" s="183"/>
      <c r="EU45" s="183"/>
      <c r="EV45" s="183"/>
      <c r="EW45" s="183"/>
      <c r="EX45" s="183"/>
      <c r="EY45" s="183"/>
      <c r="EZ45" s="183"/>
      <c r="FA45" s="183"/>
      <c r="FB45" s="183"/>
      <c r="FC45" s="183"/>
      <c r="FD45" s="183"/>
      <c r="FE45" s="183"/>
      <c r="FF45" s="183"/>
      <c r="FG45" s="183"/>
      <c r="FH45" s="183"/>
      <c r="FI45" s="183"/>
      <c r="FJ45" s="183"/>
      <c r="FK45" s="183"/>
      <c r="FL45" s="183"/>
      <c r="FM45" s="183"/>
      <c r="FN45" s="183"/>
      <c r="FO45" s="183"/>
      <c r="FP45" s="183"/>
      <c r="FQ45" s="183"/>
      <c r="FR45" s="183"/>
      <c r="FS45" s="183"/>
      <c r="FT45" s="183"/>
      <c r="FU45" s="183"/>
      <c r="FV45" s="183"/>
      <c r="FW45" s="183"/>
      <c r="FX45" s="183"/>
      <c r="FY45" s="183"/>
      <c r="FZ45" s="183"/>
      <c r="GA45" s="183"/>
      <c r="GB45" s="183"/>
      <c r="GC45" s="183"/>
      <c r="GD45" s="183"/>
      <c r="GE45" s="183"/>
      <c r="GF45" s="183"/>
      <c r="GG45" s="183"/>
      <c r="GH45" s="183"/>
      <c r="GI45" s="183"/>
      <c r="GJ45" s="183"/>
      <c r="GK45" s="183"/>
      <c r="GL45" s="183"/>
      <c r="GM45" s="183"/>
      <c r="GN45" s="183"/>
      <c r="GO45" s="183"/>
      <c r="GP45" s="183"/>
      <c r="GQ45" s="183"/>
      <c r="GR45" s="183"/>
      <c r="GS45" s="183"/>
      <c r="GT45" s="183"/>
      <c r="GU45" s="183"/>
      <c r="GV45" s="183"/>
      <c r="GW45" s="183"/>
      <c r="GX45" s="183"/>
      <c r="GY45" s="183"/>
      <c r="GZ45" s="183"/>
      <c r="HA45" s="183"/>
      <c r="HB45" s="183"/>
      <c r="HC45" s="183"/>
      <c r="HD45" s="183"/>
      <c r="HE45" s="183"/>
      <c r="HF45" s="183"/>
      <c r="HG45" s="183"/>
      <c r="HH45" s="183"/>
      <c r="HI45" s="183"/>
      <c r="HJ45" s="183"/>
      <c r="HK45" s="183"/>
      <c r="HL45" s="183"/>
      <c r="HM45" s="183"/>
      <c r="HN45" s="183"/>
      <c r="HO45" s="183"/>
      <c r="HP45" s="183"/>
      <c r="HQ45" s="183"/>
      <c r="HR45" s="183"/>
      <c r="HS45" s="183"/>
      <c r="HT45" s="183"/>
      <c r="HU45" s="183"/>
      <c r="HV45" s="183"/>
      <c r="HW45" s="183"/>
      <c r="HX45" s="183"/>
      <c r="HY45" s="183"/>
      <c r="HZ45" s="183"/>
      <c r="IA45" s="183"/>
      <c r="IB45" s="183"/>
      <c r="IC45" s="183"/>
      <c r="ID45" s="183"/>
      <c r="IE45" s="183"/>
      <c r="IF45" s="183"/>
      <c r="IG45" s="183"/>
      <c r="IH45" s="183"/>
      <c r="II45" s="183"/>
      <c r="IJ45" s="183"/>
      <c r="IK45" s="183"/>
      <c r="IL45" s="183"/>
      <c r="IM45" s="183"/>
      <c r="IN45" s="183"/>
      <c r="IO45" s="183"/>
      <c r="IP45" s="183"/>
      <c r="IQ45" s="183"/>
      <c r="IR45" s="183"/>
      <c r="IS45" s="183"/>
      <c r="IT45" s="183"/>
      <c r="IU45" s="183"/>
      <c r="IV45" s="183"/>
      <c r="IW45" s="183"/>
      <c r="IX45" s="183"/>
      <c r="IY45" s="183"/>
      <c r="IZ45" s="183"/>
      <c r="JA45" s="183"/>
      <c r="JB45" s="183"/>
      <c r="JC45" s="183"/>
      <c r="JD45" s="183"/>
      <c r="JE45" s="183"/>
      <c r="JF45" s="183"/>
      <c r="JG45" s="183"/>
      <c r="JH45" s="183"/>
      <c r="JI45" s="183"/>
      <c r="JJ45" s="183"/>
      <c r="JK45" s="183"/>
      <c r="JL45" s="183"/>
      <c r="JM45" s="183"/>
      <c r="JN45" s="183"/>
      <c r="JO45" s="183"/>
      <c r="JP45" s="183"/>
      <c r="JQ45" s="183"/>
      <c r="JR45" s="183"/>
      <c r="JS45" s="183"/>
      <c r="JT45" s="183"/>
      <c r="JU45" s="183"/>
      <c r="JV45" s="183"/>
      <c r="JW45" s="183"/>
      <c r="JX45" s="183"/>
      <c r="JY45" s="183"/>
      <c r="JZ45" s="183"/>
      <c r="KA45" s="183"/>
      <c r="KB45" s="183"/>
      <c r="KC45" s="183"/>
      <c r="KD45" s="183"/>
      <c r="KE45" s="183"/>
      <c r="KF45" s="183"/>
      <c r="KG45" s="183"/>
      <c r="KH45" s="183"/>
      <c r="KI45" s="183"/>
      <c r="KJ45" s="183"/>
      <c r="KK45" s="183"/>
      <c r="KL45" s="183"/>
      <c r="KM45" s="183"/>
      <c r="KN45" s="183"/>
      <c r="KO45" s="183"/>
      <c r="KP45" s="183"/>
      <c r="KQ45" s="183"/>
      <c r="KR45" s="183"/>
      <c r="KS45" s="183"/>
      <c r="KT45" s="183"/>
      <c r="KU45" s="183"/>
      <c r="KV45" s="183"/>
      <c r="KW45" s="183"/>
      <c r="KX45" s="183"/>
      <c r="KY45" s="183"/>
      <c r="KZ45" s="183"/>
      <c r="LA45" s="183"/>
      <c r="LB45" s="183"/>
      <c r="LC45" s="183"/>
      <c r="LD45" s="183"/>
      <c r="LE45" s="183"/>
      <c r="LF45" s="183"/>
      <c r="LG45" s="183"/>
      <c r="LH45" s="183"/>
      <c r="LI45" s="183"/>
      <c r="LJ45" s="183"/>
      <c r="LK45" s="183"/>
      <c r="LL45" s="183"/>
      <c r="LM45" s="183"/>
      <c r="LN45" s="183"/>
      <c r="LO45" s="183"/>
      <c r="LP45" s="183"/>
      <c r="LQ45" s="183"/>
      <c r="LR45" s="183"/>
      <c r="LS45" s="183"/>
      <c r="LT45" s="183"/>
      <c r="LU45" s="183"/>
      <c r="LV45" s="183"/>
      <c r="LW45" s="183"/>
      <c r="LX45" s="183"/>
      <c r="LY45" s="183"/>
      <c r="LZ45" s="183"/>
      <c r="MA45" s="183"/>
      <c r="MB45" s="183"/>
      <c r="MC45" s="183"/>
      <c r="MD45" s="183"/>
      <c r="ME45" s="183"/>
      <c r="MF45" s="183"/>
      <c r="MG45" s="183"/>
    </row>
    <row r="46" spans="1:348" s="220" customFormat="1" ht="18" hidden="1" outlineLevel="1" thickBot="1">
      <c r="A46" s="139"/>
      <c r="B46" s="139"/>
      <c r="C46" s="228"/>
      <c r="D46" s="99"/>
      <c r="E46" s="99"/>
      <c r="F46" s="99"/>
      <c r="G46" s="99"/>
      <c r="H46" s="99"/>
      <c r="I46" s="99"/>
      <c r="J46" s="245"/>
      <c r="K46" s="245"/>
      <c r="L46" s="239"/>
      <c r="M46" s="114"/>
      <c r="N46" s="115">
        <f>SUM(N43:N45)</f>
        <v>135543.22026500409</v>
      </c>
      <c r="O46" s="18">
        <f t="shared" ref="O46:T46" si="23">SUM(O43:O45)</f>
        <v>145329.4407681374</v>
      </c>
      <c r="P46" s="18">
        <f t="shared" si="23"/>
        <v>155822.22639159695</v>
      </c>
      <c r="Q46" s="18">
        <f t="shared" si="23"/>
        <v>167072.59113707024</v>
      </c>
      <c r="R46" s="18">
        <f t="shared" si="23"/>
        <v>179135.23221716672</v>
      </c>
      <c r="S46" s="18">
        <f t="shared" si="23"/>
        <v>192068.79598324618</v>
      </c>
      <c r="T46" s="37">
        <f t="shared" si="23"/>
        <v>205936.16305323655</v>
      </c>
      <c r="U46" s="183"/>
      <c r="V46" s="183"/>
      <c r="W46" s="183"/>
      <c r="X46" s="183"/>
      <c r="Y46" s="183"/>
      <c r="Z46" s="183"/>
      <c r="AA46" s="183"/>
      <c r="AB46" s="183"/>
      <c r="AC46" s="183"/>
      <c r="AD46" s="183"/>
      <c r="AE46" s="183"/>
      <c r="AF46" s="183"/>
      <c r="AG46" s="183"/>
      <c r="AH46" s="183"/>
      <c r="AI46" s="183"/>
      <c r="AJ46" s="183"/>
      <c r="AK46" s="183"/>
      <c r="AL46" s="183"/>
      <c r="AM46" s="183"/>
      <c r="AN46" s="183"/>
      <c r="AO46" s="183"/>
      <c r="AP46" s="183"/>
      <c r="AQ46" s="183"/>
      <c r="AR46" s="183"/>
      <c r="AS46" s="183"/>
      <c r="AT46" s="183"/>
      <c r="AU46" s="183"/>
      <c r="AV46" s="183"/>
      <c r="AW46" s="183"/>
      <c r="AX46" s="183"/>
      <c r="AY46" s="183"/>
      <c r="AZ46" s="183"/>
      <c r="BA46" s="183"/>
      <c r="BB46" s="183"/>
      <c r="BC46" s="183"/>
      <c r="BD46" s="183"/>
      <c r="BE46" s="183"/>
      <c r="BF46" s="183"/>
      <c r="BG46" s="183"/>
      <c r="BH46" s="183"/>
      <c r="BI46" s="183"/>
      <c r="BJ46" s="183"/>
      <c r="BK46" s="183"/>
      <c r="BL46" s="183"/>
      <c r="BM46" s="183"/>
      <c r="BN46" s="183"/>
      <c r="BO46" s="183"/>
      <c r="BP46" s="183"/>
      <c r="BQ46" s="183"/>
      <c r="BR46" s="183"/>
      <c r="BS46" s="183"/>
      <c r="BT46" s="183"/>
      <c r="BU46" s="183"/>
      <c r="BV46" s="183"/>
      <c r="BW46" s="183"/>
      <c r="BX46" s="183"/>
      <c r="BY46" s="183"/>
      <c r="BZ46" s="183"/>
      <c r="CA46" s="183"/>
      <c r="CB46" s="183"/>
      <c r="CC46" s="183"/>
      <c r="CD46" s="183"/>
      <c r="CE46" s="183"/>
      <c r="CF46" s="183"/>
      <c r="CG46" s="183"/>
      <c r="CH46" s="183"/>
      <c r="CI46" s="183"/>
      <c r="CJ46" s="183"/>
      <c r="CK46" s="183"/>
      <c r="CL46" s="183"/>
      <c r="CM46" s="183"/>
      <c r="CN46" s="183"/>
      <c r="CO46" s="183"/>
      <c r="CP46" s="183"/>
      <c r="CQ46" s="183"/>
      <c r="CR46" s="183"/>
      <c r="CS46" s="183"/>
      <c r="CT46" s="183"/>
      <c r="CU46" s="183"/>
      <c r="CV46" s="183"/>
      <c r="CW46" s="183"/>
      <c r="CX46" s="183"/>
      <c r="CY46" s="183"/>
      <c r="CZ46" s="183"/>
      <c r="DA46" s="183"/>
      <c r="DB46" s="183"/>
      <c r="DC46" s="183"/>
      <c r="DD46" s="183"/>
      <c r="DE46" s="183"/>
      <c r="DF46" s="183"/>
      <c r="DG46" s="183"/>
      <c r="DH46" s="183"/>
      <c r="DI46" s="183"/>
      <c r="DJ46" s="183"/>
      <c r="DK46" s="183"/>
      <c r="DL46" s="183"/>
      <c r="DM46" s="183"/>
      <c r="DN46" s="183"/>
      <c r="DO46" s="183"/>
      <c r="DP46" s="183"/>
      <c r="DQ46" s="183"/>
      <c r="DR46" s="183"/>
      <c r="DS46" s="183"/>
      <c r="DT46" s="183"/>
      <c r="DU46" s="183"/>
      <c r="DV46" s="183"/>
      <c r="DW46" s="183"/>
      <c r="DX46" s="183"/>
      <c r="DY46" s="183"/>
      <c r="DZ46" s="183"/>
      <c r="EA46" s="183"/>
      <c r="EB46" s="183"/>
      <c r="EC46" s="183"/>
      <c r="ED46" s="183"/>
      <c r="EE46" s="183"/>
      <c r="EF46" s="183"/>
      <c r="EG46" s="183"/>
      <c r="EH46" s="183"/>
      <c r="EI46" s="183"/>
      <c r="EJ46" s="183"/>
      <c r="EK46" s="183"/>
      <c r="EL46" s="183"/>
      <c r="EM46" s="183"/>
      <c r="EN46" s="183"/>
      <c r="EO46" s="183"/>
      <c r="EP46" s="183"/>
      <c r="EQ46" s="183"/>
      <c r="ER46" s="183"/>
      <c r="ES46" s="183"/>
      <c r="ET46" s="183"/>
      <c r="EU46" s="183"/>
      <c r="EV46" s="183"/>
      <c r="EW46" s="183"/>
      <c r="EX46" s="183"/>
      <c r="EY46" s="183"/>
      <c r="EZ46" s="183"/>
      <c r="FA46" s="183"/>
      <c r="FB46" s="183"/>
      <c r="FC46" s="183"/>
      <c r="FD46" s="183"/>
      <c r="FE46" s="183"/>
      <c r="FF46" s="183"/>
      <c r="FG46" s="183"/>
      <c r="FH46" s="183"/>
      <c r="FI46" s="183"/>
      <c r="FJ46" s="183"/>
      <c r="FK46" s="183"/>
      <c r="FL46" s="183"/>
      <c r="FM46" s="183"/>
      <c r="FN46" s="183"/>
      <c r="FO46" s="183"/>
      <c r="FP46" s="183"/>
      <c r="FQ46" s="183"/>
      <c r="FR46" s="183"/>
      <c r="FS46" s="183"/>
      <c r="FT46" s="183"/>
      <c r="FU46" s="183"/>
      <c r="FV46" s="183"/>
      <c r="FW46" s="183"/>
      <c r="FX46" s="183"/>
      <c r="FY46" s="183"/>
      <c r="FZ46" s="183"/>
      <c r="GA46" s="183"/>
      <c r="GB46" s="183"/>
      <c r="GC46" s="183"/>
      <c r="GD46" s="183"/>
      <c r="GE46" s="183"/>
      <c r="GF46" s="183"/>
      <c r="GG46" s="183"/>
      <c r="GH46" s="183"/>
      <c r="GI46" s="183"/>
      <c r="GJ46" s="183"/>
      <c r="GK46" s="183"/>
      <c r="GL46" s="183"/>
      <c r="GM46" s="183"/>
      <c r="GN46" s="183"/>
      <c r="GO46" s="183"/>
      <c r="GP46" s="183"/>
      <c r="GQ46" s="183"/>
      <c r="GR46" s="183"/>
      <c r="GS46" s="183"/>
      <c r="GT46" s="183"/>
      <c r="GU46" s="183"/>
      <c r="GV46" s="183"/>
      <c r="GW46" s="183"/>
      <c r="GX46" s="183"/>
      <c r="GY46" s="183"/>
      <c r="GZ46" s="183"/>
      <c r="HA46" s="183"/>
      <c r="HB46" s="183"/>
      <c r="HC46" s="183"/>
      <c r="HD46" s="183"/>
      <c r="HE46" s="183"/>
      <c r="HF46" s="183"/>
      <c r="HG46" s="183"/>
      <c r="HH46" s="183"/>
      <c r="HI46" s="183"/>
      <c r="HJ46" s="183"/>
      <c r="HK46" s="183"/>
      <c r="HL46" s="183"/>
      <c r="HM46" s="183"/>
      <c r="HN46" s="183"/>
      <c r="HO46" s="183"/>
      <c r="HP46" s="183"/>
      <c r="HQ46" s="183"/>
      <c r="HR46" s="183"/>
      <c r="HS46" s="183"/>
      <c r="HT46" s="183"/>
      <c r="HU46" s="183"/>
      <c r="HV46" s="183"/>
      <c r="HW46" s="183"/>
      <c r="HX46" s="183"/>
      <c r="HY46" s="183"/>
      <c r="HZ46" s="183"/>
      <c r="IA46" s="183"/>
      <c r="IB46" s="183"/>
      <c r="IC46" s="183"/>
      <c r="ID46" s="183"/>
      <c r="IE46" s="183"/>
      <c r="IF46" s="183"/>
      <c r="IG46" s="183"/>
      <c r="IH46" s="183"/>
      <c r="II46" s="183"/>
      <c r="IJ46" s="183"/>
      <c r="IK46" s="183"/>
      <c r="IL46" s="183"/>
      <c r="IM46" s="183"/>
      <c r="IN46" s="183"/>
      <c r="IO46" s="183"/>
      <c r="IP46" s="183"/>
      <c r="IQ46" s="183"/>
      <c r="IR46" s="183"/>
      <c r="IS46" s="183"/>
      <c r="IT46" s="183"/>
      <c r="IU46" s="183"/>
      <c r="IV46" s="183"/>
      <c r="IW46" s="183"/>
      <c r="IX46" s="183"/>
      <c r="IY46" s="183"/>
      <c r="IZ46" s="183"/>
      <c r="JA46" s="183"/>
      <c r="JB46" s="183"/>
      <c r="JC46" s="183"/>
      <c r="JD46" s="183"/>
      <c r="JE46" s="183"/>
      <c r="JF46" s="183"/>
      <c r="JG46" s="183"/>
      <c r="JH46" s="183"/>
      <c r="JI46" s="183"/>
      <c r="JJ46" s="183"/>
      <c r="JK46" s="183"/>
      <c r="JL46" s="183"/>
      <c r="JM46" s="183"/>
      <c r="JN46" s="183"/>
      <c r="JO46" s="183"/>
      <c r="JP46" s="183"/>
      <c r="JQ46" s="183"/>
      <c r="JR46" s="183"/>
      <c r="JS46" s="183"/>
      <c r="JT46" s="183"/>
      <c r="JU46" s="183"/>
      <c r="JV46" s="183"/>
      <c r="JW46" s="183"/>
      <c r="JX46" s="183"/>
      <c r="JY46" s="183"/>
      <c r="JZ46" s="183"/>
      <c r="KA46" s="183"/>
      <c r="KB46" s="183"/>
      <c r="KC46" s="183"/>
      <c r="KD46" s="183"/>
      <c r="KE46" s="183"/>
      <c r="KF46" s="183"/>
      <c r="KG46" s="183"/>
      <c r="KH46" s="183"/>
      <c r="KI46" s="183"/>
      <c r="KJ46" s="183"/>
      <c r="KK46" s="183"/>
      <c r="KL46" s="183"/>
      <c r="KM46" s="183"/>
      <c r="KN46" s="183"/>
      <c r="KO46" s="183"/>
      <c r="KP46" s="183"/>
      <c r="KQ46" s="183"/>
      <c r="KR46" s="183"/>
      <c r="KS46" s="183"/>
      <c r="KT46" s="183"/>
      <c r="KU46" s="183"/>
      <c r="KV46" s="183"/>
      <c r="KW46" s="183"/>
      <c r="KX46" s="183"/>
      <c r="KY46" s="183"/>
      <c r="KZ46" s="183"/>
      <c r="LA46" s="183"/>
      <c r="LB46" s="183"/>
      <c r="LC46" s="183"/>
      <c r="LD46" s="183"/>
      <c r="LE46" s="183"/>
      <c r="LF46" s="183"/>
      <c r="LG46" s="183"/>
      <c r="LH46" s="183"/>
      <c r="LI46" s="183"/>
      <c r="LJ46" s="183"/>
      <c r="LK46" s="183"/>
      <c r="LL46" s="183"/>
      <c r="LM46" s="183"/>
      <c r="LN46" s="183"/>
      <c r="LO46" s="183"/>
      <c r="LP46" s="183"/>
      <c r="LQ46" s="183"/>
      <c r="LR46" s="183"/>
      <c r="LS46" s="183"/>
      <c r="LT46" s="183"/>
      <c r="LU46" s="183"/>
      <c r="LV46" s="183"/>
      <c r="LW46" s="183"/>
      <c r="LX46" s="183"/>
      <c r="LY46" s="183"/>
      <c r="LZ46" s="183"/>
      <c r="MA46" s="183"/>
      <c r="MB46" s="183"/>
      <c r="MC46" s="183"/>
      <c r="MD46" s="183"/>
      <c r="ME46" s="183"/>
      <c r="MF46" s="183"/>
      <c r="MG46" s="183"/>
    </row>
    <row r="47" spans="1:348" s="94" customFormat="1" ht="17.25" customHeight="1" collapsed="1" thickBot="1">
      <c r="A47" s="234" t="s">
        <v>53</v>
      </c>
      <c r="B47" s="160"/>
      <c r="C47" s="160"/>
      <c r="D47" s="160"/>
      <c r="E47" s="160"/>
      <c r="F47" s="160"/>
      <c r="G47" s="160"/>
      <c r="H47" s="160"/>
      <c r="I47" s="160"/>
      <c r="J47" s="160"/>
      <c r="K47" s="144"/>
      <c r="L47" s="144"/>
      <c r="M47" s="117"/>
      <c r="N47" s="25"/>
      <c r="O47" s="25"/>
      <c r="P47" s="25"/>
      <c r="Q47" s="41"/>
      <c r="R47" s="41"/>
      <c r="S47" s="41"/>
      <c r="T47" s="42"/>
    </row>
    <row r="48" spans="1:348" s="220" customFormat="1" ht="17.25" customHeight="1" outlineLevel="1" thickTop="1" thickBot="1">
      <c r="A48" s="139"/>
      <c r="B48" s="139"/>
      <c r="C48" s="227" t="s">
        <v>9</v>
      </c>
      <c r="D48" s="99"/>
      <c r="E48" s="99"/>
      <c r="F48" s="99"/>
      <c r="G48" s="99"/>
      <c r="H48" s="99"/>
      <c r="I48" s="99"/>
      <c r="J48" s="223"/>
      <c r="K48" s="223"/>
      <c r="L48" s="239"/>
      <c r="M48" s="143"/>
      <c r="N48" s="14"/>
      <c r="O48" s="14"/>
      <c r="P48" s="14"/>
      <c r="Q48" s="29"/>
      <c r="R48" s="141"/>
      <c r="S48" s="141"/>
      <c r="T48" s="110"/>
      <c r="U48" s="183"/>
      <c r="V48" s="183"/>
      <c r="W48" s="183"/>
      <c r="X48" s="183"/>
      <c r="Y48" s="183"/>
      <c r="Z48" s="183"/>
      <c r="AA48" s="183"/>
      <c r="AB48" s="183"/>
      <c r="AC48" s="183"/>
      <c r="AD48" s="183"/>
      <c r="AE48" s="183"/>
      <c r="AF48" s="183"/>
      <c r="AG48" s="183"/>
      <c r="AH48" s="183"/>
      <c r="AI48" s="183"/>
      <c r="AJ48" s="183"/>
      <c r="AK48" s="183"/>
      <c r="AL48" s="183"/>
      <c r="AM48" s="183"/>
      <c r="AN48" s="183"/>
      <c r="AO48" s="183"/>
      <c r="AP48" s="183"/>
      <c r="AQ48" s="183"/>
      <c r="AR48" s="183"/>
      <c r="AS48" s="183"/>
      <c r="AT48" s="183"/>
      <c r="AU48" s="183"/>
      <c r="AV48" s="183"/>
      <c r="AW48" s="183"/>
      <c r="AX48" s="183"/>
      <c r="AY48" s="183"/>
      <c r="AZ48" s="183"/>
      <c r="BA48" s="183"/>
      <c r="BB48" s="183"/>
      <c r="BC48" s="183"/>
      <c r="BD48" s="183"/>
      <c r="BE48" s="183"/>
      <c r="BF48" s="183"/>
      <c r="BG48" s="183"/>
      <c r="BH48" s="183"/>
      <c r="BI48" s="183"/>
      <c r="BJ48" s="183"/>
      <c r="BK48" s="183"/>
      <c r="BL48" s="183"/>
      <c r="BM48" s="183"/>
      <c r="BN48" s="183"/>
      <c r="BO48" s="183"/>
      <c r="BP48" s="183"/>
      <c r="BQ48" s="183"/>
      <c r="BR48" s="183"/>
      <c r="BS48" s="183"/>
      <c r="BT48" s="183"/>
      <c r="BU48" s="183"/>
      <c r="BV48" s="183"/>
      <c r="BW48" s="183"/>
      <c r="BX48" s="183"/>
      <c r="BY48" s="183"/>
      <c r="BZ48" s="183"/>
      <c r="CA48" s="183"/>
      <c r="CB48" s="183"/>
      <c r="CC48" s="183"/>
      <c r="CD48" s="183"/>
      <c r="CE48" s="183"/>
      <c r="CF48" s="183"/>
      <c r="CG48" s="183"/>
      <c r="CH48" s="183"/>
      <c r="CI48" s="183"/>
      <c r="CJ48" s="183"/>
      <c r="CK48" s="183"/>
      <c r="CL48" s="183"/>
      <c r="CM48" s="183"/>
      <c r="CN48" s="183"/>
      <c r="CO48" s="183"/>
      <c r="CP48" s="183"/>
      <c r="CQ48" s="183"/>
      <c r="CR48" s="183"/>
      <c r="CS48" s="183"/>
      <c r="CT48" s="183"/>
      <c r="CU48" s="183"/>
      <c r="CV48" s="183"/>
      <c r="CW48" s="183"/>
      <c r="CX48" s="183"/>
      <c r="CY48" s="183"/>
      <c r="CZ48" s="183"/>
      <c r="DA48" s="183"/>
      <c r="DB48" s="183"/>
      <c r="DC48" s="183"/>
      <c r="DD48" s="183"/>
      <c r="DE48" s="183"/>
      <c r="DF48" s="183"/>
      <c r="DG48" s="183"/>
      <c r="DH48" s="183"/>
      <c r="DI48" s="183"/>
      <c r="DJ48" s="183"/>
      <c r="DK48" s="183"/>
      <c r="DL48" s="183"/>
      <c r="DM48" s="183"/>
      <c r="DN48" s="183"/>
      <c r="DO48" s="183"/>
      <c r="DP48" s="183"/>
      <c r="DQ48" s="183"/>
      <c r="DR48" s="183"/>
      <c r="DS48" s="183"/>
      <c r="DT48" s="183"/>
      <c r="DU48" s="183"/>
      <c r="DV48" s="183"/>
      <c r="DW48" s="183"/>
      <c r="DX48" s="183"/>
      <c r="DY48" s="183"/>
      <c r="DZ48" s="183"/>
      <c r="EA48" s="183"/>
      <c r="EB48" s="183"/>
      <c r="EC48" s="183"/>
      <c r="ED48" s="183"/>
      <c r="EE48" s="183"/>
      <c r="EF48" s="183"/>
      <c r="EG48" s="183"/>
      <c r="EH48" s="183"/>
      <c r="EI48" s="183"/>
      <c r="EJ48" s="183"/>
      <c r="EK48" s="183"/>
      <c r="EL48" s="183"/>
      <c r="EM48" s="183"/>
      <c r="EN48" s="183"/>
      <c r="EO48" s="183"/>
      <c r="EP48" s="183"/>
      <c r="EQ48" s="183"/>
      <c r="ER48" s="183"/>
      <c r="ES48" s="183"/>
      <c r="ET48" s="183"/>
      <c r="EU48" s="183"/>
      <c r="EV48" s="183"/>
      <c r="EW48" s="183"/>
      <c r="EX48" s="183"/>
      <c r="EY48" s="183"/>
      <c r="EZ48" s="183"/>
      <c r="FA48" s="183"/>
      <c r="FB48" s="183"/>
      <c r="FC48" s="183"/>
      <c r="FD48" s="183"/>
      <c r="FE48" s="183"/>
      <c r="FF48" s="183"/>
      <c r="FG48" s="183"/>
      <c r="FH48" s="183"/>
      <c r="FI48" s="183"/>
      <c r="FJ48" s="183"/>
      <c r="FK48" s="183"/>
      <c r="FL48" s="183"/>
      <c r="FM48" s="183"/>
      <c r="FN48" s="183"/>
      <c r="FO48" s="183"/>
      <c r="FP48" s="183"/>
      <c r="FQ48" s="183"/>
      <c r="FR48" s="183"/>
      <c r="FS48" s="183"/>
      <c r="FT48" s="183"/>
      <c r="FU48" s="183"/>
      <c r="FV48" s="183"/>
      <c r="FW48" s="183"/>
      <c r="FX48" s="183"/>
      <c r="FY48" s="183"/>
      <c r="FZ48" s="183"/>
      <c r="GA48" s="183"/>
      <c r="GB48" s="183"/>
      <c r="GC48" s="183"/>
      <c r="GD48" s="183"/>
      <c r="GE48" s="183"/>
      <c r="GF48" s="183"/>
      <c r="GG48" s="183"/>
      <c r="GH48" s="183"/>
      <c r="GI48" s="183"/>
      <c r="GJ48" s="183"/>
      <c r="GK48" s="183"/>
      <c r="GL48" s="183"/>
      <c r="GM48" s="183"/>
      <c r="GN48" s="183"/>
      <c r="GO48" s="183"/>
      <c r="GP48" s="183"/>
      <c r="GQ48" s="183"/>
      <c r="GR48" s="183"/>
      <c r="GS48" s="183"/>
      <c r="GT48" s="183"/>
      <c r="GU48" s="183"/>
      <c r="GV48" s="183"/>
      <c r="GW48" s="183"/>
      <c r="GX48" s="183"/>
      <c r="GY48" s="183"/>
      <c r="GZ48" s="183"/>
      <c r="HA48" s="183"/>
      <c r="HB48" s="183"/>
      <c r="HC48" s="183"/>
      <c r="HD48" s="183"/>
      <c r="HE48" s="183"/>
      <c r="HF48" s="183"/>
      <c r="HG48" s="183"/>
      <c r="HH48" s="183"/>
      <c r="HI48" s="183"/>
      <c r="HJ48" s="183"/>
      <c r="HK48" s="183"/>
      <c r="HL48" s="183"/>
      <c r="HM48" s="183"/>
      <c r="HN48" s="183"/>
      <c r="HO48" s="183"/>
      <c r="HP48" s="183"/>
      <c r="HQ48" s="183"/>
      <c r="HR48" s="183"/>
      <c r="HS48" s="183"/>
      <c r="HT48" s="183"/>
      <c r="HU48" s="183"/>
      <c r="HV48" s="183"/>
      <c r="HW48" s="183"/>
      <c r="HX48" s="183"/>
      <c r="HY48" s="183"/>
      <c r="HZ48" s="183"/>
      <c r="IA48" s="183"/>
      <c r="IB48" s="183"/>
      <c r="IC48" s="183"/>
      <c r="ID48" s="183"/>
      <c r="IE48" s="183"/>
      <c r="IF48" s="183"/>
      <c r="IG48" s="183"/>
      <c r="IH48" s="183"/>
      <c r="II48" s="183"/>
      <c r="IJ48" s="183"/>
      <c r="IK48" s="183"/>
      <c r="IL48" s="183"/>
      <c r="IM48" s="183"/>
      <c r="IN48" s="183"/>
      <c r="IO48" s="183"/>
      <c r="IP48" s="183"/>
      <c r="IQ48" s="183"/>
      <c r="IR48" s="183"/>
      <c r="IS48" s="183"/>
      <c r="IT48" s="183"/>
      <c r="IU48" s="183"/>
      <c r="IV48" s="183"/>
      <c r="IW48" s="183"/>
      <c r="IX48" s="183"/>
      <c r="IY48" s="183"/>
      <c r="IZ48" s="183"/>
      <c r="JA48" s="183"/>
      <c r="JB48" s="183"/>
      <c r="JC48" s="183"/>
      <c r="JD48" s="183"/>
      <c r="JE48" s="183"/>
      <c r="JF48" s="183"/>
      <c r="JG48" s="183"/>
      <c r="JH48" s="183"/>
      <c r="JI48" s="183"/>
      <c r="JJ48" s="183"/>
      <c r="JK48" s="183"/>
      <c r="JL48" s="183"/>
      <c r="JM48" s="183"/>
      <c r="JN48" s="183"/>
      <c r="JO48" s="183"/>
      <c r="JP48" s="183"/>
      <c r="JQ48" s="183"/>
      <c r="JR48" s="183"/>
      <c r="JS48" s="183"/>
      <c r="JT48" s="183"/>
      <c r="JU48" s="183"/>
      <c r="JV48" s="183"/>
      <c r="JW48" s="183"/>
      <c r="JX48" s="183"/>
      <c r="JY48" s="183"/>
      <c r="JZ48" s="183"/>
      <c r="KA48" s="183"/>
      <c r="KB48" s="183"/>
      <c r="KC48" s="183"/>
      <c r="KD48" s="183"/>
      <c r="KE48" s="183"/>
      <c r="KF48" s="183"/>
      <c r="KG48" s="183"/>
      <c r="KH48" s="183"/>
      <c r="KI48" s="183"/>
      <c r="KJ48" s="183"/>
      <c r="KK48" s="183"/>
      <c r="KL48" s="183"/>
      <c r="KM48" s="183"/>
      <c r="KN48" s="183"/>
      <c r="KO48" s="183"/>
      <c r="KP48" s="183"/>
      <c r="KQ48" s="183"/>
      <c r="KR48" s="183"/>
      <c r="KS48" s="183"/>
      <c r="KT48" s="183"/>
      <c r="KU48" s="183"/>
      <c r="KV48" s="183"/>
      <c r="KW48" s="183"/>
      <c r="KX48" s="183"/>
      <c r="KY48" s="183"/>
      <c r="KZ48" s="183"/>
      <c r="LA48" s="183"/>
      <c r="LB48" s="183"/>
      <c r="LC48" s="183"/>
      <c r="LD48" s="183"/>
      <c r="LE48" s="183"/>
      <c r="LF48" s="183"/>
      <c r="LG48" s="183"/>
      <c r="LH48" s="183"/>
      <c r="LI48" s="183"/>
      <c r="LJ48" s="183"/>
      <c r="LK48" s="183"/>
      <c r="LL48" s="183"/>
      <c r="LM48" s="183"/>
      <c r="LN48" s="183"/>
      <c r="LO48" s="183"/>
      <c r="LP48" s="183"/>
      <c r="LQ48" s="183"/>
      <c r="LR48" s="183"/>
      <c r="LS48" s="183"/>
      <c r="LT48" s="183"/>
      <c r="LU48" s="183"/>
      <c r="LV48" s="183"/>
      <c r="LW48" s="183"/>
      <c r="LX48" s="183"/>
      <c r="LY48" s="183"/>
      <c r="LZ48" s="183"/>
      <c r="MA48" s="183"/>
      <c r="MB48" s="183"/>
      <c r="MC48" s="183"/>
      <c r="MD48" s="183"/>
      <c r="ME48" s="183"/>
      <c r="MF48" s="183"/>
      <c r="MG48" s="183"/>
      <c r="MH48" s="183"/>
      <c r="MI48" s="183"/>
      <c r="MJ48" s="183"/>
    </row>
    <row r="49" spans="1:348" s="220" customFormat="1" ht="17.25" customHeight="1" outlineLevel="1">
      <c r="A49" s="139"/>
      <c r="B49" s="139"/>
      <c r="C49" s="99"/>
      <c r="D49" s="99"/>
      <c r="E49" s="121" t="s">
        <v>5</v>
      </c>
      <c r="F49" s="99"/>
      <c r="G49" s="99"/>
      <c r="H49" s="99"/>
      <c r="I49" s="99"/>
      <c r="J49" s="233" t="s">
        <v>73</v>
      </c>
      <c r="K49" s="223" t="s">
        <v>77</v>
      </c>
      <c r="L49" s="239"/>
      <c r="M49" s="143"/>
      <c r="N49" s="479">
        <f>(N19*N38)*$M$25</f>
        <v>423828.79538398085</v>
      </c>
      <c r="O49" s="480">
        <f t="shared" ref="O49:T49" si="24">(O19*O38)*$M$25</f>
        <v>469879.82838066824</v>
      </c>
      <c r="P49" s="480">
        <f t="shared" si="24"/>
        <v>520934.52715740411</v>
      </c>
      <c r="Q49" s="480">
        <f t="shared" si="24"/>
        <v>577536.56401878642</v>
      </c>
      <c r="R49" s="480">
        <f t="shared" si="24"/>
        <v>640288.68387493503</v>
      </c>
      <c r="S49" s="480">
        <f t="shared" si="24"/>
        <v>709859.12276362942</v>
      </c>
      <c r="T49" s="481">
        <f t="shared" si="24"/>
        <v>786988.72377568693</v>
      </c>
      <c r="U49" s="183"/>
      <c r="V49" s="183"/>
      <c r="W49" s="183"/>
      <c r="X49" s="183"/>
      <c r="Y49" s="183"/>
      <c r="Z49" s="183"/>
      <c r="AA49" s="183"/>
      <c r="AB49" s="183"/>
      <c r="AC49" s="183"/>
      <c r="AD49" s="183"/>
      <c r="AE49" s="183"/>
      <c r="AF49" s="183"/>
      <c r="AG49" s="183"/>
      <c r="AH49" s="183"/>
      <c r="AI49" s="183"/>
      <c r="AJ49" s="183"/>
      <c r="AK49" s="183"/>
      <c r="AL49" s="183"/>
      <c r="AM49" s="183"/>
      <c r="AN49" s="183"/>
      <c r="AO49" s="183"/>
      <c r="AP49" s="183"/>
      <c r="AQ49" s="183"/>
      <c r="AR49" s="183"/>
      <c r="AS49" s="183"/>
      <c r="AT49" s="183"/>
      <c r="AU49" s="183"/>
      <c r="AV49" s="183"/>
      <c r="AW49" s="183"/>
      <c r="AX49" s="183"/>
      <c r="AY49" s="183"/>
      <c r="AZ49" s="183"/>
      <c r="BA49" s="183"/>
      <c r="BB49" s="183"/>
      <c r="BC49" s="183"/>
      <c r="BD49" s="183"/>
      <c r="BE49" s="183"/>
      <c r="BF49" s="183"/>
      <c r="BG49" s="183"/>
      <c r="BH49" s="183"/>
      <c r="BI49" s="183"/>
      <c r="BJ49" s="183"/>
      <c r="BK49" s="183"/>
      <c r="BL49" s="183"/>
      <c r="BM49" s="183"/>
      <c r="BN49" s="183"/>
      <c r="BO49" s="183"/>
      <c r="BP49" s="183"/>
      <c r="BQ49" s="183"/>
      <c r="BR49" s="183"/>
      <c r="BS49" s="183"/>
      <c r="BT49" s="183"/>
      <c r="BU49" s="183"/>
      <c r="BV49" s="183"/>
      <c r="BW49" s="183"/>
      <c r="BX49" s="183"/>
      <c r="BY49" s="183"/>
      <c r="BZ49" s="183"/>
      <c r="CA49" s="183"/>
      <c r="CB49" s="183"/>
      <c r="CC49" s="183"/>
      <c r="CD49" s="183"/>
      <c r="CE49" s="183"/>
      <c r="CF49" s="183"/>
      <c r="CG49" s="183"/>
      <c r="CH49" s="183"/>
      <c r="CI49" s="183"/>
      <c r="CJ49" s="183"/>
      <c r="CK49" s="183"/>
      <c r="CL49" s="183"/>
      <c r="CM49" s="183"/>
      <c r="CN49" s="183"/>
      <c r="CO49" s="183"/>
      <c r="CP49" s="183"/>
      <c r="CQ49" s="183"/>
      <c r="CR49" s="183"/>
      <c r="CS49" s="183"/>
      <c r="CT49" s="183"/>
      <c r="CU49" s="183"/>
      <c r="CV49" s="183"/>
      <c r="CW49" s="183"/>
      <c r="CX49" s="183"/>
      <c r="CY49" s="183"/>
      <c r="CZ49" s="183"/>
      <c r="DA49" s="183"/>
      <c r="DB49" s="183"/>
      <c r="DC49" s="183"/>
      <c r="DD49" s="183"/>
      <c r="DE49" s="183"/>
      <c r="DF49" s="183"/>
      <c r="DG49" s="183"/>
      <c r="DH49" s="183"/>
      <c r="DI49" s="183"/>
      <c r="DJ49" s="183"/>
      <c r="DK49" s="183"/>
      <c r="DL49" s="183"/>
      <c r="DM49" s="183"/>
      <c r="DN49" s="183"/>
      <c r="DO49" s="183"/>
      <c r="DP49" s="183"/>
      <c r="DQ49" s="183"/>
      <c r="DR49" s="183"/>
      <c r="DS49" s="183"/>
      <c r="DT49" s="183"/>
      <c r="DU49" s="183"/>
      <c r="DV49" s="183"/>
      <c r="DW49" s="183"/>
      <c r="DX49" s="183"/>
      <c r="DY49" s="183"/>
      <c r="DZ49" s="183"/>
      <c r="EA49" s="183"/>
      <c r="EB49" s="183"/>
      <c r="EC49" s="183"/>
      <c r="ED49" s="183"/>
      <c r="EE49" s="183"/>
      <c r="EF49" s="183"/>
      <c r="EG49" s="183"/>
      <c r="EH49" s="183"/>
      <c r="EI49" s="183"/>
      <c r="EJ49" s="183"/>
      <c r="EK49" s="183"/>
      <c r="EL49" s="183"/>
      <c r="EM49" s="183"/>
      <c r="EN49" s="183"/>
      <c r="EO49" s="183"/>
      <c r="EP49" s="183"/>
      <c r="EQ49" s="183"/>
      <c r="ER49" s="183"/>
      <c r="ES49" s="183"/>
      <c r="ET49" s="183"/>
      <c r="EU49" s="183"/>
      <c r="EV49" s="183"/>
      <c r="EW49" s="183"/>
      <c r="EX49" s="183"/>
      <c r="EY49" s="183"/>
      <c r="EZ49" s="183"/>
      <c r="FA49" s="183"/>
      <c r="FB49" s="183"/>
      <c r="FC49" s="183"/>
      <c r="FD49" s="183"/>
      <c r="FE49" s="183"/>
      <c r="FF49" s="183"/>
      <c r="FG49" s="183"/>
      <c r="FH49" s="183"/>
      <c r="FI49" s="183"/>
      <c r="FJ49" s="183"/>
      <c r="FK49" s="183"/>
      <c r="FL49" s="183"/>
      <c r="FM49" s="183"/>
      <c r="FN49" s="183"/>
      <c r="FO49" s="183"/>
      <c r="FP49" s="183"/>
      <c r="FQ49" s="183"/>
      <c r="FR49" s="183"/>
      <c r="FS49" s="183"/>
      <c r="FT49" s="183"/>
      <c r="FU49" s="183"/>
      <c r="FV49" s="183"/>
      <c r="FW49" s="183"/>
      <c r="FX49" s="183"/>
      <c r="FY49" s="183"/>
      <c r="FZ49" s="183"/>
      <c r="GA49" s="183"/>
      <c r="GB49" s="183"/>
      <c r="GC49" s="183"/>
      <c r="GD49" s="183"/>
      <c r="GE49" s="183"/>
      <c r="GF49" s="183"/>
      <c r="GG49" s="183"/>
      <c r="GH49" s="183"/>
      <c r="GI49" s="183"/>
      <c r="GJ49" s="183"/>
      <c r="GK49" s="183"/>
      <c r="GL49" s="183"/>
      <c r="GM49" s="183"/>
      <c r="GN49" s="183"/>
      <c r="GO49" s="183"/>
      <c r="GP49" s="183"/>
      <c r="GQ49" s="183"/>
      <c r="GR49" s="183"/>
      <c r="GS49" s="183"/>
      <c r="GT49" s="183"/>
      <c r="GU49" s="183"/>
      <c r="GV49" s="183"/>
      <c r="GW49" s="183"/>
      <c r="GX49" s="183"/>
      <c r="GY49" s="183"/>
      <c r="GZ49" s="183"/>
      <c r="HA49" s="183"/>
      <c r="HB49" s="183"/>
      <c r="HC49" s="183"/>
      <c r="HD49" s="183"/>
      <c r="HE49" s="183"/>
      <c r="HF49" s="183"/>
      <c r="HG49" s="183"/>
      <c r="HH49" s="183"/>
      <c r="HI49" s="183"/>
      <c r="HJ49" s="183"/>
      <c r="HK49" s="183"/>
      <c r="HL49" s="183"/>
      <c r="HM49" s="183"/>
      <c r="HN49" s="183"/>
      <c r="HO49" s="183"/>
      <c r="HP49" s="183"/>
      <c r="HQ49" s="183"/>
      <c r="HR49" s="183"/>
      <c r="HS49" s="183"/>
      <c r="HT49" s="183"/>
      <c r="HU49" s="183"/>
      <c r="HV49" s="183"/>
      <c r="HW49" s="183"/>
      <c r="HX49" s="183"/>
      <c r="HY49" s="183"/>
      <c r="HZ49" s="183"/>
      <c r="IA49" s="183"/>
      <c r="IB49" s="183"/>
      <c r="IC49" s="183"/>
      <c r="ID49" s="183"/>
      <c r="IE49" s="183"/>
      <c r="IF49" s="183"/>
      <c r="IG49" s="183"/>
      <c r="IH49" s="183"/>
      <c r="II49" s="183"/>
      <c r="IJ49" s="183"/>
      <c r="IK49" s="183"/>
      <c r="IL49" s="183"/>
      <c r="IM49" s="183"/>
      <c r="IN49" s="183"/>
      <c r="IO49" s="183"/>
      <c r="IP49" s="183"/>
      <c r="IQ49" s="183"/>
      <c r="IR49" s="183"/>
      <c r="IS49" s="183"/>
      <c r="IT49" s="183"/>
      <c r="IU49" s="183"/>
      <c r="IV49" s="183"/>
      <c r="IW49" s="183"/>
      <c r="IX49" s="183"/>
      <c r="IY49" s="183"/>
      <c r="IZ49" s="183"/>
      <c r="JA49" s="183"/>
      <c r="JB49" s="183"/>
      <c r="JC49" s="183"/>
      <c r="JD49" s="183"/>
      <c r="JE49" s="183"/>
      <c r="JF49" s="183"/>
      <c r="JG49" s="183"/>
      <c r="JH49" s="183"/>
      <c r="JI49" s="183"/>
      <c r="JJ49" s="183"/>
      <c r="JK49" s="183"/>
      <c r="JL49" s="183"/>
      <c r="JM49" s="183"/>
      <c r="JN49" s="183"/>
      <c r="JO49" s="183"/>
      <c r="JP49" s="183"/>
      <c r="JQ49" s="183"/>
      <c r="JR49" s="183"/>
      <c r="JS49" s="183"/>
      <c r="JT49" s="183"/>
      <c r="JU49" s="183"/>
      <c r="JV49" s="183"/>
      <c r="JW49" s="183"/>
      <c r="JX49" s="183"/>
      <c r="JY49" s="183"/>
      <c r="JZ49" s="183"/>
      <c r="KA49" s="183"/>
      <c r="KB49" s="183"/>
      <c r="KC49" s="183"/>
      <c r="KD49" s="183"/>
      <c r="KE49" s="183"/>
      <c r="KF49" s="183"/>
      <c r="KG49" s="183"/>
      <c r="KH49" s="183"/>
      <c r="KI49" s="183"/>
      <c r="KJ49" s="183"/>
      <c r="KK49" s="183"/>
      <c r="KL49" s="183"/>
      <c r="KM49" s="183"/>
      <c r="KN49" s="183"/>
      <c r="KO49" s="183"/>
      <c r="KP49" s="183"/>
      <c r="KQ49" s="183"/>
      <c r="KR49" s="183"/>
      <c r="KS49" s="183"/>
      <c r="KT49" s="183"/>
      <c r="KU49" s="183"/>
      <c r="KV49" s="183"/>
      <c r="KW49" s="183"/>
      <c r="KX49" s="183"/>
      <c r="KY49" s="183"/>
      <c r="KZ49" s="183"/>
      <c r="LA49" s="183"/>
      <c r="LB49" s="183"/>
      <c r="LC49" s="183"/>
      <c r="LD49" s="183"/>
      <c r="LE49" s="183"/>
      <c r="LF49" s="183"/>
      <c r="LG49" s="183"/>
      <c r="LH49" s="183"/>
      <c r="LI49" s="183"/>
      <c r="LJ49" s="183"/>
      <c r="LK49" s="183"/>
      <c r="LL49" s="183"/>
      <c r="LM49" s="183"/>
      <c r="LN49" s="183"/>
      <c r="LO49" s="183"/>
      <c r="LP49" s="183"/>
      <c r="LQ49" s="183"/>
      <c r="LR49" s="183"/>
      <c r="LS49" s="183"/>
      <c r="LT49" s="183"/>
      <c r="LU49" s="183"/>
      <c r="LV49" s="183"/>
      <c r="LW49" s="183"/>
      <c r="LX49" s="183"/>
      <c r="LY49" s="183"/>
      <c r="LZ49" s="183"/>
      <c r="MA49" s="183"/>
      <c r="MB49" s="183"/>
      <c r="MC49" s="183"/>
      <c r="MD49" s="183"/>
      <c r="ME49" s="183"/>
      <c r="MF49" s="183"/>
      <c r="MG49" s="183"/>
      <c r="MH49" s="183"/>
      <c r="MI49" s="183"/>
      <c r="MJ49" s="183"/>
    </row>
    <row r="50" spans="1:348" s="220" customFormat="1" ht="17.25" customHeight="1" outlineLevel="1">
      <c r="A50" s="139"/>
      <c r="B50" s="139"/>
      <c r="C50" s="228"/>
      <c r="D50" s="99"/>
      <c r="E50" s="121" t="s">
        <v>6</v>
      </c>
      <c r="F50" s="99"/>
      <c r="G50" s="99"/>
      <c r="H50" s="99"/>
      <c r="I50" s="99"/>
      <c r="J50" s="223" t="s">
        <v>73</v>
      </c>
      <c r="K50" s="223" t="s">
        <v>77</v>
      </c>
      <c r="L50" s="239"/>
      <c r="M50" s="143"/>
      <c r="N50" s="482">
        <f t="shared" ref="N50:T51" si="25">(N20*N39)*$M$25</f>
        <v>1898565.5604633538</v>
      </c>
      <c r="O50" s="475">
        <f t="shared" si="25"/>
        <v>2104853.8217223878</v>
      </c>
      <c r="P50" s="475">
        <f t="shared" si="25"/>
        <v>2333556.2927508699</v>
      </c>
      <c r="Q50" s="475">
        <f t="shared" si="25"/>
        <v>2587108.3850284568</v>
      </c>
      <c r="R50" s="475">
        <f t="shared" si="25"/>
        <v>2868210.1291820472</v>
      </c>
      <c r="S50" s="475">
        <f t="shared" si="25"/>
        <v>3179854.9271262973</v>
      </c>
      <c r="T50" s="476">
        <f t="shared" si="25"/>
        <v>3525361.4282622207</v>
      </c>
      <c r="U50" s="183"/>
      <c r="V50" s="183"/>
      <c r="W50" s="183"/>
      <c r="X50" s="183"/>
      <c r="Y50" s="183"/>
      <c r="Z50" s="183"/>
      <c r="AA50" s="183"/>
      <c r="AB50" s="183"/>
      <c r="AC50" s="183"/>
      <c r="AD50" s="183"/>
      <c r="AE50" s="183"/>
      <c r="AF50" s="183"/>
      <c r="AG50" s="183"/>
      <c r="AH50" s="183"/>
      <c r="AI50" s="183"/>
      <c r="AJ50" s="183"/>
      <c r="AK50" s="183"/>
      <c r="AL50" s="183"/>
      <c r="AM50" s="183"/>
      <c r="AN50" s="183"/>
      <c r="AO50" s="183"/>
      <c r="AP50" s="183"/>
      <c r="AQ50" s="183"/>
      <c r="AR50" s="183"/>
      <c r="AS50" s="183"/>
      <c r="AT50" s="183"/>
      <c r="AU50" s="183"/>
      <c r="AV50" s="183"/>
      <c r="AW50" s="183"/>
      <c r="AX50" s="183"/>
      <c r="AY50" s="183"/>
      <c r="AZ50" s="183"/>
      <c r="BA50" s="183"/>
      <c r="BB50" s="183"/>
      <c r="BC50" s="183"/>
      <c r="BD50" s="183"/>
      <c r="BE50" s="183"/>
      <c r="BF50" s="183"/>
      <c r="BG50" s="183"/>
      <c r="BH50" s="183"/>
      <c r="BI50" s="183"/>
      <c r="BJ50" s="183"/>
      <c r="BK50" s="183"/>
      <c r="BL50" s="183"/>
      <c r="BM50" s="183"/>
      <c r="BN50" s="183"/>
      <c r="BO50" s="183"/>
      <c r="BP50" s="183"/>
      <c r="BQ50" s="183"/>
      <c r="BR50" s="183"/>
      <c r="BS50" s="183"/>
      <c r="BT50" s="183"/>
      <c r="BU50" s="183"/>
      <c r="BV50" s="183"/>
      <c r="BW50" s="183"/>
      <c r="BX50" s="183"/>
      <c r="BY50" s="183"/>
      <c r="BZ50" s="183"/>
      <c r="CA50" s="183"/>
      <c r="CB50" s="183"/>
      <c r="CC50" s="183"/>
      <c r="CD50" s="183"/>
      <c r="CE50" s="183"/>
      <c r="CF50" s="183"/>
      <c r="CG50" s="183"/>
      <c r="CH50" s="183"/>
      <c r="CI50" s="183"/>
      <c r="CJ50" s="183"/>
      <c r="CK50" s="183"/>
      <c r="CL50" s="183"/>
      <c r="CM50" s="183"/>
      <c r="CN50" s="183"/>
      <c r="CO50" s="183"/>
      <c r="CP50" s="183"/>
      <c r="CQ50" s="183"/>
      <c r="CR50" s="183"/>
      <c r="CS50" s="183"/>
      <c r="CT50" s="183"/>
      <c r="CU50" s="183"/>
      <c r="CV50" s="183"/>
      <c r="CW50" s="183"/>
      <c r="CX50" s="183"/>
      <c r="CY50" s="183"/>
      <c r="CZ50" s="183"/>
      <c r="DA50" s="183"/>
      <c r="DB50" s="183"/>
      <c r="DC50" s="183"/>
      <c r="DD50" s="183"/>
      <c r="DE50" s="183"/>
      <c r="DF50" s="183"/>
      <c r="DG50" s="183"/>
      <c r="DH50" s="183"/>
      <c r="DI50" s="183"/>
      <c r="DJ50" s="183"/>
      <c r="DK50" s="183"/>
      <c r="DL50" s="183"/>
      <c r="DM50" s="183"/>
      <c r="DN50" s="183"/>
      <c r="DO50" s="183"/>
      <c r="DP50" s="183"/>
      <c r="DQ50" s="183"/>
      <c r="DR50" s="183"/>
      <c r="DS50" s="183"/>
      <c r="DT50" s="183"/>
      <c r="DU50" s="183"/>
      <c r="DV50" s="183"/>
      <c r="DW50" s="183"/>
      <c r="DX50" s="183"/>
      <c r="DY50" s="183"/>
      <c r="DZ50" s="183"/>
      <c r="EA50" s="183"/>
      <c r="EB50" s="183"/>
      <c r="EC50" s="183"/>
      <c r="ED50" s="183"/>
      <c r="EE50" s="183"/>
      <c r="EF50" s="183"/>
      <c r="EG50" s="183"/>
      <c r="EH50" s="183"/>
      <c r="EI50" s="183"/>
      <c r="EJ50" s="183"/>
      <c r="EK50" s="183"/>
      <c r="EL50" s="183"/>
      <c r="EM50" s="183"/>
      <c r="EN50" s="183"/>
      <c r="EO50" s="183"/>
      <c r="EP50" s="183"/>
      <c r="EQ50" s="183"/>
      <c r="ER50" s="183"/>
      <c r="ES50" s="183"/>
      <c r="ET50" s="183"/>
      <c r="EU50" s="183"/>
      <c r="EV50" s="183"/>
      <c r="EW50" s="183"/>
      <c r="EX50" s="183"/>
      <c r="EY50" s="183"/>
      <c r="EZ50" s="183"/>
      <c r="FA50" s="183"/>
      <c r="FB50" s="183"/>
      <c r="FC50" s="183"/>
      <c r="FD50" s="183"/>
      <c r="FE50" s="183"/>
      <c r="FF50" s="183"/>
      <c r="FG50" s="183"/>
      <c r="FH50" s="183"/>
      <c r="FI50" s="183"/>
      <c r="FJ50" s="183"/>
      <c r="FK50" s="183"/>
      <c r="FL50" s="183"/>
      <c r="FM50" s="183"/>
      <c r="FN50" s="183"/>
      <c r="FO50" s="183"/>
      <c r="FP50" s="183"/>
      <c r="FQ50" s="183"/>
      <c r="FR50" s="183"/>
      <c r="FS50" s="183"/>
      <c r="FT50" s="183"/>
      <c r="FU50" s="183"/>
      <c r="FV50" s="183"/>
      <c r="FW50" s="183"/>
      <c r="FX50" s="183"/>
      <c r="FY50" s="183"/>
      <c r="FZ50" s="183"/>
      <c r="GA50" s="183"/>
      <c r="GB50" s="183"/>
      <c r="GC50" s="183"/>
      <c r="GD50" s="183"/>
      <c r="GE50" s="183"/>
      <c r="GF50" s="183"/>
      <c r="GG50" s="183"/>
      <c r="GH50" s="183"/>
      <c r="GI50" s="183"/>
      <c r="GJ50" s="183"/>
      <c r="GK50" s="183"/>
      <c r="GL50" s="183"/>
      <c r="GM50" s="183"/>
      <c r="GN50" s="183"/>
      <c r="GO50" s="183"/>
      <c r="GP50" s="183"/>
      <c r="GQ50" s="183"/>
      <c r="GR50" s="183"/>
      <c r="GS50" s="183"/>
      <c r="GT50" s="183"/>
      <c r="GU50" s="183"/>
      <c r="GV50" s="183"/>
      <c r="GW50" s="183"/>
      <c r="GX50" s="183"/>
      <c r="GY50" s="183"/>
      <c r="GZ50" s="183"/>
      <c r="HA50" s="183"/>
      <c r="HB50" s="183"/>
      <c r="HC50" s="183"/>
      <c r="HD50" s="183"/>
      <c r="HE50" s="183"/>
      <c r="HF50" s="183"/>
      <c r="HG50" s="183"/>
      <c r="HH50" s="183"/>
      <c r="HI50" s="183"/>
      <c r="HJ50" s="183"/>
      <c r="HK50" s="183"/>
      <c r="HL50" s="183"/>
      <c r="HM50" s="183"/>
      <c r="HN50" s="183"/>
      <c r="HO50" s="183"/>
      <c r="HP50" s="183"/>
      <c r="HQ50" s="183"/>
      <c r="HR50" s="183"/>
      <c r="HS50" s="183"/>
      <c r="HT50" s="183"/>
      <c r="HU50" s="183"/>
      <c r="HV50" s="183"/>
      <c r="HW50" s="183"/>
      <c r="HX50" s="183"/>
      <c r="HY50" s="183"/>
      <c r="HZ50" s="183"/>
      <c r="IA50" s="183"/>
      <c r="IB50" s="183"/>
      <c r="IC50" s="183"/>
      <c r="ID50" s="183"/>
      <c r="IE50" s="183"/>
      <c r="IF50" s="183"/>
      <c r="IG50" s="183"/>
      <c r="IH50" s="183"/>
      <c r="II50" s="183"/>
      <c r="IJ50" s="183"/>
      <c r="IK50" s="183"/>
      <c r="IL50" s="183"/>
      <c r="IM50" s="183"/>
      <c r="IN50" s="183"/>
      <c r="IO50" s="183"/>
      <c r="IP50" s="183"/>
      <c r="IQ50" s="183"/>
      <c r="IR50" s="183"/>
      <c r="IS50" s="183"/>
      <c r="IT50" s="183"/>
      <c r="IU50" s="183"/>
      <c r="IV50" s="183"/>
      <c r="IW50" s="183"/>
      <c r="IX50" s="183"/>
      <c r="IY50" s="183"/>
      <c r="IZ50" s="183"/>
      <c r="JA50" s="183"/>
      <c r="JB50" s="183"/>
      <c r="JC50" s="183"/>
      <c r="JD50" s="183"/>
      <c r="JE50" s="183"/>
      <c r="JF50" s="183"/>
      <c r="JG50" s="183"/>
      <c r="JH50" s="183"/>
      <c r="JI50" s="183"/>
      <c r="JJ50" s="183"/>
      <c r="JK50" s="183"/>
      <c r="JL50" s="183"/>
      <c r="JM50" s="183"/>
      <c r="JN50" s="183"/>
      <c r="JO50" s="183"/>
      <c r="JP50" s="183"/>
      <c r="JQ50" s="183"/>
      <c r="JR50" s="183"/>
      <c r="JS50" s="183"/>
      <c r="JT50" s="183"/>
      <c r="JU50" s="183"/>
      <c r="JV50" s="183"/>
      <c r="JW50" s="183"/>
      <c r="JX50" s="183"/>
      <c r="JY50" s="183"/>
      <c r="JZ50" s="183"/>
      <c r="KA50" s="183"/>
      <c r="KB50" s="183"/>
      <c r="KC50" s="183"/>
      <c r="KD50" s="183"/>
      <c r="KE50" s="183"/>
      <c r="KF50" s="183"/>
      <c r="KG50" s="183"/>
      <c r="KH50" s="183"/>
      <c r="KI50" s="183"/>
      <c r="KJ50" s="183"/>
      <c r="KK50" s="183"/>
      <c r="KL50" s="183"/>
      <c r="KM50" s="183"/>
      <c r="KN50" s="183"/>
      <c r="KO50" s="183"/>
      <c r="KP50" s="183"/>
      <c r="KQ50" s="183"/>
      <c r="KR50" s="183"/>
      <c r="KS50" s="183"/>
      <c r="KT50" s="183"/>
      <c r="KU50" s="183"/>
      <c r="KV50" s="183"/>
      <c r="KW50" s="183"/>
      <c r="KX50" s="183"/>
      <c r="KY50" s="183"/>
      <c r="KZ50" s="183"/>
      <c r="LA50" s="183"/>
      <c r="LB50" s="183"/>
      <c r="LC50" s="183"/>
      <c r="LD50" s="183"/>
      <c r="LE50" s="183"/>
      <c r="LF50" s="183"/>
      <c r="LG50" s="183"/>
      <c r="LH50" s="183"/>
      <c r="LI50" s="183"/>
      <c r="LJ50" s="183"/>
      <c r="LK50" s="183"/>
      <c r="LL50" s="183"/>
      <c r="LM50" s="183"/>
      <c r="LN50" s="183"/>
      <c r="LO50" s="183"/>
      <c r="LP50" s="183"/>
      <c r="LQ50" s="183"/>
      <c r="LR50" s="183"/>
      <c r="LS50" s="183"/>
      <c r="LT50" s="183"/>
      <c r="LU50" s="183"/>
      <c r="LV50" s="183"/>
      <c r="LW50" s="183"/>
      <c r="LX50" s="183"/>
      <c r="LY50" s="183"/>
      <c r="LZ50" s="183"/>
      <c r="MA50" s="183"/>
      <c r="MB50" s="183"/>
      <c r="MC50" s="183"/>
      <c r="MD50" s="183"/>
      <c r="ME50" s="183"/>
      <c r="MF50" s="183"/>
      <c r="MG50" s="183"/>
      <c r="MH50" s="183"/>
      <c r="MI50" s="183"/>
      <c r="MJ50" s="183"/>
    </row>
    <row r="51" spans="1:348" s="220" customFormat="1" ht="17.25" customHeight="1" outlineLevel="1">
      <c r="A51" s="139"/>
      <c r="B51" s="139"/>
      <c r="C51" s="228"/>
      <c r="D51" s="99"/>
      <c r="E51" s="121" t="s">
        <v>7</v>
      </c>
      <c r="F51" s="99"/>
      <c r="G51" s="99"/>
      <c r="H51" s="99"/>
      <c r="I51" s="99"/>
      <c r="J51" s="223" t="s">
        <v>73</v>
      </c>
      <c r="K51" s="223" t="s">
        <v>77</v>
      </c>
      <c r="L51" s="239"/>
      <c r="M51" s="143"/>
      <c r="N51" s="482">
        <f t="shared" si="25"/>
        <v>2666700.5655770861</v>
      </c>
      <c r="O51" s="475">
        <f t="shared" si="25"/>
        <v>2956450.3821897516</v>
      </c>
      <c r="P51" s="475">
        <f t="shared" si="25"/>
        <v>3277682.9071765025</v>
      </c>
      <c r="Q51" s="475">
        <f t="shared" si="25"/>
        <v>3633818.8879191848</v>
      </c>
      <c r="R51" s="475">
        <f t="shared" si="25"/>
        <v>4028650.7524222662</v>
      </c>
      <c r="S51" s="475">
        <f t="shared" si="25"/>
        <v>4466382.9941965584</v>
      </c>
      <c r="T51" s="476">
        <f t="shared" si="25"/>
        <v>4951676.9451543866</v>
      </c>
      <c r="U51" s="183"/>
      <c r="V51" s="183"/>
      <c r="W51" s="183"/>
      <c r="X51" s="183"/>
      <c r="Y51" s="183"/>
      <c r="Z51" s="183"/>
      <c r="AA51" s="183"/>
      <c r="AB51" s="183"/>
      <c r="AC51" s="183"/>
      <c r="AD51" s="183"/>
      <c r="AE51" s="183"/>
      <c r="AF51" s="183"/>
      <c r="AG51" s="183"/>
      <c r="AH51" s="183"/>
      <c r="AI51" s="183"/>
      <c r="AJ51" s="183"/>
      <c r="AK51" s="183"/>
      <c r="AL51" s="183"/>
      <c r="AM51" s="183"/>
      <c r="AN51" s="183"/>
      <c r="AO51" s="183"/>
      <c r="AP51" s="183"/>
      <c r="AQ51" s="183"/>
      <c r="AR51" s="183"/>
      <c r="AS51" s="183"/>
      <c r="AT51" s="183"/>
      <c r="AU51" s="183"/>
      <c r="AV51" s="183"/>
      <c r="AW51" s="183"/>
      <c r="AX51" s="183"/>
      <c r="AY51" s="183"/>
      <c r="AZ51" s="183"/>
      <c r="BA51" s="183"/>
      <c r="BB51" s="183"/>
      <c r="BC51" s="183"/>
      <c r="BD51" s="183"/>
      <c r="BE51" s="183"/>
      <c r="BF51" s="183"/>
      <c r="BG51" s="183"/>
      <c r="BH51" s="183"/>
      <c r="BI51" s="183"/>
      <c r="BJ51" s="183"/>
      <c r="BK51" s="183"/>
      <c r="BL51" s="183"/>
      <c r="BM51" s="183"/>
      <c r="BN51" s="183"/>
      <c r="BO51" s="183"/>
      <c r="BP51" s="183"/>
      <c r="BQ51" s="183"/>
      <c r="BR51" s="183"/>
      <c r="BS51" s="183"/>
      <c r="BT51" s="183"/>
      <c r="BU51" s="183"/>
      <c r="BV51" s="183"/>
      <c r="BW51" s="183"/>
      <c r="BX51" s="183"/>
      <c r="BY51" s="183"/>
      <c r="BZ51" s="183"/>
      <c r="CA51" s="183"/>
      <c r="CB51" s="183"/>
      <c r="CC51" s="183"/>
      <c r="CD51" s="183"/>
      <c r="CE51" s="183"/>
      <c r="CF51" s="183"/>
      <c r="CG51" s="183"/>
      <c r="CH51" s="183"/>
      <c r="CI51" s="183"/>
      <c r="CJ51" s="183"/>
      <c r="CK51" s="183"/>
      <c r="CL51" s="183"/>
      <c r="CM51" s="183"/>
      <c r="CN51" s="183"/>
      <c r="CO51" s="183"/>
      <c r="CP51" s="183"/>
      <c r="CQ51" s="183"/>
      <c r="CR51" s="183"/>
      <c r="CS51" s="183"/>
      <c r="CT51" s="183"/>
      <c r="CU51" s="183"/>
      <c r="CV51" s="183"/>
      <c r="CW51" s="183"/>
      <c r="CX51" s="183"/>
      <c r="CY51" s="183"/>
      <c r="CZ51" s="183"/>
      <c r="DA51" s="183"/>
      <c r="DB51" s="183"/>
      <c r="DC51" s="183"/>
      <c r="DD51" s="183"/>
      <c r="DE51" s="183"/>
      <c r="DF51" s="183"/>
      <c r="DG51" s="183"/>
      <c r="DH51" s="183"/>
      <c r="DI51" s="183"/>
      <c r="DJ51" s="183"/>
      <c r="DK51" s="183"/>
      <c r="DL51" s="183"/>
      <c r="DM51" s="183"/>
      <c r="DN51" s="183"/>
      <c r="DO51" s="183"/>
      <c r="DP51" s="183"/>
      <c r="DQ51" s="183"/>
      <c r="DR51" s="183"/>
      <c r="DS51" s="183"/>
      <c r="DT51" s="183"/>
      <c r="DU51" s="183"/>
      <c r="DV51" s="183"/>
      <c r="DW51" s="183"/>
      <c r="DX51" s="183"/>
      <c r="DY51" s="183"/>
      <c r="DZ51" s="183"/>
      <c r="EA51" s="183"/>
      <c r="EB51" s="183"/>
      <c r="EC51" s="183"/>
      <c r="ED51" s="183"/>
      <c r="EE51" s="183"/>
      <c r="EF51" s="183"/>
      <c r="EG51" s="183"/>
      <c r="EH51" s="183"/>
      <c r="EI51" s="183"/>
      <c r="EJ51" s="183"/>
      <c r="EK51" s="183"/>
      <c r="EL51" s="183"/>
      <c r="EM51" s="183"/>
      <c r="EN51" s="183"/>
      <c r="EO51" s="183"/>
      <c r="EP51" s="183"/>
      <c r="EQ51" s="183"/>
      <c r="ER51" s="183"/>
      <c r="ES51" s="183"/>
      <c r="ET51" s="183"/>
      <c r="EU51" s="183"/>
      <c r="EV51" s="183"/>
      <c r="EW51" s="183"/>
      <c r="EX51" s="183"/>
      <c r="EY51" s="183"/>
      <c r="EZ51" s="183"/>
      <c r="FA51" s="183"/>
      <c r="FB51" s="183"/>
      <c r="FC51" s="183"/>
      <c r="FD51" s="183"/>
      <c r="FE51" s="183"/>
      <c r="FF51" s="183"/>
      <c r="FG51" s="183"/>
      <c r="FH51" s="183"/>
      <c r="FI51" s="183"/>
      <c r="FJ51" s="183"/>
      <c r="FK51" s="183"/>
      <c r="FL51" s="183"/>
      <c r="FM51" s="183"/>
      <c r="FN51" s="183"/>
      <c r="FO51" s="183"/>
      <c r="FP51" s="183"/>
      <c r="FQ51" s="183"/>
      <c r="FR51" s="183"/>
      <c r="FS51" s="183"/>
      <c r="FT51" s="183"/>
      <c r="FU51" s="183"/>
      <c r="FV51" s="183"/>
      <c r="FW51" s="183"/>
      <c r="FX51" s="183"/>
      <c r="FY51" s="183"/>
      <c r="FZ51" s="183"/>
      <c r="GA51" s="183"/>
      <c r="GB51" s="183"/>
      <c r="GC51" s="183"/>
      <c r="GD51" s="183"/>
      <c r="GE51" s="183"/>
      <c r="GF51" s="183"/>
      <c r="GG51" s="183"/>
      <c r="GH51" s="183"/>
      <c r="GI51" s="183"/>
      <c r="GJ51" s="183"/>
      <c r="GK51" s="183"/>
      <c r="GL51" s="183"/>
      <c r="GM51" s="183"/>
      <c r="GN51" s="183"/>
      <c r="GO51" s="183"/>
      <c r="GP51" s="183"/>
      <c r="GQ51" s="183"/>
      <c r="GR51" s="183"/>
      <c r="GS51" s="183"/>
      <c r="GT51" s="183"/>
      <c r="GU51" s="183"/>
      <c r="GV51" s="183"/>
      <c r="GW51" s="183"/>
      <c r="GX51" s="183"/>
      <c r="GY51" s="183"/>
      <c r="GZ51" s="183"/>
      <c r="HA51" s="183"/>
      <c r="HB51" s="183"/>
      <c r="HC51" s="183"/>
      <c r="HD51" s="183"/>
      <c r="HE51" s="183"/>
      <c r="HF51" s="183"/>
      <c r="HG51" s="183"/>
      <c r="HH51" s="183"/>
      <c r="HI51" s="183"/>
      <c r="HJ51" s="183"/>
      <c r="HK51" s="183"/>
      <c r="HL51" s="183"/>
      <c r="HM51" s="183"/>
      <c r="HN51" s="183"/>
      <c r="HO51" s="183"/>
      <c r="HP51" s="183"/>
      <c r="HQ51" s="183"/>
      <c r="HR51" s="183"/>
      <c r="HS51" s="183"/>
      <c r="HT51" s="183"/>
      <c r="HU51" s="183"/>
      <c r="HV51" s="183"/>
      <c r="HW51" s="183"/>
      <c r="HX51" s="183"/>
      <c r="HY51" s="183"/>
      <c r="HZ51" s="183"/>
      <c r="IA51" s="183"/>
      <c r="IB51" s="183"/>
      <c r="IC51" s="183"/>
      <c r="ID51" s="183"/>
      <c r="IE51" s="183"/>
      <c r="IF51" s="183"/>
      <c r="IG51" s="183"/>
      <c r="IH51" s="183"/>
      <c r="II51" s="183"/>
      <c r="IJ51" s="183"/>
      <c r="IK51" s="183"/>
      <c r="IL51" s="183"/>
      <c r="IM51" s="183"/>
      <c r="IN51" s="183"/>
      <c r="IO51" s="183"/>
      <c r="IP51" s="183"/>
      <c r="IQ51" s="183"/>
      <c r="IR51" s="183"/>
      <c r="IS51" s="183"/>
      <c r="IT51" s="183"/>
      <c r="IU51" s="183"/>
      <c r="IV51" s="183"/>
      <c r="IW51" s="183"/>
      <c r="IX51" s="183"/>
      <c r="IY51" s="183"/>
      <c r="IZ51" s="183"/>
      <c r="JA51" s="183"/>
      <c r="JB51" s="183"/>
      <c r="JC51" s="183"/>
      <c r="JD51" s="183"/>
      <c r="JE51" s="183"/>
      <c r="JF51" s="183"/>
      <c r="JG51" s="183"/>
      <c r="JH51" s="183"/>
      <c r="JI51" s="183"/>
      <c r="JJ51" s="183"/>
      <c r="JK51" s="183"/>
      <c r="JL51" s="183"/>
      <c r="JM51" s="183"/>
      <c r="JN51" s="183"/>
      <c r="JO51" s="183"/>
      <c r="JP51" s="183"/>
      <c r="JQ51" s="183"/>
      <c r="JR51" s="183"/>
      <c r="JS51" s="183"/>
      <c r="JT51" s="183"/>
      <c r="JU51" s="183"/>
      <c r="JV51" s="183"/>
      <c r="JW51" s="183"/>
      <c r="JX51" s="183"/>
      <c r="JY51" s="183"/>
      <c r="JZ51" s="183"/>
      <c r="KA51" s="183"/>
      <c r="KB51" s="183"/>
      <c r="KC51" s="183"/>
      <c r="KD51" s="183"/>
      <c r="KE51" s="183"/>
      <c r="KF51" s="183"/>
      <c r="KG51" s="183"/>
      <c r="KH51" s="183"/>
      <c r="KI51" s="183"/>
      <c r="KJ51" s="183"/>
      <c r="KK51" s="183"/>
      <c r="KL51" s="183"/>
      <c r="KM51" s="183"/>
      <c r="KN51" s="183"/>
      <c r="KO51" s="183"/>
      <c r="KP51" s="183"/>
      <c r="KQ51" s="183"/>
      <c r="KR51" s="183"/>
      <c r="KS51" s="183"/>
      <c r="KT51" s="183"/>
      <c r="KU51" s="183"/>
      <c r="KV51" s="183"/>
      <c r="KW51" s="183"/>
      <c r="KX51" s="183"/>
      <c r="KY51" s="183"/>
      <c r="KZ51" s="183"/>
      <c r="LA51" s="183"/>
      <c r="LB51" s="183"/>
      <c r="LC51" s="183"/>
      <c r="LD51" s="183"/>
      <c r="LE51" s="183"/>
      <c r="LF51" s="183"/>
      <c r="LG51" s="183"/>
      <c r="LH51" s="183"/>
      <c r="LI51" s="183"/>
      <c r="LJ51" s="183"/>
      <c r="LK51" s="183"/>
      <c r="LL51" s="183"/>
      <c r="LM51" s="183"/>
      <c r="LN51" s="183"/>
      <c r="LO51" s="183"/>
      <c r="LP51" s="183"/>
      <c r="LQ51" s="183"/>
      <c r="LR51" s="183"/>
      <c r="LS51" s="183"/>
      <c r="LT51" s="183"/>
      <c r="LU51" s="183"/>
      <c r="LV51" s="183"/>
      <c r="LW51" s="183"/>
      <c r="LX51" s="183"/>
      <c r="LY51" s="183"/>
      <c r="LZ51" s="183"/>
      <c r="MA51" s="183"/>
      <c r="MB51" s="183"/>
      <c r="MC51" s="183"/>
      <c r="MD51" s="183"/>
      <c r="ME51" s="183"/>
      <c r="MF51" s="183"/>
      <c r="MG51" s="183"/>
      <c r="MH51" s="183"/>
      <c r="MI51" s="183"/>
      <c r="MJ51" s="183"/>
    </row>
    <row r="52" spans="1:348" s="220" customFormat="1" ht="17.25" customHeight="1" outlineLevel="1" thickBot="1">
      <c r="A52" s="139"/>
      <c r="B52" s="139"/>
      <c r="C52" s="228"/>
      <c r="D52" s="228"/>
      <c r="E52" s="99"/>
      <c r="F52" s="99"/>
      <c r="G52" s="99"/>
      <c r="H52" s="99"/>
      <c r="I52" s="99"/>
      <c r="J52" s="223" t="s">
        <v>73</v>
      </c>
      <c r="K52" s="223" t="s">
        <v>77</v>
      </c>
      <c r="L52" s="239"/>
      <c r="M52" s="143" t="s">
        <v>59</v>
      </c>
      <c r="N52" s="484">
        <f>SUM(N49:N51)</f>
        <v>4989094.9214244206</v>
      </c>
      <c r="O52" s="485">
        <f t="shared" ref="O52:T52" si="26">SUM(O49:O51)</f>
        <v>5531184.0322928075</v>
      </c>
      <c r="P52" s="485">
        <f t="shared" si="26"/>
        <v>6132173.7270847764</v>
      </c>
      <c r="Q52" s="485">
        <f t="shared" si="26"/>
        <v>6798463.836966428</v>
      </c>
      <c r="R52" s="485">
        <f t="shared" si="26"/>
        <v>7537149.5654792488</v>
      </c>
      <c r="S52" s="485">
        <f t="shared" si="26"/>
        <v>8356097.0440864852</v>
      </c>
      <c r="T52" s="486">
        <f t="shared" si="26"/>
        <v>9264027.0971922949</v>
      </c>
      <c r="U52" s="183"/>
      <c r="V52" s="183"/>
      <c r="W52" s="183"/>
      <c r="X52" s="183"/>
      <c r="Y52" s="183"/>
      <c r="Z52" s="183"/>
      <c r="AA52" s="183"/>
      <c r="AB52" s="183"/>
      <c r="AC52" s="183"/>
      <c r="AD52" s="183"/>
      <c r="AE52" s="183"/>
      <c r="AF52" s="183"/>
      <c r="AG52" s="183"/>
      <c r="AH52" s="183"/>
      <c r="AI52" s="183"/>
      <c r="AJ52" s="183"/>
      <c r="AK52" s="183"/>
      <c r="AL52" s="183"/>
      <c r="AM52" s="183"/>
      <c r="AN52" s="183"/>
      <c r="AO52" s="183"/>
      <c r="AP52" s="183"/>
      <c r="AQ52" s="183"/>
      <c r="AR52" s="183"/>
      <c r="AS52" s="183"/>
      <c r="AT52" s="183"/>
      <c r="AU52" s="183"/>
      <c r="AV52" s="183"/>
      <c r="AW52" s="183"/>
      <c r="AX52" s="183"/>
      <c r="AY52" s="183"/>
      <c r="AZ52" s="183"/>
      <c r="BA52" s="183"/>
      <c r="BB52" s="183"/>
      <c r="BC52" s="183"/>
      <c r="BD52" s="183"/>
      <c r="BE52" s="183"/>
      <c r="BF52" s="183"/>
      <c r="BG52" s="183"/>
      <c r="BH52" s="183"/>
      <c r="BI52" s="183"/>
      <c r="BJ52" s="183"/>
      <c r="BK52" s="183"/>
      <c r="BL52" s="183"/>
      <c r="BM52" s="183"/>
      <c r="BN52" s="183"/>
      <c r="BO52" s="183"/>
      <c r="BP52" s="183"/>
      <c r="BQ52" s="183"/>
      <c r="BR52" s="183"/>
      <c r="BS52" s="183"/>
      <c r="BT52" s="183"/>
      <c r="BU52" s="183"/>
      <c r="BV52" s="183"/>
      <c r="BW52" s="183"/>
      <c r="BX52" s="183"/>
      <c r="BY52" s="183"/>
      <c r="BZ52" s="183"/>
      <c r="CA52" s="183"/>
      <c r="CB52" s="183"/>
      <c r="CC52" s="183"/>
      <c r="CD52" s="183"/>
      <c r="CE52" s="183"/>
      <c r="CF52" s="183"/>
      <c r="CG52" s="183"/>
      <c r="CH52" s="183"/>
      <c r="CI52" s="183"/>
      <c r="CJ52" s="183"/>
      <c r="CK52" s="183"/>
      <c r="CL52" s="183"/>
      <c r="CM52" s="183"/>
      <c r="CN52" s="183"/>
      <c r="CO52" s="183"/>
      <c r="CP52" s="183"/>
      <c r="CQ52" s="183"/>
      <c r="CR52" s="183"/>
      <c r="CS52" s="183"/>
      <c r="CT52" s="183"/>
      <c r="CU52" s="183"/>
      <c r="CV52" s="183"/>
      <c r="CW52" s="183"/>
      <c r="CX52" s="183"/>
      <c r="CY52" s="183"/>
      <c r="CZ52" s="183"/>
      <c r="DA52" s="183"/>
      <c r="DB52" s="183"/>
      <c r="DC52" s="183"/>
      <c r="DD52" s="183"/>
      <c r="DE52" s="183"/>
      <c r="DF52" s="183"/>
      <c r="DG52" s="183"/>
      <c r="DH52" s="183"/>
      <c r="DI52" s="183"/>
      <c r="DJ52" s="183"/>
      <c r="DK52" s="183"/>
      <c r="DL52" s="183"/>
      <c r="DM52" s="183"/>
      <c r="DN52" s="183"/>
      <c r="DO52" s="183"/>
      <c r="DP52" s="183"/>
      <c r="DQ52" s="183"/>
      <c r="DR52" s="183"/>
      <c r="DS52" s="183"/>
      <c r="DT52" s="183"/>
      <c r="DU52" s="183"/>
      <c r="DV52" s="183"/>
      <c r="DW52" s="183"/>
      <c r="DX52" s="183"/>
      <c r="DY52" s="183"/>
      <c r="DZ52" s="183"/>
      <c r="EA52" s="183"/>
      <c r="EB52" s="183"/>
      <c r="EC52" s="183"/>
      <c r="ED52" s="183"/>
      <c r="EE52" s="183"/>
      <c r="EF52" s="183"/>
      <c r="EG52" s="183"/>
      <c r="EH52" s="183"/>
      <c r="EI52" s="183"/>
      <c r="EJ52" s="183"/>
      <c r="EK52" s="183"/>
      <c r="EL52" s="183"/>
      <c r="EM52" s="183"/>
      <c r="EN52" s="183"/>
      <c r="EO52" s="183"/>
      <c r="EP52" s="183"/>
      <c r="EQ52" s="183"/>
      <c r="ER52" s="183"/>
      <c r="ES52" s="183"/>
      <c r="ET52" s="183"/>
      <c r="EU52" s="183"/>
      <c r="EV52" s="183"/>
      <c r="EW52" s="183"/>
      <c r="EX52" s="183"/>
      <c r="EY52" s="183"/>
      <c r="EZ52" s="183"/>
      <c r="FA52" s="183"/>
      <c r="FB52" s="183"/>
      <c r="FC52" s="183"/>
      <c r="FD52" s="183"/>
      <c r="FE52" s="183"/>
      <c r="FF52" s="183"/>
      <c r="FG52" s="183"/>
      <c r="FH52" s="183"/>
      <c r="FI52" s="183"/>
      <c r="FJ52" s="183"/>
      <c r="FK52" s="183"/>
      <c r="FL52" s="183"/>
      <c r="FM52" s="183"/>
      <c r="FN52" s="183"/>
      <c r="FO52" s="183"/>
      <c r="FP52" s="183"/>
      <c r="FQ52" s="183"/>
      <c r="FR52" s="183"/>
      <c r="FS52" s="183"/>
      <c r="FT52" s="183"/>
      <c r="FU52" s="183"/>
      <c r="FV52" s="183"/>
      <c r="FW52" s="183"/>
      <c r="FX52" s="183"/>
      <c r="FY52" s="183"/>
      <c r="FZ52" s="183"/>
      <c r="GA52" s="183"/>
      <c r="GB52" s="183"/>
      <c r="GC52" s="183"/>
      <c r="GD52" s="183"/>
      <c r="GE52" s="183"/>
      <c r="GF52" s="183"/>
      <c r="GG52" s="183"/>
      <c r="GH52" s="183"/>
      <c r="GI52" s="183"/>
      <c r="GJ52" s="183"/>
      <c r="GK52" s="183"/>
      <c r="GL52" s="183"/>
      <c r="GM52" s="183"/>
      <c r="GN52" s="183"/>
      <c r="GO52" s="183"/>
      <c r="GP52" s="183"/>
      <c r="GQ52" s="183"/>
      <c r="GR52" s="183"/>
      <c r="GS52" s="183"/>
      <c r="GT52" s="183"/>
      <c r="GU52" s="183"/>
      <c r="GV52" s="183"/>
      <c r="GW52" s="183"/>
      <c r="GX52" s="183"/>
      <c r="GY52" s="183"/>
      <c r="GZ52" s="183"/>
      <c r="HA52" s="183"/>
      <c r="HB52" s="183"/>
      <c r="HC52" s="183"/>
      <c r="HD52" s="183"/>
      <c r="HE52" s="183"/>
      <c r="HF52" s="183"/>
      <c r="HG52" s="183"/>
      <c r="HH52" s="183"/>
      <c r="HI52" s="183"/>
      <c r="HJ52" s="183"/>
      <c r="HK52" s="183"/>
      <c r="HL52" s="183"/>
      <c r="HM52" s="183"/>
      <c r="HN52" s="183"/>
      <c r="HO52" s="183"/>
      <c r="HP52" s="183"/>
      <c r="HQ52" s="183"/>
      <c r="HR52" s="183"/>
      <c r="HS52" s="183"/>
      <c r="HT52" s="183"/>
      <c r="HU52" s="183"/>
      <c r="HV52" s="183"/>
      <c r="HW52" s="183"/>
      <c r="HX52" s="183"/>
      <c r="HY52" s="183"/>
      <c r="HZ52" s="183"/>
      <c r="IA52" s="183"/>
      <c r="IB52" s="183"/>
      <c r="IC52" s="183"/>
      <c r="ID52" s="183"/>
      <c r="IE52" s="183"/>
      <c r="IF52" s="183"/>
      <c r="IG52" s="183"/>
      <c r="IH52" s="183"/>
      <c r="II52" s="183"/>
      <c r="IJ52" s="183"/>
      <c r="IK52" s="183"/>
      <c r="IL52" s="183"/>
      <c r="IM52" s="183"/>
      <c r="IN52" s="183"/>
      <c r="IO52" s="183"/>
      <c r="IP52" s="183"/>
      <c r="IQ52" s="183"/>
      <c r="IR52" s="183"/>
      <c r="IS52" s="183"/>
      <c r="IT52" s="183"/>
      <c r="IU52" s="183"/>
      <c r="IV52" s="183"/>
      <c r="IW52" s="183"/>
      <c r="IX52" s="183"/>
      <c r="IY52" s="183"/>
      <c r="IZ52" s="183"/>
      <c r="JA52" s="183"/>
      <c r="JB52" s="183"/>
      <c r="JC52" s="183"/>
      <c r="JD52" s="183"/>
      <c r="JE52" s="183"/>
      <c r="JF52" s="183"/>
      <c r="JG52" s="183"/>
      <c r="JH52" s="183"/>
      <c r="JI52" s="183"/>
      <c r="JJ52" s="183"/>
      <c r="JK52" s="183"/>
      <c r="JL52" s="183"/>
      <c r="JM52" s="183"/>
      <c r="JN52" s="183"/>
      <c r="JO52" s="183"/>
      <c r="JP52" s="183"/>
      <c r="JQ52" s="183"/>
      <c r="JR52" s="183"/>
      <c r="JS52" s="183"/>
      <c r="JT52" s="183"/>
      <c r="JU52" s="183"/>
      <c r="JV52" s="183"/>
      <c r="JW52" s="183"/>
      <c r="JX52" s="183"/>
      <c r="JY52" s="183"/>
      <c r="JZ52" s="183"/>
      <c r="KA52" s="183"/>
      <c r="KB52" s="183"/>
      <c r="KC52" s="183"/>
      <c r="KD52" s="183"/>
      <c r="KE52" s="183"/>
      <c r="KF52" s="183"/>
      <c r="KG52" s="183"/>
      <c r="KH52" s="183"/>
      <c r="KI52" s="183"/>
      <c r="KJ52" s="183"/>
      <c r="KK52" s="183"/>
      <c r="KL52" s="183"/>
      <c r="KM52" s="183"/>
      <c r="KN52" s="183"/>
      <c r="KO52" s="183"/>
      <c r="KP52" s="183"/>
      <c r="KQ52" s="183"/>
      <c r="KR52" s="183"/>
      <c r="KS52" s="183"/>
      <c r="KT52" s="183"/>
      <c r="KU52" s="183"/>
      <c r="KV52" s="183"/>
      <c r="KW52" s="183"/>
      <c r="KX52" s="183"/>
      <c r="KY52" s="183"/>
      <c r="KZ52" s="183"/>
      <c r="LA52" s="183"/>
      <c r="LB52" s="183"/>
      <c r="LC52" s="183"/>
      <c r="LD52" s="183"/>
      <c r="LE52" s="183"/>
      <c r="LF52" s="183"/>
      <c r="LG52" s="183"/>
      <c r="LH52" s="183"/>
      <c r="LI52" s="183"/>
      <c r="LJ52" s="183"/>
      <c r="LK52" s="183"/>
      <c r="LL52" s="183"/>
      <c r="LM52" s="183"/>
      <c r="LN52" s="183"/>
      <c r="LO52" s="183"/>
      <c r="LP52" s="183"/>
      <c r="LQ52" s="183"/>
      <c r="LR52" s="183"/>
      <c r="LS52" s="183"/>
      <c r="LT52" s="183"/>
      <c r="LU52" s="183"/>
      <c r="LV52" s="183"/>
      <c r="LW52" s="183"/>
      <c r="LX52" s="183"/>
      <c r="LY52" s="183"/>
      <c r="LZ52" s="183"/>
      <c r="MA52" s="183"/>
      <c r="MB52" s="183"/>
      <c r="MC52" s="183"/>
      <c r="MD52" s="183"/>
      <c r="ME52" s="183"/>
      <c r="MF52" s="183"/>
      <c r="MG52" s="183"/>
      <c r="MH52" s="183"/>
      <c r="MI52" s="183"/>
      <c r="MJ52" s="183"/>
    </row>
    <row r="53" spans="1:348" s="220" customFormat="1" ht="17.25" customHeight="1" outlineLevel="1" thickBot="1">
      <c r="A53" s="139"/>
      <c r="B53" s="139"/>
      <c r="C53" s="227" t="s">
        <v>10</v>
      </c>
      <c r="D53" s="227"/>
      <c r="E53" s="99"/>
      <c r="F53" s="99"/>
      <c r="G53" s="99"/>
      <c r="H53" s="99"/>
      <c r="I53" s="99"/>
      <c r="J53" s="223"/>
      <c r="K53" s="223"/>
      <c r="L53" s="239"/>
      <c r="M53" s="143"/>
      <c r="N53" s="9"/>
      <c r="O53" s="9"/>
      <c r="P53" s="9"/>
      <c r="Q53" s="29"/>
      <c r="R53" s="29"/>
      <c r="S53" s="29"/>
      <c r="T53" s="110"/>
      <c r="U53" s="183"/>
      <c r="V53" s="183"/>
      <c r="W53" s="183"/>
      <c r="X53" s="183"/>
      <c r="Y53" s="183"/>
      <c r="Z53" s="183"/>
      <c r="AA53" s="183"/>
      <c r="AB53" s="183"/>
      <c r="AC53" s="183"/>
      <c r="AD53" s="183"/>
      <c r="AE53" s="183"/>
      <c r="AF53" s="183"/>
      <c r="AG53" s="183"/>
      <c r="AH53" s="183"/>
      <c r="AI53" s="183"/>
      <c r="AJ53" s="183"/>
      <c r="AK53" s="183"/>
      <c r="AL53" s="183"/>
      <c r="AM53" s="183"/>
      <c r="AN53" s="183"/>
      <c r="AO53" s="183"/>
      <c r="AP53" s="183"/>
      <c r="AQ53" s="183"/>
      <c r="AR53" s="183"/>
      <c r="AS53" s="183"/>
      <c r="AT53" s="183"/>
      <c r="AU53" s="183"/>
      <c r="AV53" s="183"/>
      <c r="AW53" s="183"/>
      <c r="AX53" s="183"/>
      <c r="AY53" s="183"/>
      <c r="AZ53" s="183"/>
      <c r="BA53" s="183"/>
      <c r="BB53" s="183"/>
      <c r="BC53" s="183"/>
      <c r="BD53" s="183"/>
      <c r="BE53" s="183"/>
      <c r="BF53" s="183"/>
      <c r="BG53" s="183"/>
      <c r="BH53" s="183"/>
      <c r="BI53" s="183"/>
      <c r="BJ53" s="183"/>
      <c r="BK53" s="183"/>
      <c r="BL53" s="183"/>
      <c r="BM53" s="183"/>
      <c r="BN53" s="183"/>
      <c r="BO53" s="183"/>
      <c r="BP53" s="183"/>
      <c r="BQ53" s="183"/>
      <c r="BR53" s="183"/>
      <c r="BS53" s="183"/>
      <c r="BT53" s="183"/>
      <c r="BU53" s="183"/>
      <c r="BV53" s="183"/>
      <c r="BW53" s="183"/>
      <c r="BX53" s="183"/>
      <c r="BY53" s="183"/>
      <c r="BZ53" s="183"/>
      <c r="CA53" s="183"/>
      <c r="CB53" s="183"/>
      <c r="CC53" s="183"/>
      <c r="CD53" s="183"/>
      <c r="CE53" s="183"/>
      <c r="CF53" s="183"/>
      <c r="CG53" s="183"/>
      <c r="CH53" s="183"/>
      <c r="CI53" s="183"/>
      <c r="CJ53" s="183"/>
      <c r="CK53" s="183"/>
      <c r="CL53" s="183"/>
      <c r="CM53" s="183"/>
      <c r="CN53" s="183"/>
      <c r="CO53" s="183"/>
      <c r="CP53" s="183"/>
      <c r="CQ53" s="183"/>
      <c r="CR53" s="183"/>
      <c r="CS53" s="183"/>
      <c r="CT53" s="183"/>
      <c r="CU53" s="183"/>
      <c r="CV53" s="183"/>
      <c r="CW53" s="183"/>
      <c r="CX53" s="183"/>
      <c r="CY53" s="183"/>
      <c r="CZ53" s="183"/>
      <c r="DA53" s="183"/>
      <c r="DB53" s="183"/>
      <c r="DC53" s="183"/>
      <c r="DD53" s="183"/>
      <c r="DE53" s="183"/>
      <c r="DF53" s="183"/>
      <c r="DG53" s="183"/>
      <c r="DH53" s="183"/>
      <c r="DI53" s="183"/>
      <c r="DJ53" s="183"/>
      <c r="DK53" s="183"/>
      <c r="DL53" s="183"/>
      <c r="DM53" s="183"/>
      <c r="DN53" s="183"/>
      <c r="DO53" s="183"/>
      <c r="DP53" s="183"/>
      <c r="DQ53" s="183"/>
      <c r="DR53" s="183"/>
      <c r="DS53" s="183"/>
      <c r="DT53" s="183"/>
      <c r="DU53" s="183"/>
      <c r="DV53" s="183"/>
      <c r="DW53" s="183"/>
      <c r="DX53" s="183"/>
      <c r="DY53" s="183"/>
      <c r="DZ53" s="183"/>
      <c r="EA53" s="183"/>
      <c r="EB53" s="183"/>
      <c r="EC53" s="183"/>
      <c r="ED53" s="183"/>
      <c r="EE53" s="183"/>
      <c r="EF53" s="183"/>
      <c r="EG53" s="183"/>
      <c r="EH53" s="183"/>
      <c r="EI53" s="183"/>
      <c r="EJ53" s="183"/>
      <c r="EK53" s="183"/>
      <c r="EL53" s="183"/>
      <c r="EM53" s="183"/>
      <c r="EN53" s="183"/>
      <c r="EO53" s="183"/>
      <c r="EP53" s="183"/>
      <c r="EQ53" s="183"/>
      <c r="ER53" s="183"/>
      <c r="ES53" s="183"/>
      <c r="ET53" s="183"/>
      <c r="EU53" s="183"/>
      <c r="EV53" s="183"/>
      <c r="EW53" s="183"/>
      <c r="EX53" s="183"/>
      <c r="EY53" s="183"/>
      <c r="EZ53" s="183"/>
      <c r="FA53" s="183"/>
      <c r="FB53" s="183"/>
      <c r="FC53" s="183"/>
      <c r="FD53" s="183"/>
      <c r="FE53" s="183"/>
      <c r="FF53" s="183"/>
      <c r="FG53" s="183"/>
      <c r="FH53" s="183"/>
      <c r="FI53" s="183"/>
      <c r="FJ53" s="183"/>
      <c r="FK53" s="183"/>
      <c r="FL53" s="183"/>
      <c r="FM53" s="183"/>
      <c r="FN53" s="183"/>
      <c r="FO53" s="183"/>
      <c r="FP53" s="183"/>
      <c r="FQ53" s="183"/>
      <c r="FR53" s="183"/>
      <c r="FS53" s="183"/>
      <c r="FT53" s="183"/>
      <c r="FU53" s="183"/>
      <c r="FV53" s="183"/>
      <c r="FW53" s="183"/>
      <c r="FX53" s="183"/>
      <c r="FY53" s="183"/>
      <c r="FZ53" s="183"/>
      <c r="GA53" s="183"/>
      <c r="GB53" s="183"/>
      <c r="GC53" s="183"/>
      <c r="GD53" s="183"/>
      <c r="GE53" s="183"/>
      <c r="GF53" s="183"/>
      <c r="GG53" s="183"/>
      <c r="GH53" s="183"/>
      <c r="GI53" s="183"/>
      <c r="GJ53" s="183"/>
      <c r="GK53" s="183"/>
      <c r="GL53" s="183"/>
      <c r="GM53" s="183"/>
      <c r="GN53" s="183"/>
      <c r="GO53" s="183"/>
      <c r="GP53" s="183"/>
      <c r="GQ53" s="183"/>
      <c r="GR53" s="183"/>
      <c r="GS53" s="183"/>
      <c r="GT53" s="183"/>
      <c r="GU53" s="183"/>
      <c r="GV53" s="183"/>
      <c r="GW53" s="183"/>
      <c r="GX53" s="183"/>
      <c r="GY53" s="183"/>
      <c r="GZ53" s="183"/>
      <c r="HA53" s="183"/>
      <c r="HB53" s="183"/>
      <c r="HC53" s="183"/>
      <c r="HD53" s="183"/>
      <c r="HE53" s="183"/>
      <c r="HF53" s="183"/>
      <c r="HG53" s="183"/>
      <c r="HH53" s="183"/>
      <c r="HI53" s="183"/>
      <c r="HJ53" s="183"/>
      <c r="HK53" s="183"/>
      <c r="HL53" s="183"/>
      <c r="HM53" s="183"/>
      <c r="HN53" s="183"/>
      <c r="HO53" s="183"/>
      <c r="HP53" s="183"/>
      <c r="HQ53" s="183"/>
      <c r="HR53" s="183"/>
      <c r="HS53" s="183"/>
      <c r="HT53" s="183"/>
      <c r="HU53" s="183"/>
      <c r="HV53" s="183"/>
      <c r="HW53" s="183"/>
      <c r="HX53" s="183"/>
      <c r="HY53" s="183"/>
      <c r="HZ53" s="183"/>
      <c r="IA53" s="183"/>
      <c r="IB53" s="183"/>
      <c r="IC53" s="183"/>
      <c r="ID53" s="183"/>
      <c r="IE53" s="183"/>
      <c r="IF53" s="183"/>
      <c r="IG53" s="183"/>
      <c r="IH53" s="183"/>
      <c r="II53" s="183"/>
      <c r="IJ53" s="183"/>
      <c r="IK53" s="183"/>
      <c r="IL53" s="183"/>
      <c r="IM53" s="183"/>
      <c r="IN53" s="183"/>
      <c r="IO53" s="183"/>
      <c r="IP53" s="183"/>
      <c r="IQ53" s="183"/>
      <c r="IR53" s="183"/>
      <c r="IS53" s="183"/>
      <c r="IT53" s="183"/>
      <c r="IU53" s="183"/>
      <c r="IV53" s="183"/>
      <c r="IW53" s="183"/>
      <c r="IX53" s="183"/>
      <c r="IY53" s="183"/>
      <c r="IZ53" s="183"/>
      <c r="JA53" s="183"/>
      <c r="JB53" s="183"/>
      <c r="JC53" s="183"/>
      <c r="JD53" s="183"/>
      <c r="JE53" s="183"/>
      <c r="JF53" s="183"/>
      <c r="JG53" s="183"/>
      <c r="JH53" s="183"/>
      <c r="JI53" s="183"/>
      <c r="JJ53" s="183"/>
      <c r="JK53" s="183"/>
      <c r="JL53" s="183"/>
      <c r="JM53" s="183"/>
      <c r="JN53" s="183"/>
      <c r="JO53" s="183"/>
      <c r="JP53" s="183"/>
      <c r="JQ53" s="183"/>
      <c r="JR53" s="183"/>
      <c r="JS53" s="183"/>
      <c r="JT53" s="183"/>
      <c r="JU53" s="183"/>
      <c r="JV53" s="183"/>
      <c r="JW53" s="183"/>
      <c r="JX53" s="183"/>
      <c r="JY53" s="183"/>
      <c r="JZ53" s="183"/>
      <c r="KA53" s="183"/>
      <c r="KB53" s="183"/>
      <c r="KC53" s="183"/>
      <c r="KD53" s="183"/>
      <c r="KE53" s="183"/>
      <c r="KF53" s="183"/>
      <c r="KG53" s="183"/>
      <c r="KH53" s="183"/>
      <c r="KI53" s="183"/>
      <c r="KJ53" s="183"/>
      <c r="KK53" s="183"/>
      <c r="KL53" s="183"/>
      <c r="KM53" s="183"/>
      <c r="KN53" s="183"/>
      <c r="KO53" s="183"/>
      <c r="KP53" s="183"/>
      <c r="KQ53" s="183"/>
      <c r="KR53" s="183"/>
      <c r="KS53" s="183"/>
      <c r="KT53" s="183"/>
      <c r="KU53" s="183"/>
      <c r="KV53" s="183"/>
      <c r="KW53" s="183"/>
      <c r="KX53" s="183"/>
      <c r="KY53" s="183"/>
      <c r="KZ53" s="183"/>
      <c r="LA53" s="183"/>
      <c r="LB53" s="183"/>
      <c r="LC53" s="183"/>
      <c r="LD53" s="183"/>
      <c r="LE53" s="183"/>
      <c r="LF53" s="183"/>
      <c r="LG53" s="183"/>
      <c r="LH53" s="183"/>
      <c r="LI53" s="183"/>
      <c r="LJ53" s="183"/>
      <c r="LK53" s="183"/>
      <c r="LL53" s="183"/>
      <c r="LM53" s="183"/>
      <c r="LN53" s="183"/>
      <c r="LO53" s="183"/>
      <c r="LP53" s="183"/>
      <c r="LQ53" s="183"/>
      <c r="LR53" s="183"/>
      <c r="LS53" s="183"/>
      <c r="LT53" s="183"/>
      <c r="LU53" s="183"/>
      <c r="LV53" s="183"/>
      <c r="LW53" s="183"/>
      <c r="LX53" s="183"/>
      <c r="LY53" s="183"/>
      <c r="LZ53" s="183"/>
      <c r="MA53" s="183"/>
      <c r="MB53" s="183"/>
      <c r="MC53" s="183"/>
      <c r="MD53" s="183"/>
      <c r="ME53" s="183"/>
      <c r="MF53" s="183"/>
      <c r="MG53" s="183"/>
      <c r="MH53" s="183"/>
      <c r="MI53" s="183"/>
      <c r="MJ53" s="183"/>
    </row>
    <row r="54" spans="1:348" s="220" customFormat="1" ht="17.25" customHeight="1" outlineLevel="1">
      <c r="A54" s="139"/>
      <c r="B54" s="139"/>
      <c r="C54" s="99"/>
      <c r="D54" s="99"/>
      <c r="E54" s="121" t="s">
        <v>5</v>
      </c>
      <c r="F54" s="121"/>
      <c r="G54" s="99"/>
      <c r="H54" s="99"/>
      <c r="I54" s="99"/>
      <c r="J54" s="223" t="s">
        <v>73</v>
      </c>
      <c r="K54" s="223" t="s">
        <v>77</v>
      </c>
      <c r="L54" s="239"/>
      <c r="M54" s="143"/>
      <c r="N54" s="479">
        <f>(N19*N43)*$M$27</f>
        <v>259472.13070487321</v>
      </c>
      <c r="O54" s="480">
        <f t="shared" ref="O54:T54" si="27">(O19*O43)*$M$27</f>
        <v>287665.02317218512</v>
      </c>
      <c r="P54" s="480">
        <f t="shared" si="27"/>
        <v>318921.20873195428</v>
      </c>
      <c r="Q54" s="480">
        <f t="shared" si="27"/>
        <v>353573.52888248302</v>
      </c>
      <c r="R54" s="480">
        <f t="shared" si="27"/>
        <v>391990.98994850344</v>
      </c>
      <c r="S54" s="480">
        <f t="shared" si="27"/>
        <v>434582.69256316015</v>
      </c>
      <c r="T54" s="481">
        <f t="shared" si="27"/>
        <v>481802.18810707185</v>
      </c>
      <c r="U54" s="183"/>
      <c r="V54" s="183"/>
      <c r="W54" s="183"/>
      <c r="X54" s="183"/>
      <c r="Y54" s="183"/>
      <c r="Z54" s="183"/>
      <c r="AA54" s="183"/>
      <c r="AB54" s="183"/>
      <c r="AC54" s="183"/>
      <c r="AD54" s="183"/>
      <c r="AE54" s="183"/>
      <c r="AF54" s="183"/>
      <c r="AG54" s="183"/>
      <c r="AH54" s="183"/>
      <c r="AI54" s="183"/>
      <c r="AJ54" s="183"/>
      <c r="AK54" s="183"/>
      <c r="AL54" s="183"/>
      <c r="AM54" s="183"/>
      <c r="AN54" s="183"/>
      <c r="AO54" s="183"/>
      <c r="AP54" s="183"/>
      <c r="AQ54" s="183"/>
      <c r="AR54" s="183"/>
      <c r="AS54" s="183"/>
      <c r="AT54" s="183"/>
      <c r="AU54" s="183"/>
      <c r="AV54" s="183"/>
      <c r="AW54" s="183"/>
      <c r="AX54" s="183"/>
      <c r="AY54" s="183"/>
      <c r="AZ54" s="183"/>
      <c r="BA54" s="183"/>
      <c r="BB54" s="183"/>
      <c r="BC54" s="183"/>
      <c r="BD54" s="183"/>
      <c r="BE54" s="183"/>
      <c r="BF54" s="183"/>
      <c r="BG54" s="183"/>
      <c r="BH54" s="183"/>
      <c r="BI54" s="183"/>
      <c r="BJ54" s="183"/>
      <c r="BK54" s="183"/>
      <c r="BL54" s="183"/>
      <c r="BM54" s="183"/>
      <c r="BN54" s="183"/>
      <c r="BO54" s="183"/>
      <c r="BP54" s="183"/>
      <c r="BQ54" s="183"/>
      <c r="BR54" s="183"/>
      <c r="BS54" s="183"/>
      <c r="BT54" s="183"/>
      <c r="BU54" s="183"/>
      <c r="BV54" s="183"/>
      <c r="BW54" s="183"/>
      <c r="BX54" s="183"/>
      <c r="BY54" s="183"/>
      <c r="BZ54" s="183"/>
      <c r="CA54" s="183"/>
      <c r="CB54" s="183"/>
      <c r="CC54" s="183"/>
      <c r="CD54" s="183"/>
      <c r="CE54" s="183"/>
      <c r="CF54" s="183"/>
      <c r="CG54" s="183"/>
      <c r="CH54" s="183"/>
      <c r="CI54" s="183"/>
      <c r="CJ54" s="183"/>
      <c r="CK54" s="183"/>
      <c r="CL54" s="183"/>
      <c r="CM54" s="183"/>
      <c r="CN54" s="183"/>
      <c r="CO54" s="183"/>
      <c r="CP54" s="183"/>
      <c r="CQ54" s="183"/>
      <c r="CR54" s="183"/>
      <c r="CS54" s="183"/>
      <c r="CT54" s="183"/>
      <c r="CU54" s="183"/>
      <c r="CV54" s="183"/>
      <c r="CW54" s="183"/>
      <c r="CX54" s="183"/>
      <c r="CY54" s="183"/>
      <c r="CZ54" s="183"/>
      <c r="DA54" s="183"/>
      <c r="DB54" s="183"/>
      <c r="DC54" s="183"/>
      <c r="DD54" s="183"/>
      <c r="DE54" s="183"/>
      <c r="DF54" s="183"/>
      <c r="DG54" s="183"/>
      <c r="DH54" s="183"/>
      <c r="DI54" s="183"/>
      <c r="DJ54" s="183"/>
      <c r="DK54" s="183"/>
      <c r="DL54" s="183"/>
      <c r="DM54" s="183"/>
      <c r="DN54" s="183"/>
      <c r="DO54" s="183"/>
      <c r="DP54" s="183"/>
      <c r="DQ54" s="183"/>
      <c r="DR54" s="183"/>
      <c r="DS54" s="183"/>
      <c r="DT54" s="183"/>
      <c r="DU54" s="183"/>
      <c r="DV54" s="183"/>
      <c r="DW54" s="183"/>
      <c r="DX54" s="183"/>
      <c r="DY54" s="183"/>
      <c r="DZ54" s="183"/>
      <c r="EA54" s="183"/>
      <c r="EB54" s="183"/>
      <c r="EC54" s="183"/>
      <c r="ED54" s="183"/>
      <c r="EE54" s="183"/>
      <c r="EF54" s="183"/>
      <c r="EG54" s="183"/>
      <c r="EH54" s="183"/>
      <c r="EI54" s="183"/>
      <c r="EJ54" s="183"/>
      <c r="EK54" s="183"/>
      <c r="EL54" s="183"/>
      <c r="EM54" s="183"/>
      <c r="EN54" s="183"/>
      <c r="EO54" s="183"/>
      <c r="EP54" s="183"/>
      <c r="EQ54" s="183"/>
      <c r="ER54" s="183"/>
      <c r="ES54" s="183"/>
      <c r="ET54" s="183"/>
      <c r="EU54" s="183"/>
      <c r="EV54" s="183"/>
      <c r="EW54" s="183"/>
      <c r="EX54" s="183"/>
      <c r="EY54" s="183"/>
      <c r="EZ54" s="183"/>
      <c r="FA54" s="183"/>
      <c r="FB54" s="183"/>
      <c r="FC54" s="183"/>
      <c r="FD54" s="183"/>
      <c r="FE54" s="183"/>
      <c r="FF54" s="183"/>
      <c r="FG54" s="183"/>
      <c r="FH54" s="183"/>
      <c r="FI54" s="183"/>
      <c r="FJ54" s="183"/>
      <c r="FK54" s="183"/>
      <c r="FL54" s="183"/>
      <c r="FM54" s="183"/>
      <c r="FN54" s="183"/>
      <c r="FO54" s="183"/>
      <c r="FP54" s="183"/>
      <c r="FQ54" s="183"/>
      <c r="FR54" s="183"/>
      <c r="FS54" s="183"/>
      <c r="FT54" s="183"/>
      <c r="FU54" s="183"/>
      <c r="FV54" s="183"/>
      <c r="FW54" s="183"/>
      <c r="FX54" s="183"/>
      <c r="FY54" s="183"/>
      <c r="FZ54" s="183"/>
      <c r="GA54" s="183"/>
      <c r="GB54" s="183"/>
      <c r="GC54" s="183"/>
      <c r="GD54" s="183"/>
      <c r="GE54" s="183"/>
      <c r="GF54" s="183"/>
      <c r="GG54" s="183"/>
      <c r="GH54" s="183"/>
      <c r="GI54" s="183"/>
      <c r="GJ54" s="183"/>
      <c r="GK54" s="183"/>
      <c r="GL54" s="183"/>
      <c r="GM54" s="183"/>
      <c r="GN54" s="183"/>
      <c r="GO54" s="183"/>
      <c r="GP54" s="183"/>
      <c r="GQ54" s="183"/>
      <c r="GR54" s="183"/>
      <c r="GS54" s="183"/>
      <c r="GT54" s="183"/>
      <c r="GU54" s="183"/>
      <c r="GV54" s="183"/>
      <c r="GW54" s="183"/>
      <c r="GX54" s="183"/>
      <c r="GY54" s="183"/>
      <c r="GZ54" s="183"/>
      <c r="HA54" s="183"/>
      <c r="HB54" s="183"/>
      <c r="HC54" s="183"/>
      <c r="HD54" s="183"/>
      <c r="HE54" s="183"/>
      <c r="HF54" s="183"/>
      <c r="HG54" s="183"/>
      <c r="HH54" s="183"/>
      <c r="HI54" s="183"/>
      <c r="HJ54" s="183"/>
      <c r="HK54" s="183"/>
      <c r="HL54" s="183"/>
      <c r="HM54" s="183"/>
      <c r="HN54" s="183"/>
      <c r="HO54" s="183"/>
      <c r="HP54" s="183"/>
      <c r="HQ54" s="183"/>
      <c r="HR54" s="183"/>
      <c r="HS54" s="183"/>
      <c r="HT54" s="183"/>
      <c r="HU54" s="183"/>
      <c r="HV54" s="183"/>
      <c r="HW54" s="183"/>
      <c r="HX54" s="183"/>
      <c r="HY54" s="183"/>
      <c r="HZ54" s="183"/>
      <c r="IA54" s="183"/>
      <c r="IB54" s="183"/>
      <c r="IC54" s="183"/>
      <c r="ID54" s="183"/>
      <c r="IE54" s="183"/>
      <c r="IF54" s="183"/>
      <c r="IG54" s="183"/>
      <c r="IH54" s="183"/>
      <c r="II54" s="183"/>
      <c r="IJ54" s="183"/>
      <c r="IK54" s="183"/>
      <c r="IL54" s="183"/>
      <c r="IM54" s="183"/>
      <c r="IN54" s="183"/>
      <c r="IO54" s="183"/>
      <c r="IP54" s="183"/>
      <c r="IQ54" s="183"/>
      <c r="IR54" s="183"/>
      <c r="IS54" s="183"/>
      <c r="IT54" s="183"/>
      <c r="IU54" s="183"/>
      <c r="IV54" s="183"/>
      <c r="IW54" s="183"/>
      <c r="IX54" s="183"/>
      <c r="IY54" s="183"/>
      <c r="IZ54" s="183"/>
      <c r="JA54" s="183"/>
      <c r="JB54" s="183"/>
      <c r="JC54" s="183"/>
      <c r="JD54" s="183"/>
      <c r="JE54" s="183"/>
      <c r="JF54" s="183"/>
      <c r="JG54" s="183"/>
      <c r="JH54" s="183"/>
      <c r="JI54" s="183"/>
      <c r="JJ54" s="183"/>
      <c r="JK54" s="183"/>
      <c r="JL54" s="183"/>
      <c r="JM54" s="183"/>
      <c r="JN54" s="183"/>
      <c r="JO54" s="183"/>
      <c r="JP54" s="183"/>
      <c r="JQ54" s="183"/>
      <c r="JR54" s="183"/>
      <c r="JS54" s="183"/>
      <c r="JT54" s="183"/>
      <c r="JU54" s="183"/>
      <c r="JV54" s="183"/>
      <c r="JW54" s="183"/>
      <c r="JX54" s="183"/>
      <c r="JY54" s="183"/>
      <c r="JZ54" s="183"/>
      <c r="KA54" s="183"/>
      <c r="KB54" s="183"/>
      <c r="KC54" s="183"/>
      <c r="KD54" s="183"/>
      <c r="KE54" s="183"/>
      <c r="KF54" s="183"/>
      <c r="KG54" s="183"/>
      <c r="KH54" s="183"/>
      <c r="KI54" s="183"/>
      <c r="KJ54" s="183"/>
      <c r="KK54" s="183"/>
      <c r="KL54" s="183"/>
      <c r="KM54" s="183"/>
      <c r="KN54" s="183"/>
      <c r="KO54" s="183"/>
      <c r="KP54" s="183"/>
      <c r="KQ54" s="183"/>
      <c r="KR54" s="183"/>
      <c r="KS54" s="183"/>
      <c r="KT54" s="183"/>
      <c r="KU54" s="183"/>
      <c r="KV54" s="183"/>
      <c r="KW54" s="183"/>
      <c r="KX54" s="183"/>
      <c r="KY54" s="183"/>
      <c r="KZ54" s="183"/>
      <c r="LA54" s="183"/>
      <c r="LB54" s="183"/>
      <c r="LC54" s="183"/>
      <c r="LD54" s="183"/>
      <c r="LE54" s="183"/>
      <c r="LF54" s="183"/>
      <c r="LG54" s="183"/>
      <c r="LH54" s="183"/>
      <c r="LI54" s="183"/>
      <c r="LJ54" s="183"/>
      <c r="LK54" s="183"/>
      <c r="LL54" s="183"/>
      <c r="LM54" s="183"/>
      <c r="LN54" s="183"/>
      <c r="LO54" s="183"/>
      <c r="LP54" s="183"/>
      <c r="LQ54" s="183"/>
      <c r="LR54" s="183"/>
      <c r="LS54" s="183"/>
      <c r="LT54" s="183"/>
      <c r="LU54" s="183"/>
      <c r="LV54" s="183"/>
      <c r="LW54" s="183"/>
      <c r="LX54" s="183"/>
      <c r="LY54" s="183"/>
      <c r="LZ54" s="183"/>
      <c r="MA54" s="183"/>
      <c r="MB54" s="183"/>
      <c r="MC54" s="183"/>
      <c r="MD54" s="183"/>
      <c r="ME54" s="183"/>
      <c r="MF54" s="183"/>
      <c r="MG54" s="183"/>
      <c r="MH54" s="183"/>
      <c r="MI54" s="183"/>
      <c r="MJ54" s="183"/>
    </row>
    <row r="55" spans="1:348" s="220" customFormat="1" ht="17.25" customHeight="1" outlineLevel="1">
      <c r="A55" s="139"/>
      <c r="B55" s="139"/>
      <c r="C55" s="228"/>
      <c r="D55" s="99"/>
      <c r="E55" s="121" t="s">
        <v>6</v>
      </c>
      <c r="F55" s="121"/>
      <c r="G55" s="99"/>
      <c r="H55" s="99"/>
      <c r="I55" s="99"/>
      <c r="J55" s="223" t="s">
        <v>73</v>
      </c>
      <c r="K55" s="223" t="s">
        <v>77</v>
      </c>
      <c r="L55" s="239"/>
      <c r="M55" s="143"/>
      <c r="N55" s="482">
        <f>(N20*N44)*$M$27</f>
        <v>8027007.5691789128</v>
      </c>
      <c r="O55" s="475">
        <f>(O20*O44)*$M$27</f>
        <v>8899180.4712065347</v>
      </c>
      <c r="P55" s="475">
        <f t="shared" ref="O55:T56" si="28">(P20*P44)*$M$27</f>
        <v>9866119.145469388</v>
      </c>
      <c r="Q55" s="475">
        <f t="shared" si="28"/>
        <v>10938120.347996539</v>
      </c>
      <c r="R55" s="475">
        <f t="shared" si="28"/>
        <v>12126599.626784032</v>
      </c>
      <c r="S55" s="475">
        <f t="shared" si="28"/>
        <v>13444212.883912325</v>
      </c>
      <c r="T55" s="476">
        <f t="shared" si="28"/>
        <v>14904991.145971246</v>
      </c>
      <c r="U55" s="183"/>
      <c r="V55" s="183"/>
      <c r="W55" s="183"/>
      <c r="X55" s="183"/>
      <c r="Y55" s="183"/>
      <c r="Z55" s="183"/>
      <c r="AA55" s="183"/>
      <c r="AB55" s="183"/>
      <c r="AC55" s="183"/>
      <c r="AD55" s="183"/>
      <c r="AE55" s="183"/>
      <c r="AF55" s="183"/>
      <c r="AG55" s="183"/>
      <c r="AH55" s="183"/>
      <c r="AI55" s="183"/>
      <c r="AJ55" s="183"/>
      <c r="AK55" s="183"/>
      <c r="AL55" s="183"/>
      <c r="AM55" s="183"/>
      <c r="AN55" s="183"/>
      <c r="AO55" s="183"/>
      <c r="AP55" s="183"/>
      <c r="AQ55" s="183"/>
      <c r="AR55" s="183"/>
      <c r="AS55" s="183"/>
      <c r="AT55" s="183"/>
      <c r="AU55" s="183"/>
      <c r="AV55" s="183"/>
      <c r="AW55" s="183"/>
      <c r="AX55" s="183"/>
      <c r="AY55" s="183"/>
      <c r="AZ55" s="183"/>
      <c r="BA55" s="183"/>
      <c r="BB55" s="183"/>
      <c r="BC55" s="183"/>
      <c r="BD55" s="183"/>
      <c r="BE55" s="183"/>
      <c r="BF55" s="183"/>
      <c r="BG55" s="183"/>
      <c r="BH55" s="183"/>
      <c r="BI55" s="183"/>
      <c r="BJ55" s="183"/>
      <c r="BK55" s="183"/>
      <c r="BL55" s="183"/>
      <c r="BM55" s="183"/>
      <c r="BN55" s="183"/>
      <c r="BO55" s="183"/>
      <c r="BP55" s="183"/>
      <c r="BQ55" s="183"/>
      <c r="BR55" s="183"/>
      <c r="BS55" s="183"/>
      <c r="BT55" s="183"/>
      <c r="BU55" s="183"/>
      <c r="BV55" s="183"/>
      <c r="BW55" s="183"/>
      <c r="BX55" s="183"/>
      <c r="BY55" s="183"/>
      <c r="BZ55" s="183"/>
      <c r="CA55" s="183"/>
      <c r="CB55" s="183"/>
      <c r="CC55" s="183"/>
      <c r="CD55" s="183"/>
      <c r="CE55" s="183"/>
      <c r="CF55" s="183"/>
      <c r="CG55" s="183"/>
      <c r="CH55" s="183"/>
      <c r="CI55" s="183"/>
      <c r="CJ55" s="183"/>
      <c r="CK55" s="183"/>
      <c r="CL55" s="183"/>
      <c r="CM55" s="183"/>
      <c r="CN55" s="183"/>
      <c r="CO55" s="183"/>
      <c r="CP55" s="183"/>
      <c r="CQ55" s="183"/>
      <c r="CR55" s="183"/>
      <c r="CS55" s="183"/>
      <c r="CT55" s="183"/>
      <c r="CU55" s="183"/>
      <c r="CV55" s="183"/>
      <c r="CW55" s="183"/>
      <c r="CX55" s="183"/>
      <c r="CY55" s="183"/>
      <c r="CZ55" s="183"/>
      <c r="DA55" s="183"/>
      <c r="DB55" s="183"/>
      <c r="DC55" s="183"/>
      <c r="DD55" s="183"/>
      <c r="DE55" s="183"/>
      <c r="DF55" s="183"/>
      <c r="DG55" s="183"/>
      <c r="DH55" s="183"/>
      <c r="DI55" s="183"/>
      <c r="DJ55" s="183"/>
      <c r="DK55" s="183"/>
      <c r="DL55" s="183"/>
      <c r="DM55" s="183"/>
      <c r="DN55" s="183"/>
      <c r="DO55" s="183"/>
      <c r="DP55" s="183"/>
      <c r="DQ55" s="183"/>
      <c r="DR55" s="183"/>
      <c r="DS55" s="183"/>
      <c r="DT55" s="183"/>
      <c r="DU55" s="183"/>
      <c r="DV55" s="183"/>
      <c r="DW55" s="183"/>
      <c r="DX55" s="183"/>
      <c r="DY55" s="183"/>
      <c r="DZ55" s="183"/>
      <c r="EA55" s="183"/>
      <c r="EB55" s="183"/>
      <c r="EC55" s="183"/>
      <c r="ED55" s="183"/>
      <c r="EE55" s="183"/>
      <c r="EF55" s="183"/>
      <c r="EG55" s="183"/>
      <c r="EH55" s="183"/>
      <c r="EI55" s="183"/>
      <c r="EJ55" s="183"/>
      <c r="EK55" s="183"/>
      <c r="EL55" s="183"/>
      <c r="EM55" s="183"/>
      <c r="EN55" s="183"/>
      <c r="EO55" s="183"/>
      <c r="EP55" s="183"/>
      <c r="EQ55" s="183"/>
      <c r="ER55" s="183"/>
      <c r="ES55" s="183"/>
      <c r="ET55" s="183"/>
      <c r="EU55" s="183"/>
      <c r="EV55" s="183"/>
      <c r="EW55" s="183"/>
      <c r="EX55" s="183"/>
      <c r="EY55" s="183"/>
      <c r="EZ55" s="183"/>
      <c r="FA55" s="183"/>
      <c r="FB55" s="183"/>
      <c r="FC55" s="183"/>
      <c r="FD55" s="183"/>
      <c r="FE55" s="183"/>
      <c r="FF55" s="183"/>
      <c r="FG55" s="183"/>
      <c r="FH55" s="183"/>
      <c r="FI55" s="183"/>
      <c r="FJ55" s="183"/>
      <c r="FK55" s="183"/>
      <c r="FL55" s="183"/>
      <c r="FM55" s="183"/>
      <c r="FN55" s="183"/>
      <c r="FO55" s="183"/>
      <c r="FP55" s="183"/>
      <c r="FQ55" s="183"/>
      <c r="FR55" s="183"/>
      <c r="FS55" s="183"/>
      <c r="FT55" s="183"/>
      <c r="FU55" s="183"/>
      <c r="FV55" s="183"/>
      <c r="FW55" s="183"/>
      <c r="FX55" s="183"/>
      <c r="FY55" s="183"/>
      <c r="FZ55" s="183"/>
      <c r="GA55" s="183"/>
      <c r="GB55" s="183"/>
      <c r="GC55" s="183"/>
      <c r="GD55" s="183"/>
      <c r="GE55" s="183"/>
      <c r="GF55" s="183"/>
      <c r="GG55" s="183"/>
      <c r="GH55" s="183"/>
      <c r="GI55" s="183"/>
      <c r="GJ55" s="183"/>
      <c r="GK55" s="183"/>
      <c r="GL55" s="183"/>
      <c r="GM55" s="183"/>
      <c r="GN55" s="183"/>
      <c r="GO55" s="183"/>
      <c r="GP55" s="183"/>
      <c r="GQ55" s="183"/>
      <c r="GR55" s="183"/>
      <c r="GS55" s="183"/>
      <c r="GT55" s="183"/>
      <c r="GU55" s="183"/>
      <c r="GV55" s="183"/>
      <c r="GW55" s="183"/>
      <c r="GX55" s="183"/>
      <c r="GY55" s="183"/>
      <c r="GZ55" s="183"/>
      <c r="HA55" s="183"/>
      <c r="HB55" s="183"/>
      <c r="HC55" s="183"/>
      <c r="HD55" s="183"/>
      <c r="HE55" s="183"/>
      <c r="HF55" s="183"/>
      <c r="HG55" s="183"/>
      <c r="HH55" s="183"/>
      <c r="HI55" s="183"/>
      <c r="HJ55" s="183"/>
      <c r="HK55" s="183"/>
      <c r="HL55" s="183"/>
      <c r="HM55" s="183"/>
      <c r="HN55" s="183"/>
      <c r="HO55" s="183"/>
      <c r="HP55" s="183"/>
      <c r="HQ55" s="183"/>
      <c r="HR55" s="183"/>
      <c r="HS55" s="183"/>
      <c r="HT55" s="183"/>
      <c r="HU55" s="183"/>
      <c r="HV55" s="183"/>
      <c r="HW55" s="183"/>
      <c r="HX55" s="183"/>
      <c r="HY55" s="183"/>
      <c r="HZ55" s="183"/>
      <c r="IA55" s="183"/>
      <c r="IB55" s="183"/>
      <c r="IC55" s="183"/>
      <c r="ID55" s="183"/>
      <c r="IE55" s="183"/>
      <c r="IF55" s="183"/>
      <c r="IG55" s="183"/>
      <c r="IH55" s="183"/>
      <c r="II55" s="183"/>
      <c r="IJ55" s="183"/>
      <c r="IK55" s="183"/>
      <c r="IL55" s="183"/>
      <c r="IM55" s="183"/>
      <c r="IN55" s="183"/>
      <c r="IO55" s="183"/>
      <c r="IP55" s="183"/>
      <c r="IQ55" s="183"/>
      <c r="IR55" s="183"/>
      <c r="IS55" s="183"/>
      <c r="IT55" s="183"/>
      <c r="IU55" s="183"/>
      <c r="IV55" s="183"/>
      <c r="IW55" s="183"/>
      <c r="IX55" s="183"/>
      <c r="IY55" s="183"/>
      <c r="IZ55" s="183"/>
      <c r="JA55" s="183"/>
      <c r="JB55" s="183"/>
      <c r="JC55" s="183"/>
      <c r="JD55" s="183"/>
      <c r="JE55" s="183"/>
      <c r="JF55" s="183"/>
      <c r="JG55" s="183"/>
      <c r="JH55" s="183"/>
      <c r="JI55" s="183"/>
      <c r="JJ55" s="183"/>
      <c r="JK55" s="183"/>
      <c r="JL55" s="183"/>
      <c r="JM55" s="183"/>
      <c r="JN55" s="183"/>
      <c r="JO55" s="183"/>
      <c r="JP55" s="183"/>
      <c r="JQ55" s="183"/>
      <c r="JR55" s="183"/>
      <c r="JS55" s="183"/>
      <c r="JT55" s="183"/>
      <c r="JU55" s="183"/>
      <c r="JV55" s="183"/>
      <c r="JW55" s="183"/>
      <c r="JX55" s="183"/>
      <c r="JY55" s="183"/>
      <c r="JZ55" s="183"/>
      <c r="KA55" s="183"/>
      <c r="KB55" s="183"/>
      <c r="KC55" s="183"/>
      <c r="KD55" s="183"/>
      <c r="KE55" s="183"/>
      <c r="KF55" s="183"/>
      <c r="KG55" s="183"/>
      <c r="KH55" s="183"/>
      <c r="KI55" s="183"/>
      <c r="KJ55" s="183"/>
      <c r="KK55" s="183"/>
      <c r="KL55" s="183"/>
      <c r="KM55" s="183"/>
      <c r="KN55" s="183"/>
      <c r="KO55" s="183"/>
      <c r="KP55" s="183"/>
      <c r="KQ55" s="183"/>
      <c r="KR55" s="183"/>
      <c r="KS55" s="183"/>
      <c r="KT55" s="183"/>
      <c r="KU55" s="183"/>
      <c r="KV55" s="183"/>
      <c r="KW55" s="183"/>
      <c r="KX55" s="183"/>
      <c r="KY55" s="183"/>
      <c r="KZ55" s="183"/>
      <c r="LA55" s="183"/>
      <c r="LB55" s="183"/>
      <c r="LC55" s="183"/>
      <c r="LD55" s="183"/>
      <c r="LE55" s="183"/>
      <c r="LF55" s="183"/>
      <c r="LG55" s="183"/>
      <c r="LH55" s="183"/>
      <c r="LI55" s="183"/>
      <c r="LJ55" s="183"/>
      <c r="LK55" s="183"/>
      <c r="LL55" s="183"/>
      <c r="LM55" s="183"/>
      <c r="LN55" s="183"/>
      <c r="LO55" s="183"/>
      <c r="LP55" s="183"/>
      <c r="LQ55" s="183"/>
      <c r="LR55" s="183"/>
      <c r="LS55" s="183"/>
      <c r="LT55" s="183"/>
      <c r="LU55" s="183"/>
      <c r="LV55" s="183"/>
      <c r="LW55" s="183"/>
      <c r="LX55" s="183"/>
      <c r="LY55" s="183"/>
      <c r="LZ55" s="183"/>
      <c r="MA55" s="183"/>
      <c r="MB55" s="183"/>
      <c r="MC55" s="183"/>
      <c r="MD55" s="183"/>
      <c r="ME55" s="183"/>
      <c r="MF55" s="183"/>
      <c r="MG55" s="183"/>
      <c r="MH55" s="183"/>
      <c r="MI55" s="183"/>
      <c r="MJ55" s="183"/>
    </row>
    <row r="56" spans="1:348" s="220" customFormat="1" ht="17.25" customHeight="1" outlineLevel="1">
      <c r="A56" s="139"/>
      <c r="B56" s="139"/>
      <c r="C56" s="228"/>
      <c r="D56" s="99"/>
      <c r="E56" s="121" t="s">
        <v>7</v>
      </c>
      <c r="F56" s="121"/>
      <c r="G56" s="99"/>
      <c r="H56" s="99"/>
      <c r="I56" s="99"/>
      <c r="J56" s="223" t="s">
        <v>73</v>
      </c>
      <c r="K56" s="223" t="s">
        <v>77</v>
      </c>
      <c r="L56" s="239"/>
      <c r="M56" s="143"/>
      <c r="N56" s="482">
        <f>(N21*N45)*$M$27</f>
        <v>7843337.5234660795</v>
      </c>
      <c r="O56" s="475">
        <f t="shared" si="28"/>
        <v>8695553.7934107818</v>
      </c>
      <c r="P56" s="475">
        <f t="shared" si="28"/>
        <v>9640367.4517230727</v>
      </c>
      <c r="Q56" s="475">
        <f t="shared" si="28"/>
        <v>10687839.649116555</v>
      </c>
      <c r="R56" s="475">
        <f t="shared" si="28"/>
        <v>11849124.728623383</v>
      </c>
      <c r="S56" s="475">
        <f t="shared" si="28"/>
        <v>13136589.006187014</v>
      </c>
      <c r="T56" s="476">
        <f t="shared" si="28"/>
        <v>14563942.457336467</v>
      </c>
      <c r="U56" s="183"/>
      <c r="V56" s="183"/>
      <c r="W56" s="183"/>
      <c r="X56" s="183"/>
      <c r="Y56" s="183"/>
      <c r="Z56" s="183"/>
      <c r="AA56" s="183"/>
      <c r="AB56" s="183"/>
      <c r="AC56" s="183"/>
      <c r="AD56" s="183"/>
      <c r="AE56" s="183"/>
      <c r="AF56" s="183"/>
      <c r="AG56" s="183"/>
      <c r="AH56" s="183"/>
      <c r="AI56" s="183"/>
      <c r="AJ56" s="183"/>
      <c r="AK56" s="183"/>
      <c r="AL56" s="183"/>
      <c r="AM56" s="183"/>
      <c r="AN56" s="183"/>
      <c r="AO56" s="183"/>
      <c r="AP56" s="183"/>
      <c r="AQ56" s="183"/>
      <c r="AR56" s="183"/>
      <c r="AS56" s="183"/>
      <c r="AT56" s="183"/>
      <c r="AU56" s="183"/>
      <c r="AV56" s="183"/>
      <c r="AW56" s="183"/>
      <c r="AX56" s="183"/>
      <c r="AY56" s="183"/>
      <c r="AZ56" s="183"/>
      <c r="BA56" s="183"/>
      <c r="BB56" s="183"/>
      <c r="BC56" s="183"/>
      <c r="BD56" s="183"/>
      <c r="BE56" s="183"/>
      <c r="BF56" s="183"/>
      <c r="BG56" s="183"/>
      <c r="BH56" s="183"/>
      <c r="BI56" s="183"/>
      <c r="BJ56" s="183"/>
      <c r="BK56" s="183"/>
      <c r="BL56" s="183"/>
      <c r="BM56" s="183"/>
      <c r="BN56" s="183"/>
      <c r="BO56" s="183"/>
      <c r="BP56" s="183"/>
      <c r="BQ56" s="183"/>
      <c r="BR56" s="183"/>
      <c r="BS56" s="183"/>
      <c r="BT56" s="183"/>
      <c r="BU56" s="183"/>
      <c r="BV56" s="183"/>
      <c r="BW56" s="183"/>
      <c r="BX56" s="183"/>
      <c r="BY56" s="183"/>
      <c r="BZ56" s="183"/>
      <c r="CA56" s="183"/>
      <c r="CB56" s="183"/>
      <c r="CC56" s="183"/>
      <c r="CD56" s="183"/>
      <c r="CE56" s="183"/>
      <c r="CF56" s="183"/>
      <c r="CG56" s="183"/>
      <c r="CH56" s="183"/>
      <c r="CI56" s="183"/>
      <c r="CJ56" s="183"/>
      <c r="CK56" s="183"/>
      <c r="CL56" s="183"/>
      <c r="CM56" s="183"/>
      <c r="CN56" s="183"/>
      <c r="CO56" s="183"/>
      <c r="CP56" s="183"/>
      <c r="CQ56" s="183"/>
      <c r="CR56" s="183"/>
      <c r="CS56" s="183"/>
      <c r="CT56" s="183"/>
      <c r="CU56" s="183"/>
      <c r="CV56" s="183"/>
      <c r="CW56" s="183"/>
      <c r="CX56" s="183"/>
      <c r="CY56" s="183"/>
      <c r="CZ56" s="183"/>
      <c r="DA56" s="183"/>
      <c r="DB56" s="183"/>
      <c r="DC56" s="183"/>
      <c r="DD56" s="183"/>
      <c r="DE56" s="183"/>
      <c r="DF56" s="183"/>
      <c r="DG56" s="183"/>
      <c r="DH56" s="183"/>
      <c r="DI56" s="183"/>
      <c r="DJ56" s="183"/>
      <c r="DK56" s="183"/>
      <c r="DL56" s="183"/>
      <c r="DM56" s="183"/>
      <c r="DN56" s="183"/>
      <c r="DO56" s="183"/>
      <c r="DP56" s="183"/>
      <c r="DQ56" s="183"/>
      <c r="DR56" s="183"/>
      <c r="DS56" s="183"/>
      <c r="DT56" s="183"/>
      <c r="DU56" s="183"/>
      <c r="DV56" s="183"/>
      <c r="DW56" s="183"/>
      <c r="DX56" s="183"/>
      <c r="DY56" s="183"/>
      <c r="DZ56" s="183"/>
      <c r="EA56" s="183"/>
      <c r="EB56" s="183"/>
      <c r="EC56" s="183"/>
      <c r="ED56" s="183"/>
      <c r="EE56" s="183"/>
      <c r="EF56" s="183"/>
      <c r="EG56" s="183"/>
      <c r="EH56" s="183"/>
      <c r="EI56" s="183"/>
      <c r="EJ56" s="183"/>
      <c r="EK56" s="183"/>
      <c r="EL56" s="183"/>
      <c r="EM56" s="183"/>
      <c r="EN56" s="183"/>
      <c r="EO56" s="183"/>
      <c r="EP56" s="183"/>
      <c r="EQ56" s="183"/>
      <c r="ER56" s="183"/>
      <c r="ES56" s="183"/>
      <c r="ET56" s="183"/>
      <c r="EU56" s="183"/>
      <c r="EV56" s="183"/>
      <c r="EW56" s="183"/>
      <c r="EX56" s="183"/>
      <c r="EY56" s="183"/>
      <c r="EZ56" s="183"/>
      <c r="FA56" s="183"/>
      <c r="FB56" s="183"/>
      <c r="FC56" s="183"/>
      <c r="FD56" s="183"/>
      <c r="FE56" s="183"/>
      <c r="FF56" s="183"/>
      <c r="FG56" s="183"/>
      <c r="FH56" s="183"/>
      <c r="FI56" s="183"/>
      <c r="FJ56" s="183"/>
      <c r="FK56" s="183"/>
      <c r="FL56" s="183"/>
      <c r="FM56" s="183"/>
      <c r="FN56" s="183"/>
      <c r="FO56" s="183"/>
      <c r="FP56" s="183"/>
      <c r="FQ56" s="183"/>
      <c r="FR56" s="183"/>
      <c r="FS56" s="183"/>
      <c r="FT56" s="183"/>
      <c r="FU56" s="183"/>
      <c r="FV56" s="183"/>
      <c r="FW56" s="183"/>
      <c r="FX56" s="183"/>
      <c r="FY56" s="183"/>
      <c r="FZ56" s="183"/>
      <c r="GA56" s="183"/>
      <c r="GB56" s="183"/>
      <c r="GC56" s="183"/>
      <c r="GD56" s="183"/>
      <c r="GE56" s="183"/>
      <c r="GF56" s="183"/>
      <c r="GG56" s="183"/>
      <c r="GH56" s="183"/>
      <c r="GI56" s="183"/>
      <c r="GJ56" s="183"/>
      <c r="GK56" s="183"/>
      <c r="GL56" s="183"/>
      <c r="GM56" s="183"/>
      <c r="GN56" s="183"/>
      <c r="GO56" s="183"/>
      <c r="GP56" s="183"/>
      <c r="GQ56" s="183"/>
      <c r="GR56" s="183"/>
      <c r="GS56" s="183"/>
      <c r="GT56" s="183"/>
      <c r="GU56" s="183"/>
      <c r="GV56" s="183"/>
      <c r="GW56" s="183"/>
      <c r="GX56" s="183"/>
      <c r="GY56" s="183"/>
      <c r="GZ56" s="183"/>
      <c r="HA56" s="183"/>
      <c r="HB56" s="183"/>
      <c r="HC56" s="183"/>
      <c r="HD56" s="183"/>
      <c r="HE56" s="183"/>
      <c r="HF56" s="183"/>
      <c r="HG56" s="183"/>
      <c r="HH56" s="183"/>
      <c r="HI56" s="183"/>
      <c r="HJ56" s="183"/>
      <c r="HK56" s="183"/>
      <c r="HL56" s="183"/>
      <c r="HM56" s="183"/>
      <c r="HN56" s="183"/>
      <c r="HO56" s="183"/>
      <c r="HP56" s="183"/>
      <c r="HQ56" s="183"/>
      <c r="HR56" s="183"/>
      <c r="HS56" s="183"/>
      <c r="HT56" s="183"/>
      <c r="HU56" s="183"/>
      <c r="HV56" s="183"/>
      <c r="HW56" s="183"/>
      <c r="HX56" s="183"/>
      <c r="HY56" s="183"/>
      <c r="HZ56" s="183"/>
      <c r="IA56" s="183"/>
      <c r="IB56" s="183"/>
      <c r="IC56" s="183"/>
      <c r="ID56" s="183"/>
      <c r="IE56" s="183"/>
      <c r="IF56" s="183"/>
      <c r="IG56" s="183"/>
      <c r="IH56" s="183"/>
      <c r="II56" s="183"/>
      <c r="IJ56" s="183"/>
      <c r="IK56" s="183"/>
      <c r="IL56" s="183"/>
      <c r="IM56" s="183"/>
      <c r="IN56" s="183"/>
      <c r="IO56" s="183"/>
      <c r="IP56" s="183"/>
      <c r="IQ56" s="183"/>
      <c r="IR56" s="183"/>
      <c r="IS56" s="183"/>
      <c r="IT56" s="183"/>
      <c r="IU56" s="183"/>
      <c r="IV56" s="183"/>
      <c r="IW56" s="183"/>
      <c r="IX56" s="183"/>
      <c r="IY56" s="183"/>
      <c r="IZ56" s="183"/>
      <c r="JA56" s="183"/>
      <c r="JB56" s="183"/>
      <c r="JC56" s="183"/>
      <c r="JD56" s="183"/>
      <c r="JE56" s="183"/>
      <c r="JF56" s="183"/>
      <c r="JG56" s="183"/>
      <c r="JH56" s="183"/>
      <c r="JI56" s="183"/>
      <c r="JJ56" s="183"/>
      <c r="JK56" s="183"/>
      <c r="JL56" s="183"/>
      <c r="JM56" s="183"/>
      <c r="JN56" s="183"/>
      <c r="JO56" s="183"/>
      <c r="JP56" s="183"/>
      <c r="JQ56" s="183"/>
      <c r="JR56" s="183"/>
      <c r="JS56" s="183"/>
      <c r="JT56" s="183"/>
      <c r="JU56" s="183"/>
      <c r="JV56" s="183"/>
      <c r="JW56" s="183"/>
      <c r="JX56" s="183"/>
      <c r="JY56" s="183"/>
      <c r="JZ56" s="183"/>
      <c r="KA56" s="183"/>
      <c r="KB56" s="183"/>
      <c r="KC56" s="183"/>
      <c r="KD56" s="183"/>
      <c r="KE56" s="183"/>
      <c r="KF56" s="183"/>
      <c r="KG56" s="183"/>
      <c r="KH56" s="183"/>
      <c r="KI56" s="183"/>
      <c r="KJ56" s="183"/>
      <c r="KK56" s="183"/>
      <c r="KL56" s="183"/>
      <c r="KM56" s="183"/>
      <c r="KN56" s="183"/>
      <c r="KO56" s="183"/>
      <c r="KP56" s="183"/>
      <c r="KQ56" s="183"/>
      <c r="KR56" s="183"/>
      <c r="KS56" s="183"/>
      <c r="KT56" s="183"/>
      <c r="KU56" s="183"/>
      <c r="KV56" s="183"/>
      <c r="KW56" s="183"/>
      <c r="KX56" s="183"/>
      <c r="KY56" s="183"/>
      <c r="KZ56" s="183"/>
      <c r="LA56" s="183"/>
      <c r="LB56" s="183"/>
      <c r="LC56" s="183"/>
      <c r="LD56" s="183"/>
      <c r="LE56" s="183"/>
      <c r="LF56" s="183"/>
      <c r="LG56" s="183"/>
      <c r="LH56" s="183"/>
      <c r="LI56" s="183"/>
      <c r="LJ56" s="183"/>
      <c r="LK56" s="183"/>
      <c r="LL56" s="183"/>
      <c r="LM56" s="183"/>
      <c r="LN56" s="183"/>
      <c r="LO56" s="183"/>
      <c r="LP56" s="183"/>
      <c r="LQ56" s="183"/>
      <c r="LR56" s="183"/>
      <c r="LS56" s="183"/>
      <c r="LT56" s="183"/>
      <c r="LU56" s="183"/>
      <c r="LV56" s="183"/>
      <c r="LW56" s="183"/>
      <c r="LX56" s="183"/>
      <c r="LY56" s="183"/>
      <c r="LZ56" s="183"/>
      <c r="MA56" s="183"/>
      <c r="MB56" s="183"/>
      <c r="MC56" s="183"/>
      <c r="MD56" s="183"/>
      <c r="ME56" s="183"/>
      <c r="MF56" s="183"/>
      <c r="MG56" s="183"/>
      <c r="MH56" s="183"/>
      <c r="MI56" s="183"/>
      <c r="MJ56" s="183"/>
    </row>
    <row r="57" spans="1:348" s="220" customFormat="1" ht="17.25" customHeight="1">
      <c r="A57" s="139"/>
      <c r="B57" s="139"/>
      <c r="C57" s="139"/>
      <c r="D57" s="97"/>
      <c r="E57" s="222"/>
      <c r="F57" s="249"/>
      <c r="G57" s="249"/>
      <c r="H57" s="249"/>
      <c r="I57" s="249"/>
      <c r="J57" s="223" t="s">
        <v>73</v>
      </c>
      <c r="K57" s="223" t="s">
        <v>77</v>
      </c>
      <c r="L57" s="249"/>
      <c r="M57" s="194" t="s">
        <v>59</v>
      </c>
      <c r="N57" s="512">
        <f>SUM(N54:N56)</f>
        <v>16129817.223349866</v>
      </c>
      <c r="O57" s="508">
        <f>SUM(O54:O56)</f>
        <v>17882399.287789501</v>
      </c>
      <c r="P57" s="508">
        <f t="shared" ref="P57:T57" si="29">SUM(P54:P56)</f>
        <v>19825407.805924416</v>
      </c>
      <c r="Q57" s="508">
        <f t="shared" si="29"/>
        <v>21979533.525995575</v>
      </c>
      <c r="R57" s="508">
        <f t="shared" si="29"/>
        <v>24367715.34535592</v>
      </c>
      <c r="S57" s="508">
        <f t="shared" si="29"/>
        <v>27015384.5826625</v>
      </c>
      <c r="T57" s="509">
        <f t="shared" si="29"/>
        <v>29950735.791414782</v>
      </c>
      <c r="U57" s="183"/>
      <c r="V57" s="183"/>
      <c r="W57" s="183"/>
      <c r="X57" s="183"/>
      <c r="Y57" s="183"/>
      <c r="Z57" s="183"/>
      <c r="AA57" s="183"/>
      <c r="AB57" s="183"/>
      <c r="AC57" s="183"/>
      <c r="AD57" s="183"/>
      <c r="AE57" s="183"/>
      <c r="AF57" s="183"/>
      <c r="AG57" s="183"/>
      <c r="AH57" s="183"/>
      <c r="AI57" s="183"/>
      <c r="AJ57" s="183"/>
      <c r="AK57" s="183"/>
      <c r="AL57" s="183"/>
      <c r="AM57" s="183"/>
      <c r="AN57" s="183"/>
      <c r="AO57" s="183"/>
      <c r="AP57" s="183"/>
      <c r="AQ57" s="183"/>
      <c r="AR57" s="183"/>
      <c r="AS57" s="183"/>
      <c r="AT57" s="183"/>
      <c r="AU57" s="183"/>
      <c r="AV57" s="183"/>
      <c r="AW57" s="183"/>
      <c r="AX57" s="183"/>
      <c r="AY57" s="183"/>
      <c r="AZ57" s="183"/>
      <c r="BA57" s="183"/>
      <c r="BB57" s="183"/>
      <c r="BC57" s="183"/>
      <c r="BD57" s="183"/>
      <c r="BE57" s="183"/>
      <c r="BF57" s="183"/>
      <c r="BG57" s="183"/>
      <c r="BH57" s="183"/>
      <c r="BI57" s="183"/>
      <c r="BJ57" s="183"/>
      <c r="BK57" s="183"/>
      <c r="BL57" s="183"/>
      <c r="BM57" s="183"/>
      <c r="BN57" s="183"/>
      <c r="BO57" s="183"/>
      <c r="BP57" s="183"/>
      <c r="BQ57" s="183"/>
      <c r="BR57" s="183"/>
      <c r="BS57" s="183"/>
      <c r="BT57" s="183"/>
      <c r="BU57" s="183"/>
      <c r="BV57" s="183"/>
      <c r="BW57" s="183"/>
      <c r="BX57" s="183"/>
      <c r="BY57" s="183"/>
      <c r="BZ57" s="183"/>
      <c r="CA57" s="183"/>
      <c r="CB57" s="183"/>
      <c r="CC57" s="183"/>
      <c r="CD57" s="183"/>
      <c r="CE57" s="183"/>
      <c r="CF57" s="183"/>
      <c r="CG57" s="183"/>
      <c r="CH57" s="183"/>
      <c r="CI57" s="183"/>
      <c r="CJ57" s="183"/>
      <c r="CK57" s="183"/>
      <c r="CL57" s="183"/>
      <c r="CM57" s="183"/>
      <c r="CN57" s="183"/>
      <c r="CO57" s="183"/>
      <c r="CP57" s="183"/>
      <c r="CQ57" s="183"/>
      <c r="CR57" s="183"/>
      <c r="CS57" s="183"/>
      <c r="CT57" s="183"/>
      <c r="CU57" s="183"/>
      <c r="CV57" s="183"/>
      <c r="CW57" s="183"/>
      <c r="CX57" s="183"/>
      <c r="CY57" s="183"/>
      <c r="CZ57" s="183"/>
      <c r="DA57" s="183"/>
      <c r="DB57" s="183"/>
      <c r="DC57" s="183"/>
      <c r="DD57" s="183"/>
      <c r="DE57" s="183"/>
      <c r="DF57" s="183"/>
      <c r="DG57" s="183"/>
      <c r="DH57" s="183"/>
      <c r="DI57" s="183"/>
      <c r="DJ57" s="183"/>
      <c r="DK57" s="183"/>
      <c r="DL57" s="183"/>
      <c r="DM57" s="183"/>
      <c r="DN57" s="183"/>
      <c r="DO57" s="183"/>
      <c r="DP57" s="183"/>
      <c r="DQ57" s="183"/>
      <c r="DR57" s="183"/>
      <c r="DS57" s="183"/>
      <c r="DT57" s="183"/>
      <c r="DU57" s="183"/>
      <c r="DV57" s="183"/>
      <c r="DW57" s="183"/>
      <c r="DX57" s="183"/>
      <c r="DY57" s="183"/>
      <c r="DZ57" s="183"/>
      <c r="EA57" s="183"/>
      <c r="EB57" s="183"/>
      <c r="EC57" s="183"/>
      <c r="ED57" s="183"/>
      <c r="EE57" s="183"/>
      <c r="EF57" s="183"/>
      <c r="EG57" s="183"/>
      <c r="EH57" s="183"/>
      <c r="EI57" s="183"/>
      <c r="EJ57" s="183"/>
      <c r="EK57" s="183"/>
      <c r="EL57" s="183"/>
      <c r="EM57" s="183"/>
      <c r="EN57" s="183"/>
      <c r="EO57" s="183"/>
      <c r="EP57" s="183"/>
      <c r="EQ57" s="183"/>
      <c r="ER57" s="183"/>
      <c r="ES57" s="183"/>
      <c r="ET57" s="183"/>
      <c r="EU57" s="183"/>
      <c r="EV57" s="183"/>
      <c r="EW57" s="183"/>
      <c r="EX57" s="183"/>
      <c r="EY57" s="183"/>
      <c r="EZ57" s="183"/>
      <c r="FA57" s="183"/>
      <c r="FB57" s="183"/>
      <c r="FC57" s="183"/>
      <c r="FD57" s="183"/>
      <c r="FE57" s="183"/>
      <c r="FF57" s="183"/>
      <c r="FG57" s="183"/>
      <c r="FH57" s="183"/>
      <c r="FI57" s="183"/>
      <c r="FJ57" s="183"/>
      <c r="FK57" s="183"/>
      <c r="FL57" s="183"/>
      <c r="FM57" s="183"/>
      <c r="FN57" s="183"/>
      <c r="FO57" s="183"/>
      <c r="FP57" s="183"/>
      <c r="FQ57" s="183"/>
      <c r="FR57" s="183"/>
      <c r="FS57" s="183"/>
      <c r="FT57" s="183"/>
      <c r="FU57" s="183"/>
      <c r="FV57" s="183"/>
      <c r="FW57" s="183"/>
      <c r="FX57" s="183"/>
      <c r="FY57" s="183"/>
      <c r="FZ57" s="183"/>
      <c r="GA57" s="183"/>
      <c r="GB57" s="183"/>
      <c r="GC57" s="183"/>
      <c r="GD57" s="183"/>
      <c r="GE57" s="183"/>
      <c r="GF57" s="183"/>
      <c r="GG57" s="183"/>
      <c r="GH57" s="183"/>
      <c r="GI57" s="183"/>
      <c r="GJ57" s="183"/>
      <c r="GK57" s="183"/>
      <c r="GL57" s="183"/>
      <c r="GM57" s="183"/>
      <c r="GN57" s="183"/>
      <c r="GO57" s="183"/>
      <c r="GP57" s="183"/>
      <c r="GQ57" s="183"/>
      <c r="GR57" s="183"/>
      <c r="GS57" s="183"/>
      <c r="GT57" s="183"/>
      <c r="GU57" s="183"/>
      <c r="GV57" s="183"/>
      <c r="GW57" s="183"/>
      <c r="GX57" s="183"/>
      <c r="GY57" s="183"/>
      <c r="GZ57" s="183"/>
      <c r="HA57" s="183"/>
      <c r="HB57" s="183"/>
      <c r="HC57" s="183"/>
      <c r="HD57" s="183"/>
      <c r="HE57" s="183"/>
      <c r="HF57" s="183"/>
      <c r="HG57" s="183"/>
      <c r="HH57" s="183"/>
      <c r="HI57" s="183"/>
      <c r="HJ57" s="183"/>
      <c r="HK57" s="183"/>
      <c r="HL57" s="183"/>
      <c r="HM57" s="183"/>
      <c r="HN57" s="183"/>
      <c r="HO57" s="183"/>
      <c r="HP57" s="183"/>
      <c r="HQ57" s="183"/>
      <c r="HR57" s="183"/>
      <c r="HS57" s="183"/>
      <c r="HT57" s="183"/>
      <c r="HU57" s="183"/>
      <c r="HV57" s="183"/>
      <c r="HW57" s="183"/>
      <c r="HX57" s="183"/>
      <c r="HY57" s="183"/>
      <c r="HZ57" s="183"/>
      <c r="IA57" s="183"/>
      <c r="IB57" s="183"/>
      <c r="IC57" s="183"/>
      <c r="ID57" s="183"/>
      <c r="IE57" s="183"/>
      <c r="IF57" s="183"/>
      <c r="IG57" s="183"/>
      <c r="IH57" s="183"/>
      <c r="II57" s="183"/>
      <c r="IJ57" s="183"/>
      <c r="IK57" s="183"/>
      <c r="IL57" s="183"/>
      <c r="IM57" s="183"/>
      <c r="IN57" s="183"/>
      <c r="IO57" s="183"/>
      <c r="IP57" s="183"/>
      <c r="IQ57" s="183"/>
      <c r="IR57" s="183"/>
      <c r="IS57" s="183"/>
      <c r="IT57" s="183"/>
      <c r="IU57" s="183"/>
      <c r="IV57" s="183"/>
      <c r="IW57" s="183"/>
      <c r="IX57" s="183"/>
      <c r="IY57" s="183"/>
      <c r="IZ57" s="183"/>
      <c r="JA57" s="183"/>
      <c r="JB57" s="183"/>
      <c r="JC57" s="183"/>
      <c r="JD57" s="183"/>
      <c r="JE57" s="183"/>
      <c r="JF57" s="183"/>
      <c r="JG57" s="183"/>
      <c r="JH57" s="183"/>
      <c r="JI57" s="183"/>
      <c r="JJ57" s="183"/>
      <c r="JK57" s="183"/>
      <c r="JL57" s="183"/>
      <c r="JM57" s="183"/>
      <c r="JN57" s="183"/>
      <c r="JO57" s="183"/>
      <c r="JP57" s="183"/>
      <c r="JQ57" s="183"/>
      <c r="JR57" s="183"/>
      <c r="JS57" s="183"/>
      <c r="JT57" s="183"/>
      <c r="JU57" s="183"/>
      <c r="JV57" s="183"/>
      <c r="JW57" s="183"/>
      <c r="JX57" s="183"/>
      <c r="JY57" s="183"/>
      <c r="JZ57" s="183"/>
      <c r="KA57" s="183"/>
      <c r="KB57" s="183"/>
      <c r="KC57" s="183"/>
      <c r="KD57" s="183"/>
      <c r="KE57" s="183"/>
      <c r="KF57" s="183"/>
      <c r="KG57" s="183"/>
      <c r="KH57" s="183"/>
      <c r="KI57" s="183"/>
      <c r="KJ57" s="183"/>
      <c r="KK57" s="183"/>
      <c r="KL57" s="183"/>
      <c r="KM57" s="183"/>
      <c r="KN57" s="183"/>
      <c r="KO57" s="183"/>
      <c r="KP57" s="183"/>
      <c r="KQ57" s="183"/>
      <c r="KR57" s="183"/>
      <c r="KS57" s="183"/>
      <c r="KT57" s="183"/>
      <c r="KU57" s="183"/>
      <c r="KV57" s="183"/>
      <c r="KW57" s="183"/>
      <c r="KX57" s="183"/>
      <c r="KY57" s="183"/>
      <c r="KZ57" s="183"/>
      <c r="LA57" s="183"/>
      <c r="LB57" s="183"/>
      <c r="LC57" s="183"/>
      <c r="LD57" s="183"/>
      <c r="LE57" s="183"/>
      <c r="LF57" s="183"/>
      <c r="LG57" s="183"/>
      <c r="LH57" s="183"/>
      <c r="LI57" s="183"/>
      <c r="LJ57" s="183"/>
      <c r="LK57" s="183"/>
      <c r="LL57" s="183"/>
      <c r="LM57" s="183"/>
      <c r="LN57" s="183"/>
      <c r="LO57" s="183"/>
      <c r="LP57" s="183"/>
      <c r="LQ57" s="183"/>
      <c r="LR57" s="183"/>
      <c r="LS57" s="183"/>
      <c r="LT57" s="183"/>
      <c r="LU57" s="183"/>
      <c r="LV57" s="183"/>
      <c r="LW57" s="183"/>
      <c r="LX57" s="183"/>
      <c r="LY57" s="183"/>
      <c r="LZ57" s="183"/>
      <c r="MA57" s="183"/>
      <c r="MB57" s="183"/>
      <c r="MC57" s="183"/>
      <c r="MD57" s="183"/>
      <c r="ME57" s="183"/>
      <c r="MF57" s="183"/>
      <c r="MG57" s="183"/>
    </row>
    <row r="58" spans="1:348" s="220" customFormat="1" ht="17.25" customHeight="1">
      <c r="A58" s="139"/>
      <c r="B58" s="139"/>
      <c r="C58" s="139"/>
      <c r="D58" s="97"/>
      <c r="E58" s="222"/>
      <c r="F58" s="249"/>
      <c r="G58" s="249"/>
      <c r="H58" s="249"/>
      <c r="I58" s="249"/>
      <c r="J58" s="223" t="s">
        <v>73</v>
      </c>
      <c r="K58" s="223" t="s">
        <v>77</v>
      </c>
      <c r="L58" s="249"/>
      <c r="M58" s="194" t="s">
        <v>82</v>
      </c>
      <c r="N58" s="512">
        <f>N52+N57</f>
        <v>21118912.144774288</v>
      </c>
      <c r="O58" s="508">
        <f t="shared" ref="O58:T58" si="30">O52+O57</f>
        <v>23413583.320082307</v>
      </c>
      <c r="P58" s="508">
        <f t="shared" si="30"/>
        <v>25957581.533009194</v>
      </c>
      <c r="Q58" s="508">
        <f t="shared" si="30"/>
        <v>28777997.362962004</v>
      </c>
      <c r="R58" s="508">
        <f t="shared" si="30"/>
        <v>31904864.910835169</v>
      </c>
      <c r="S58" s="508">
        <f t="shared" si="30"/>
        <v>35371481.626748987</v>
      </c>
      <c r="T58" s="509">
        <f t="shared" si="30"/>
        <v>39214762.888607077</v>
      </c>
      <c r="U58" s="183"/>
      <c r="V58" s="183"/>
      <c r="W58" s="183"/>
      <c r="X58" s="183"/>
      <c r="Y58" s="183"/>
      <c r="Z58" s="183"/>
      <c r="AA58" s="183"/>
      <c r="AB58" s="183"/>
      <c r="AC58" s="183"/>
      <c r="AD58" s="183"/>
      <c r="AE58" s="183"/>
      <c r="AF58" s="183"/>
      <c r="AG58" s="183"/>
      <c r="AH58" s="183"/>
      <c r="AI58" s="183"/>
      <c r="AJ58" s="183"/>
      <c r="AK58" s="183"/>
      <c r="AL58" s="183"/>
      <c r="AM58" s="183"/>
      <c r="AN58" s="183"/>
      <c r="AO58" s="183"/>
      <c r="AP58" s="183"/>
      <c r="AQ58" s="183"/>
      <c r="AR58" s="183"/>
      <c r="AS58" s="183"/>
      <c r="AT58" s="183"/>
      <c r="AU58" s="183"/>
      <c r="AV58" s="183"/>
      <c r="AW58" s="183"/>
      <c r="AX58" s="183"/>
      <c r="AY58" s="183"/>
      <c r="AZ58" s="183"/>
      <c r="BA58" s="183"/>
      <c r="BB58" s="183"/>
      <c r="BC58" s="183"/>
      <c r="BD58" s="183"/>
      <c r="BE58" s="183"/>
      <c r="BF58" s="183"/>
      <c r="BG58" s="183"/>
      <c r="BH58" s="183"/>
      <c r="BI58" s="183"/>
      <c r="BJ58" s="183"/>
      <c r="BK58" s="183"/>
      <c r="BL58" s="183"/>
      <c r="BM58" s="183"/>
      <c r="BN58" s="183"/>
      <c r="BO58" s="183"/>
      <c r="BP58" s="183"/>
      <c r="BQ58" s="183"/>
      <c r="BR58" s="183"/>
      <c r="BS58" s="183"/>
      <c r="BT58" s="183"/>
      <c r="BU58" s="183"/>
      <c r="BV58" s="183"/>
      <c r="BW58" s="183"/>
      <c r="BX58" s="183"/>
      <c r="BY58" s="183"/>
      <c r="BZ58" s="183"/>
      <c r="CA58" s="183"/>
      <c r="CB58" s="183"/>
      <c r="CC58" s="183"/>
      <c r="CD58" s="183"/>
      <c r="CE58" s="183"/>
      <c r="CF58" s="183"/>
      <c r="CG58" s="183"/>
      <c r="CH58" s="183"/>
      <c r="CI58" s="183"/>
      <c r="CJ58" s="183"/>
      <c r="CK58" s="183"/>
      <c r="CL58" s="183"/>
      <c r="CM58" s="183"/>
      <c r="CN58" s="183"/>
      <c r="CO58" s="183"/>
      <c r="CP58" s="183"/>
      <c r="CQ58" s="183"/>
      <c r="CR58" s="183"/>
      <c r="CS58" s="183"/>
      <c r="CT58" s="183"/>
      <c r="CU58" s="183"/>
      <c r="CV58" s="183"/>
      <c r="CW58" s="183"/>
      <c r="CX58" s="183"/>
      <c r="CY58" s="183"/>
      <c r="CZ58" s="183"/>
      <c r="DA58" s="183"/>
      <c r="DB58" s="183"/>
      <c r="DC58" s="183"/>
      <c r="DD58" s="183"/>
      <c r="DE58" s="183"/>
      <c r="DF58" s="183"/>
      <c r="DG58" s="183"/>
      <c r="DH58" s="183"/>
      <c r="DI58" s="183"/>
      <c r="DJ58" s="183"/>
      <c r="DK58" s="183"/>
      <c r="DL58" s="183"/>
      <c r="DM58" s="183"/>
      <c r="DN58" s="183"/>
      <c r="DO58" s="183"/>
      <c r="DP58" s="183"/>
      <c r="DQ58" s="183"/>
      <c r="DR58" s="183"/>
      <c r="DS58" s="183"/>
      <c r="DT58" s="183"/>
      <c r="DU58" s="183"/>
      <c r="DV58" s="183"/>
      <c r="DW58" s="183"/>
      <c r="DX58" s="183"/>
      <c r="DY58" s="183"/>
      <c r="DZ58" s="183"/>
      <c r="EA58" s="183"/>
      <c r="EB58" s="183"/>
      <c r="EC58" s="183"/>
      <c r="ED58" s="183"/>
      <c r="EE58" s="183"/>
      <c r="EF58" s="183"/>
      <c r="EG58" s="183"/>
      <c r="EH58" s="183"/>
      <c r="EI58" s="183"/>
      <c r="EJ58" s="183"/>
      <c r="EK58" s="183"/>
      <c r="EL58" s="183"/>
      <c r="EM58" s="183"/>
      <c r="EN58" s="183"/>
      <c r="EO58" s="183"/>
      <c r="EP58" s="183"/>
      <c r="EQ58" s="183"/>
      <c r="ER58" s="183"/>
      <c r="ES58" s="183"/>
      <c r="ET58" s="183"/>
      <c r="EU58" s="183"/>
      <c r="EV58" s="183"/>
      <c r="EW58" s="183"/>
      <c r="EX58" s="183"/>
      <c r="EY58" s="183"/>
      <c r="EZ58" s="183"/>
      <c r="FA58" s="183"/>
      <c r="FB58" s="183"/>
      <c r="FC58" s="183"/>
      <c r="FD58" s="183"/>
      <c r="FE58" s="183"/>
      <c r="FF58" s="183"/>
      <c r="FG58" s="183"/>
      <c r="FH58" s="183"/>
      <c r="FI58" s="183"/>
      <c r="FJ58" s="183"/>
      <c r="FK58" s="183"/>
      <c r="FL58" s="183"/>
      <c r="FM58" s="183"/>
      <c r="FN58" s="183"/>
      <c r="FO58" s="183"/>
      <c r="FP58" s="183"/>
      <c r="FQ58" s="183"/>
      <c r="FR58" s="183"/>
      <c r="FS58" s="183"/>
      <c r="FT58" s="183"/>
      <c r="FU58" s="183"/>
      <c r="FV58" s="183"/>
      <c r="FW58" s="183"/>
      <c r="FX58" s="183"/>
      <c r="FY58" s="183"/>
      <c r="FZ58" s="183"/>
      <c r="GA58" s="183"/>
      <c r="GB58" s="183"/>
      <c r="GC58" s="183"/>
      <c r="GD58" s="183"/>
      <c r="GE58" s="183"/>
      <c r="GF58" s="183"/>
      <c r="GG58" s="183"/>
      <c r="GH58" s="183"/>
      <c r="GI58" s="183"/>
      <c r="GJ58" s="183"/>
      <c r="GK58" s="183"/>
      <c r="GL58" s="183"/>
      <c r="GM58" s="183"/>
      <c r="GN58" s="183"/>
      <c r="GO58" s="183"/>
      <c r="GP58" s="183"/>
      <c r="GQ58" s="183"/>
      <c r="GR58" s="183"/>
      <c r="GS58" s="183"/>
      <c r="GT58" s="183"/>
      <c r="GU58" s="183"/>
      <c r="GV58" s="183"/>
      <c r="GW58" s="183"/>
      <c r="GX58" s="183"/>
      <c r="GY58" s="183"/>
      <c r="GZ58" s="183"/>
      <c r="HA58" s="183"/>
      <c r="HB58" s="183"/>
      <c r="HC58" s="183"/>
      <c r="HD58" s="183"/>
      <c r="HE58" s="183"/>
      <c r="HF58" s="183"/>
      <c r="HG58" s="183"/>
      <c r="HH58" s="183"/>
      <c r="HI58" s="183"/>
      <c r="HJ58" s="183"/>
      <c r="HK58" s="183"/>
      <c r="HL58" s="183"/>
      <c r="HM58" s="183"/>
      <c r="HN58" s="183"/>
      <c r="HO58" s="183"/>
      <c r="HP58" s="183"/>
      <c r="HQ58" s="183"/>
      <c r="HR58" s="183"/>
      <c r="HS58" s="183"/>
      <c r="HT58" s="183"/>
      <c r="HU58" s="183"/>
      <c r="HV58" s="183"/>
      <c r="HW58" s="183"/>
      <c r="HX58" s="183"/>
      <c r="HY58" s="183"/>
      <c r="HZ58" s="183"/>
      <c r="IA58" s="183"/>
      <c r="IB58" s="183"/>
      <c r="IC58" s="183"/>
      <c r="ID58" s="183"/>
      <c r="IE58" s="183"/>
      <c r="IF58" s="183"/>
      <c r="IG58" s="183"/>
      <c r="IH58" s="183"/>
      <c r="II58" s="183"/>
      <c r="IJ58" s="183"/>
      <c r="IK58" s="183"/>
      <c r="IL58" s="183"/>
      <c r="IM58" s="183"/>
      <c r="IN58" s="183"/>
      <c r="IO58" s="183"/>
      <c r="IP58" s="183"/>
      <c r="IQ58" s="183"/>
      <c r="IR58" s="183"/>
      <c r="IS58" s="183"/>
      <c r="IT58" s="183"/>
      <c r="IU58" s="183"/>
      <c r="IV58" s="183"/>
      <c r="IW58" s="183"/>
      <c r="IX58" s="183"/>
      <c r="IY58" s="183"/>
      <c r="IZ58" s="183"/>
      <c r="JA58" s="183"/>
      <c r="JB58" s="183"/>
      <c r="JC58" s="183"/>
      <c r="JD58" s="183"/>
      <c r="JE58" s="183"/>
      <c r="JF58" s="183"/>
      <c r="JG58" s="183"/>
      <c r="JH58" s="183"/>
      <c r="JI58" s="183"/>
      <c r="JJ58" s="183"/>
      <c r="JK58" s="183"/>
      <c r="JL58" s="183"/>
      <c r="JM58" s="183"/>
      <c r="JN58" s="183"/>
      <c r="JO58" s="183"/>
      <c r="JP58" s="183"/>
      <c r="JQ58" s="183"/>
      <c r="JR58" s="183"/>
      <c r="JS58" s="183"/>
      <c r="JT58" s="183"/>
      <c r="JU58" s="183"/>
      <c r="JV58" s="183"/>
      <c r="JW58" s="183"/>
      <c r="JX58" s="183"/>
      <c r="JY58" s="183"/>
      <c r="JZ58" s="183"/>
      <c r="KA58" s="183"/>
      <c r="KB58" s="183"/>
      <c r="KC58" s="183"/>
      <c r="KD58" s="183"/>
      <c r="KE58" s="183"/>
      <c r="KF58" s="183"/>
      <c r="KG58" s="183"/>
      <c r="KH58" s="183"/>
      <c r="KI58" s="183"/>
      <c r="KJ58" s="183"/>
      <c r="KK58" s="183"/>
      <c r="KL58" s="183"/>
      <c r="KM58" s="183"/>
      <c r="KN58" s="183"/>
      <c r="KO58" s="183"/>
      <c r="KP58" s="183"/>
      <c r="KQ58" s="183"/>
      <c r="KR58" s="183"/>
      <c r="KS58" s="183"/>
      <c r="KT58" s="183"/>
      <c r="KU58" s="183"/>
      <c r="KV58" s="183"/>
      <c r="KW58" s="183"/>
      <c r="KX58" s="183"/>
      <c r="KY58" s="183"/>
      <c r="KZ58" s="183"/>
      <c r="LA58" s="183"/>
      <c r="LB58" s="183"/>
      <c r="LC58" s="183"/>
      <c r="LD58" s="183"/>
      <c r="LE58" s="183"/>
      <c r="LF58" s="183"/>
      <c r="LG58" s="183"/>
      <c r="LH58" s="183"/>
      <c r="LI58" s="183"/>
      <c r="LJ58" s="183"/>
      <c r="LK58" s="183"/>
      <c r="LL58" s="183"/>
      <c r="LM58" s="183"/>
      <c r="LN58" s="183"/>
      <c r="LO58" s="183"/>
      <c r="LP58" s="183"/>
      <c r="LQ58" s="183"/>
      <c r="LR58" s="183"/>
      <c r="LS58" s="183"/>
      <c r="LT58" s="183"/>
      <c r="LU58" s="183"/>
      <c r="LV58" s="183"/>
      <c r="LW58" s="183"/>
      <c r="LX58" s="183"/>
      <c r="LY58" s="183"/>
      <c r="LZ58" s="183"/>
      <c r="MA58" s="183"/>
      <c r="MB58" s="183"/>
      <c r="MC58" s="183"/>
      <c r="MD58" s="183"/>
      <c r="ME58" s="183"/>
      <c r="MF58" s="183"/>
      <c r="MG58" s="183"/>
    </row>
    <row r="59" spans="1:348" s="220" customFormat="1" ht="17.25" customHeight="1" thickBot="1">
      <c r="A59" s="139"/>
      <c r="B59" s="139"/>
      <c r="C59" s="139"/>
      <c r="D59" s="97"/>
      <c r="E59" s="222"/>
      <c r="F59" s="249"/>
      <c r="G59" s="249"/>
      <c r="H59" s="249"/>
      <c r="I59" s="249"/>
      <c r="J59" s="223" t="s">
        <v>74</v>
      </c>
      <c r="K59" s="223" t="s">
        <v>77</v>
      </c>
      <c r="L59" s="249"/>
      <c r="M59" s="194" t="s">
        <v>81</v>
      </c>
      <c r="N59" s="513">
        <f>N58/N61</f>
        <v>6051264.2248636922</v>
      </c>
      <c r="O59" s="514">
        <f>O58/O61</f>
        <v>7271299.1677274238</v>
      </c>
      <c r="P59" s="514">
        <f t="shared" ref="P59:T59" si="31">P58/P61</f>
        <v>7679757.85000272</v>
      </c>
      <c r="Q59" s="514">
        <f t="shared" si="31"/>
        <v>8198859.6475675227</v>
      </c>
      <c r="R59" s="514">
        <f t="shared" si="31"/>
        <v>8789218.983701149</v>
      </c>
      <c r="S59" s="514">
        <f t="shared" si="31"/>
        <v>9407308.9432843048</v>
      </c>
      <c r="T59" s="515">
        <f t="shared" si="31"/>
        <v>10292588.684673773</v>
      </c>
      <c r="U59" s="183"/>
      <c r="V59" s="183"/>
      <c r="W59" s="183"/>
      <c r="X59" s="183"/>
      <c r="Y59" s="183"/>
      <c r="Z59" s="183"/>
      <c r="AA59" s="183"/>
      <c r="AB59" s="183"/>
      <c r="AC59" s="183"/>
      <c r="AD59" s="183"/>
      <c r="AE59" s="183"/>
      <c r="AF59" s="183"/>
      <c r="AG59" s="183"/>
      <c r="AH59" s="183"/>
      <c r="AI59" s="183"/>
      <c r="AJ59" s="183"/>
      <c r="AK59" s="183"/>
      <c r="AL59" s="183"/>
      <c r="AM59" s="183"/>
      <c r="AN59" s="183"/>
      <c r="AO59" s="183"/>
      <c r="AP59" s="183"/>
      <c r="AQ59" s="183"/>
      <c r="AR59" s="183"/>
      <c r="AS59" s="183"/>
      <c r="AT59" s="183"/>
      <c r="AU59" s="183"/>
      <c r="AV59" s="183"/>
      <c r="AW59" s="183"/>
      <c r="AX59" s="183"/>
      <c r="AY59" s="183"/>
      <c r="AZ59" s="183"/>
      <c r="BA59" s="183"/>
      <c r="BB59" s="183"/>
      <c r="BC59" s="183"/>
      <c r="BD59" s="183"/>
      <c r="BE59" s="183"/>
      <c r="BF59" s="183"/>
      <c r="BG59" s="183"/>
      <c r="BH59" s="183"/>
      <c r="BI59" s="183"/>
      <c r="BJ59" s="183"/>
      <c r="BK59" s="183"/>
      <c r="BL59" s="183"/>
      <c r="BM59" s="183"/>
      <c r="BN59" s="183"/>
      <c r="BO59" s="183"/>
      <c r="BP59" s="183"/>
      <c r="BQ59" s="183"/>
      <c r="BR59" s="183"/>
      <c r="BS59" s="183"/>
      <c r="BT59" s="183"/>
      <c r="BU59" s="183"/>
      <c r="BV59" s="183"/>
      <c r="BW59" s="183"/>
      <c r="BX59" s="183"/>
      <c r="BY59" s="183"/>
      <c r="BZ59" s="183"/>
      <c r="CA59" s="183"/>
      <c r="CB59" s="183"/>
      <c r="CC59" s="183"/>
      <c r="CD59" s="183"/>
      <c r="CE59" s="183"/>
      <c r="CF59" s="183"/>
      <c r="CG59" s="183"/>
      <c r="CH59" s="183"/>
      <c r="CI59" s="183"/>
      <c r="CJ59" s="183"/>
      <c r="CK59" s="183"/>
      <c r="CL59" s="183"/>
      <c r="CM59" s="183"/>
      <c r="CN59" s="183"/>
      <c r="CO59" s="183"/>
      <c r="CP59" s="183"/>
      <c r="CQ59" s="183"/>
      <c r="CR59" s="183"/>
      <c r="CS59" s="183"/>
      <c r="CT59" s="183"/>
      <c r="CU59" s="183"/>
      <c r="CV59" s="183"/>
      <c r="CW59" s="183"/>
      <c r="CX59" s="183"/>
      <c r="CY59" s="183"/>
      <c r="CZ59" s="183"/>
      <c r="DA59" s="183"/>
      <c r="DB59" s="183"/>
      <c r="DC59" s="183"/>
      <c r="DD59" s="183"/>
      <c r="DE59" s="183"/>
      <c r="DF59" s="183"/>
      <c r="DG59" s="183"/>
      <c r="DH59" s="183"/>
      <c r="DI59" s="183"/>
      <c r="DJ59" s="183"/>
      <c r="DK59" s="183"/>
      <c r="DL59" s="183"/>
      <c r="DM59" s="183"/>
      <c r="DN59" s="183"/>
      <c r="DO59" s="183"/>
      <c r="DP59" s="183"/>
      <c r="DQ59" s="183"/>
      <c r="DR59" s="183"/>
      <c r="DS59" s="183"/>
      <c r="DT59" s="183"/>
      <c r="DU59" s="183"/>
      <c r="DV59" s="183"/>
      <c r="DW59" s="183"/>
      <c r="DX59" s="183"/>
      <c r="DY59" s="183"/>
      <c r="DZ59" s="183"/>
      <c r="EA59" s="183"/>
      <c r="EB59" s="183"/>
      <c r="EC59" s="183"/>
      <c r="ED59" s="183"/>
      <c r="EE59" s="183"/>
      <c r="EF59" s="183"/>
      <c r="EG59" s="183"/>
      <c r="EH59" s="183"/>
      <c r="EI59" s="183"/>
      <c r="EJ59" s="183"/>
      <c r="EK59" s="183"/>
      <c r="EL59" s="183"/>
      <c r="EM59" s="183"/>
      <c r="EN59" s="183"/>
      <c r="EO59" s="183"/>
      <c r="EP59" s="183"/>
      <c r="EQ59" s="183"/>
      <c r="ER59" s="183"/>
      <c r="ES59" s="183"/>
      <c r="ET59" s="183"/>
      <c r="EU59" s="183"/>
      <c r="EV59" s="183"/>
      <c r="EW59" s="183"/>
      <c r="EX59" s="183"/>
      <c r="EY59" s="183"/>
      <c r="EZ59" s="183"/>
      <c r="FA59" s="183"/>
      <c r="FB59" s="183"/>
      <c r="FC59" s="183"/>
      <c r="FD59" s="183"/>
      <c r="FE59" s="183"/>
      <c r="FF59" s="183"/>
      <c r="FG59" s="183"/>
      <c r="FH59" s="183"/>
      <c r="FI59" s="183"/>
      <c r="FJ59" s="183"/>
      <c r="FK59" s="183"/>
      <c r="FL59" s="183"/>
      <c r="FM59" s="183"/>
      <c r="FN59" s="183"/>
      <c r="FO59" s="183"/>
      <c r="FP59" s="183"/>
      <c r="FQ59" s="183"/>
      <c r="FR59" s="183"/>
      <c r="FS59" s="183"/>
      <c r="FT59" s="183"/>
      <c r="FU59" s="183"/>
      <c r="FV59" s="183"/>
      <c r="FW59" s="183"/>
      <c r="FX59" s="183"/>
      <c r="FY59" s="183"/>
      <c r="FZ59" s="183"/>
      <c r="GA59" s="183"/>
      <c r="GB59" s="183"/>
      <c r="GC59" s="183"/>
      <c r="GD59" s="183"/>
      <c r="GE59" s="183"/>
      <c r="GF59" s="183"/>
      <c r="GG59" s="183"/>
      <c r="GH59" s="183"/>
      <c r="GI59" s="183"/>
      <c r="GJ59" s="183"/>
      <c r="GK59" s="183"/>
      <c r="GL59" s="183"/>
      <c r="GM59" s="183"/>
      <c r="GN59" s="183"/>
      <c r="GO59" s="183"/>
      <c r="GP59" s="183"/>
      <c r="GQ59" s="183"/>
      <c r="GR59" s="183"/>
      <c r="GS59" s="183"/>
      <c r="GT59" s="183"/>
      <c r="GU59" s="183"/>
      <c r="GV59" s="183"/>
      <c r="GW59" s="183"/>
      <c r="GX59" s="183"/>
      <c r="GY59" s="183"/>
      <c r="GZ59" s="183"/>
      <c r="HA59" s="183"/>
      <c r="HB59" s="183"/>
      <c r="HC59" s="183"/>
      <c r="HD59" s="183"/>
      <c r="HE59" s="183"/>
      <c r="HF59" s="183"/>
      <c r="HG59" s="183"/>
      <c r="HH59" s="183"/>
      <c r="HI59" s="183"/>
      <c r="HJ59" s="183"/>
      <c r="HK59" s="183"/>
      <c r="HL59" s="183"/>
      <c r="HM59" s="183"/>
      <c r="HN59" s="183"/>
      <c r="HO59" s="183"/>
      <c r="HP59" s="183"/>
      <c r="HQ59" s="183"/>
      <c r="HR59" s="183"/>
      <c r="HS59" s="183"/>
      <c r="HT59" s="183"/>
      <c r="HU59" s="183"/>
      <c r="HV59" s="183"/>
      <c r="HW59" s="183"/>
      <c r="HX59" s="183"/>
      <c r="HY59" s="183"/>
      <c r="HZ59" s="183"/>
      <c r="IA59" s="183"/>
      <c r="IB59" s="183"/>
      <c r="IC59" s="183"/>
      <c r="ID59" s="183"/>
      <c r="IE59" s="183"/>
      <c r="IF59" s="183"/>
      <c r="IG59" s="183"/>
      <c r="IH59" s="183"/>
      <c r="II59" s="183"/>
      <c r="IJ59" s="183"/>
      <c r="IK59" s="183"/>
      <c r="IL59" s="183"/>
      <c r="IM59" s="183"/>
      <c r="IN59" s="183"/>
      <c r="IO59" s="183"/>
      <c r="IP59" s="183"/>
      <c r="IQ59" s="183"/>
      <c r="IR59" s="183"/>
      <c r="IS59" s="183"/>
      <c r="IT59" s="183"/>
      <c r="IU59" s="183"/>
      <c r="IV59" s="183"/>
      <c r="IW59" s="183"/>
      <c r="IX59" s="183"/>
      <c r="IY59" s="183"/>
      <c r="IZ59" s="183"/>
      <c r="JA59" s="183"/>
      <c r="JB59" s="183"/>
      <c r="JC59" s="183"/>
      <c r="JD59" s="183"/>
      <c r="JE59" s="183"/>
      <c r="JF59" s="183"/>
      <c r="JG59" s="183"/>
      <c r="JH59" s="183"/>
      <c r="JI59" s="183"/>
      <c r="JJ59" s="183"/>
      <c r="JK59" s="183"/>
      <c r="JL59" s="183"/>
      <c r="JM59" s="183"/>
      <c r="JN59" s="183"/>
      <c r="JO59" s="183"/>
      <c r="JP59" s="183"/>
      <c r="JQ59" s="183"/>
      <c r="JR59" s="183"/>
      <c r="JS59" s="183"/>
      <c r="JT59" s="183"/>
      <c r="JU59" s="183"/>
      <c r="JV59" s="183"/>
      <c r="JW59" s="183"/>
      <c r="JX59" s="183"/>
      <c r="JY59" s="183"/>
      <c r="JZ59" s="183"/>
      <c r="KA59" s="183"/>
      <c r="KB59" s="183"/>
      <c r="KC59" s="183"/>
      <c r="KD59" s="183"/>
      <c r="KE59" s="183"/>
      <c r="KF59" s="183"/>
      <c r="KG59" s="183"/>
      <c r="KH59" s="183"/>
      <c r="KI59" s="183"/>
      <c r="KJ59" s="183"/>
      <c r="KK59" s="183"/>
      <c r="KL59" s="183"/>
      <c r="KM59" s="183"/>
      <c r="KN59" s="183"/>
      <c r="KO59" s="183"/>
      <c r="KP59" s="183"/>
      <c r="KQ59" s="183"/>
      <c r="KR59" s="183"/>
      <c r="KS59" s="183"/>
      <c r="KT59" s="183"/>
      <c r="KU59" s="183"/>
      <c r="KV59" s="183"/>
      <c r="KW59" s="183"/>
      <c r="KX59" s="183"/>
      <c r="KY59" s="183"/>
      <c r="KZ59" s="183"/>
      <c r="LA59" s="183"/>
      <c r="LB59" s="183"/>
      <c r="LC59" s="183"/>
      <c r="LD59" s="183"/>
      <c r="LE59" s="183"/>
      <c r="LF59" s="183"/>
      <c r="LG59" s="183"/>
      <c r="LH59" s="183"/>
      <c r="LI59" s="183"/>
      <c r="LJ59" s="183"/>
      <c r="LK59" s="183"/>
      <c r="LL59" s="183"/>
      <c r="LM59" s="183"/>
      <c r="LN59" s="183"/>
      <c r="LO59" s="183"/>
      <c r="LP59" s="183"/>
      <c r="LQ59" s="183"/>
      <c r="LR59" s="183"/>
      <c r="LS59" s="183"/>
      <c r="LT59" s="183"/>
      <c r="LU59" s="183"/>
      <c r="LV59" s="183"/>
      <c r="LW59" s="183"/>
      <c r="LX59" s="183"/>
      <c r="LY59" s="183"/>
      <c r="LZ59" s="183"/>
      <c r="MA59" s="183"/>
      <c r="MB59" s="183"/>
      <c r="MC59" s="183"/>
      <c r="MD59" s="183"/>
      <c r="ME59" s="183"/>
      <c r="MF59" s="183"/>
      <c r="MG59" s="183"/>
    </row>
    <row r="60" spans="1:348" s="220" customFormat="1" ht="17.25" customHeight="1">
      <c r="A60" s="139"/>
      <c r="B60" s="139"/>
      <c r="C60" s="139"/>
      <c r="D60" s="97"/>
      <c r="E60" s="222"/>
      <c r="F60" s="249"/>
      <c r="G60" s="249"/>
      <c r="H60" s="249"/>
      <c r="I60" s="249"/>
      <c r="J60" s="249"/>
      <c r="K60" s="249"/>
      <c r="L60" s="249"/>
      <c r="M60" s="195"/>
      <c r="N60" s="195"/>
      <c r="O60" s="195"/>
      <c r="P60" s="195"/>
      <c r="Q60" s="141"/>
      <c r="R60" s="141"/>
      <c r="S60" s="141"/>
      <c r="T60" s="110"/>
      <c r="U60" s="183"/>
      <c r="V60" s="183"/>
      <c r="W60" s="183"/>
      <c r="X60" s="183"/>
      <c r="Y60" s="183"/>
      <c r="Z60" s="183"/>
      <c r="AA60" s="183"/>
      <c r="AB60" s="183"/>
      <c r="AC60" s="183"/>
      <c r="AD60" s="183"/>
      <c r="AE60" s="183"/>
      <c r="AF60" s="183"/>
      <c r="AG60" s="183"/>
      <c r="AH60" s="183"/>
      <c r="AI60" s="183"/>
      <c r="AJ60" s="183"/>
      <c r="AK60" s="183"/>
      <c r="AL60" s="183"/>
      <c r="AM60" s="183"/>
      <c r="AN60" s="183"/>
      <c r="AO60" s="183"/>
      <c r="AP60" s="183"/>
      <c r="AQ60" s="183"/>
      <c r="AR60" s="183"/>
      <c r="AS60" s="183"/>
      <c r="AT60" s="183"/>
      <c r="AU60" s="183"/>
      <c r="AV60" s="183"/>
      <c r="AW60" s="183"/>
      <c r="AX60" s="183"/>
      <c r="AY60" s="183"/>
      <c r="AZ60" s="183"/>
      <c r="BA60" s="183"/>
      <c r="BB60" s="183"/>
      <c r="BC60" s="183"/>
      <c r="BD60" s="183"/>
      <c r="BE60" s="183"/>
      <c r="BF60" s="183"/>
      <c r="BG60" s="183"/>
      <c r="BH60" s="183"/>
      <c r="BI60" s="183"/>
      <c r="BJ60" s="183"/>
      <c r="BK60" s="183"/>
      <c r="BL60" s="183"/>
      <c r="BM60" s="183"/>
      <c r="BN60" s="183"/>
      <c r="BO60" s="183"/>
      <c r="BP60" s="183"/>
      <c r="BQ60" s="183"/>
      <c r="BR60" s="183"/>
      <c r="BS60" s="183"/>
      <c r="BT60" s="183"/>
      <c r="BU60" s="183"/>
      <c r="BV60" s="183"/>
      <c r="BW60" s="183"/>
      <c r="BX60" s="183"/>
      <c r="BY60" s="183"/>
      <c r="BZ60" s="183"/>
      <c r="CA60" s="183"/>
      <c r="CB60" s="183"/>
      <c r="CC60" s="183"/>
      <c r="CD60" s="183"/>
      <c r="CE60" s="183"/>
      <c r="CF60" s="183"/>
      <c r="CG60" s="183"/>
      <c r="CH60" s="183"/>
      <c r="CI60" s="183"/>
      <c r="CJ60" s="183"/>
      <c r="CK60" s="183"/>
      <c r="CL60" s="183"/>
      <c r="CM60" s="183"/>
      <c r="CN60" s="183"/>
      <c r="CO60" s="183"/>
      <c r="CP60" s="183"/>
      <c r="CQ60" s="183"/>
      <c r="CR60" s="183"/>
      <c r="CS60" s="183"/>
      <c r="CT60" s="183"/>
      <c r="CU60" s="183"/>
      <c r="CV60" s="183"/>
      <c r="CW60" s="183"/>
      <c r="CX60" s="183"/>
      <c r="CY60" s="183"/>
      <c r="CZ60" s="183"/>
      <c r="DA60" s="183"/>
      <c r="DB60" s="183"/>
      <c r="DC60" s="183"/>
      <c r="DD60" s="183"/>
      <c r="DE60" s="183"/>
      <c r="DF60" s="183"/>
      <c r="DG60" s="183"/>
      <c r="DH60" s="183"/>
      <c r="DI60" s="183"/>
      <c r="DJ60" s="183"/>
      <c r="DK60" s="183"/>
      <c r="DL60" s="183"/>
      <c r="DM60" s="183"/>
      <c r="DN60" s="183"/>
      <c r="DO60" s="183"/>
      <c r="DP60" s="183"/>
      <c r="DQ60" s="183"/>
      <c r="DR60" s="183"/>
      <c r="DS60" s="183"/>
      <c r="DT60" s="183"/>
      <c r="DU60" s="183"/>
      <c r="DV60" s="183"/>
      <c r="DW60" s="183"/>
      <c r="DX60" s="183"/>
      <c r="DY60" s="183"/>
      <c r="DZ60" s="183"/>
      <c r="EA60" s="183"/>
      <c r="EB60" s="183"/>
      <c r="EC60" s="183"/>
      <c r="ED60" s="183"/>
      <c r="EE60" s="183"/>
      <c r="EF60" s="183"/>
      <c r="EG60" s="183"/>
      <c r="EH60" s="183"/>
      <c r="EI60" s="183"/>
      <c r="EJ60" s="183"/>
      <c r="EK60" s="183"/>
      <c r="EL60" s="183"/>
      <c r="EM60" s="183"/>
      <c r="EN60" s="183"/>
      <c r="EO60" s="183"/>
      <c r="EP60" s="183"/>
      <c r="EQ60" s="183"/>
      <c r="ER60" s="183"/>
      <c r="ES60" s="183"/>
      <c r="ET60" s="183"/>
      <c r="EU60" s="183"/>
      <c r="EV60" s="183"/>
      <c r="EW60" s="183"/>
      <c r="EX60" s="183"/>
      <c r="EY60" s="183"/>
      <c r="EZ60" s="183"/>
      <c r="FA60" s="183"/>
      <c r="FB60" s="183"/>
      <c r="FC60" s="183"/>
      <c r="FD60" s="183"/>
      <c r="FE60" s="183"/>
      <c r="FF60" s="183"/>
      <c r="FG60" s="183"/>
      <c r="FH60" s="183"/>
      <c r="FI60" s="183"/>
      <c r="FJ60" s="183"/>
      <c r="FK60" s="183"/>
      <c r="FL60" s="183"/>
      <c r="FM60" s="183"/>
      <c r="FN60" s="183"/>
      <c r="FO60" s="183"/>
      <c r="FP60" s="183"/>
      <c r="FQ60" s="183"/>
      <c r="FR60" s="183"/>
      <c r="FS60" s="183"/>
      <c r="FT60" s="183"/>
      <c r="FU60" s="183"/>
      <c r="FV60" s="183"/>
      <c r="FW60" s="183"/>
      <c r="FX60" s="183"/>
      <c r="FY60" s="183"/>
      <c r="FZ60" s="183"/>
      <c r="GA60" s="183"/>
      <c r="GB60" s="183"/>
      <c r="GC60" s="183"/>
      <c r="GD60" s="183"/>
      <c r="GE60" s="183"/>
      <c r="GF60" s="183"/>
      <c r="GG60" s="183"/>
      <c r="GH60" s="183"/>
      <c r="GI60" s="183"/>
      <c r="GJ60" s="183"/>
      <c r="GK60" s="183"/>
      <c r="GL60" s="183"/>
      <c r="GM60" s="183"/>
      <c r="GN60" s="183"/>
      <c r="GO60" s="183"/>
      <c r="GP60" s="183"/>
      <c r="GQ60" s="183"/>
      <c r="GR60" s="183"/>
      <c r="GS60" s="183"/>
      <c r="GT60" s="183"/>
      <c r="GU60" s="183"/>
      <c r="GV60" s="183"/>
      <c r="GW60" s="183"/>
      <c r="GX60" s="183"/>
      <c r="GY60" s="183"/>
      <c r="GZ60" s="183"/>
      <c r="HA60" s="183"/>
      <c r="HB60" s="183"/>
      <c r="HC60" s="183"/>
      <c r="HD60" s="183"/>
      <c r="HE60" s="183"/>
      <c r="HF60" s="183"/>
      <c r="HG60" s="183"/>
      <c r="HH60" s="183"/>
      <c r="HI60" s="183"/>
      <c r="HJ60" s="183"/>
      <c r="HK60" s="183"/>
      <c r="HL60" s="183"/>
      <c r="HM60" s="183"/>
      <c r="HN60" s="183"/>
      <c r="HO60" s="183"/>
      <c r="HP60" s="183"/>
      <c r="HQ60" s="183"/>
      <c r="HR60" s="183"/>
      <c r="HS60" s="183"/>
      <c r="HT60" s="183"/>
      <c r="HU60" s="183"/>
      <c r="HV60" s="183"/>
      <c r="HW60" s="183"/>
      <c r="HX60" s="183"/>
      <c r="HY60" s="183"/>
      <c r="HZ60" s="183"/>
      <c r="IA60" s="183"/>
      <c r="IB60" s="183"/>
      <c r="IC60" s="183"/>
      <c r="ID60" s="183"/>
      <c r="IE60" s="183"/>
      <c r="IF60" s="183"/>
      <c r="IG60" s="183"/>
      <c r="IH60" s="183"/>
      <c r="II60" s="183"/>
      <c r="IJ60" s="183"/>
      <c r="IK60" s="183"/>
      <c r="IL60" s="183"/>
      <c r="IM60" s="183"/>
      <c r="IN60" s="183"/>
      <c r="IO60" s="183"/>
      <c r="IP60" s="183"/>
      <c r="IQ60" s="183"/>
      <c r="IR60" s="183"/>
      <c r="IS60" s="183"/>
      <c r="IT60" s="183"/>
      <c r="IU60" s="183"/>
      <c r="IV60" s="183"/>
      <c r="IW60" s="183"/>
      <c r="IX60" s="183"/>
      <c r="IY60" s="183"/>
      <c r="IZ60" s="183"/>
      <c r="JA60" s="183"/>
      <c r="JB60" s="183"/>
      <c r="JC60" s="183"/>
      <c r="JD60" s="183"/>
      <c r="JE60" s="183"/>
      <c r="JF60" s="183"/>
      <c r="JG60" s="183"/>
      <c r="JH60" s="183"/>
      <c r="JI60" s="183"/>
      <c r="JJ60" s="183"/>
      <c r="JK60" s="183"/>
      <c r="JL60" s="183"/>
      <c r="JM60" s="183"/>
      <c r="JN60" s="183"/>
      <c r="JO60" s="183"/>
      <c r="JP60" s="183"/>
      <c r="JQ60" s="183"/>
      <c r="JR60" s="183"/>
      <c r="JS60" s="183"/>
      <c r="JT60" s="183"/>
      <c r="JU60" s="183"/>
      <c r="JV60" s="183"/>
      <c r="JW60" s="183"/>
      <c r="JX60" s="183"/>
      <c r="JY60" s="183"/>
      <c r="JZ60" s="183"/>
      <c r="KA60" s="183"/>
      <c r="KB60" s="183"/>
      <c r="KC60" s="183"/>
      <c r="KD60" s="183"/>
      <c r="KE60" s="183"/>
      <c r="KF60" s="183"/>
      <c r="KG60" s="183"/>
      <c r="KH60" s="183"/>
      <c r="KI60" s="183"/>
      <c r="KJ60" s="183"/>
      <c r="KK60" s="183"/>
      <c r="KL60" s="183"/>
      <c r="KM60" s="183"/>
      <c r="KN60" s="183"/>
      <c r="KO60" s="183"/>
      <c r="KP60" s="183"/>
      <c r="KQ60" s="183"/>
      <c r="KR60" s="183"/>
      <c r="KS60" s="183"/>
      <c r="KT60" s="183"/>
      <c r="KU60" s="183"/>
      <c r="KV60" s="183"/>
      <c r="KW60" s="183"/>
      <c r="KX60" s="183"/>
      <c r="KY60" s="183"/>
      <c r="KZ60" s="183"/>
      <c r="LA60" s="183"/>
      <c r="LB60" s="183"/>
      <c r="LC60" s="183"/>
      <c r="LD60" s="183"/>
      <c r="LE60" s="183"/>
      <c r="LF60" s="183"/>
      <c r="LG60" s="183"/>
      <c r="LH60" s="183"/>
      <c r="LI60" s="183"/>
      <c r="LJ60" s="183"/>
      <c r="LK60" s="183"/>
      <c r="LL60" s="183"/>
      <c r="LM60" s="183"/>
      <c r="LN60" s="183"/>
      <c r="LO60" s="183"/>
      <c r="LP60" s="183"/>
      <c r="LQ60" s="183"/>
      <c r="LR60" s="183"/>
      <c r="LS60" s="183"/>
      <c r="LT60" s="183"/>
      <c r="LU60" s="183"/>
      <c r="LV60" s="183"/>
      <c r="LW60" s="183"/>
      <c r="LX60" s="183"/>
      <c r="LY60" s="183"/>
      <c r="LZ60" s="183"/>
      <c r="MA60" s="183"/>
      <c r="MB60" s="183"/>
      <c r="MC60" s="183"/>
      <c r="MD60" s="183"/>
      <c r="ME60" s="183"/>
      <c r="MF60" s="183"/>
      <c r="MG60" s="183"/>
    </row>
    <row r="61" spans="1:348" s="220" customFormat="1" ht="17.25" customHeight="1">
      <c r="A61" s="139"/>
      <c r="B61" s="139"/>
      <c r="C61" s="139"/>
      <c r="D61" s="97"/>
      <c r="E61" s="222"/>
      <c r="F61" s="249"/>
      <c r="G61" s="249"/>
      <c r="H61" s="249"/>
      <c r="I61" s="249"/>
      <c r="J61" s="249"/>
      <c r="K61" s="249"/>
      <c r="L61" s="223" t="s">
        <v>20</v>
      </c>
      <c r="M61" s="163" t="s">
        <v>68</v>
      </c>
      <c r="N61" s="526">
        <v>3.49</v>
      </c>
      <c r="O61" s="527">
        <v>3.22</v>
      </c>
      <c r="P61" s="528">
        <v>3.38</v>
      </c>
      <c r="Q61" s="529">
        <v>3.51</v>
      </c>
      <c r="R61" s="529">
        <v>3.63</v>
      </c>
      <c r="S61" s="529">
        <v>3.76</v>
      </c>
      <c r="T61" s="530">
        <v>3.81</v>
      </c>
      <c r="U61" s="183"/>
      <c r="V61" s="183"/>
      <c r="W61" s="183"/>
      <c r="X61" s="183"/>
      <c r="Y61" s="183"/>
      <c r="Z61" s="183"/>
      <c r="AA61" s="183"/>
      <c r="AB61" s="183"/>
      <c r="AC61" s="183"/>
      <c r="AD61" s="183"/>
      <c r="AE61" s="183"/>
      <c r="AF61" s="183"/>
      <c r="AG61" s="183"/>
      <c r="AH61" s="183"/>
      <c r="AI61" s="183"/>
      <c r="AJ61" s="183"/>
      <c r="AK61" s="183"/>
      <c r="AL61" s="183"/>
      <c r="AM61" s="183"/>
      <c r="AN61" s="183"/>
      <c r="AO61" s="183"/>
      <c r="AP61" s="183"/>
      <c r="AQ61" s="183"/>
      <c r="AR61" s="183"/>
      <c r="AS61" s="183"/>
      <c r="AT61" s="183"/>
      <c r="AU61" s="183"/>
      <c r="AV61" s="183"/>
      <c r="AW61" s="183"/>
      <c r="AX61" s="183"/>
      <c r="AY61" s="183"/>
      <c r="AZ61" s="183"/>
      <c r="BA61" s="183"/>
      <c r="BB61" s="183"/>
      <c r="BC61" s="183"/>
      <c r="BD61" s="183"/>
      <c r="BE61" s="183"/>
      <c r="BF61" s="183"/>
      <c r="BG61" s="183"/>
      <c r="BH61" s="183"/>
      <c r="BI61" s="183"/>
      <c r="BJ61" s="183"/>
      <c r="BK61" s="183"/>
      <c r="BL61" s="183"/>
      <c r="BM61" s="183"/>
      <c r="BN61" s="183"/>
      <c r="BO61" s="183"/>
      <c r="BP61" s="183"/>
      <c r="BQ61" s="183"/>
      <c r="BR61" s="183"/>
      <c r="BS61" s="183"/>
      <c r="BT61" s="183"/>
      <c r="BU61" s="183"/>
      <c r="BV61" s="183"/>
      <c r="BW61" s="183"/>
      <c r="BX61" s="183"/>
      <c r="BY61" s="183"/>
      <c r="BZ61" s="183"/>
      <c r="CA61" s="183"/>
      <c r="CB61" s="183"/>
      <c r="CC61" s="183"/>
      <c r="CD61" s="183"/>
      <c r="CE61" s="183"/>
      <c r="CF61" s="183"/>
      <c r="CG61" s="183"/>
      <c r="CH61" s="183"/>
      <c r="CI61" s="183"/>
      <c r="CJ61" s="183"/>
      <c r="CK61" s="183"/>
      <c r="CL61" s="183"/>
      <c r="CM61" s="183"/>
      <c r="CN61" s="183"/>
      <c r="CO61" s="183"/>
      <c r="CP61" s="183"/>
      <c r="CQ61" s="183"/>
      <c r="CR61" s="183"/>
      <c r="CS61" s="183"/>
      <c r="CT61" s="183"/>
      <c r="CU61" s="183"/>
      <c r="CV61" s="183"/>
      <c r="CW61" s="183"/>
      <c r="CX61" s="183"/>
      <c r="CY61" s="183"/>
      <c r="CZ61" s="183"/>
      <c r="DA61" s="183"/>
      <c r="DB61" s="183"/>
      <c r="DC61" s="183"/>
      <c r="DD61" s="183"/>
      <c r="DE61" s="183"/>
      <c r="DF61" s="183"/>
      <c r="DG61" s="183"/>
      <c r="DH61" s="183"/>
      <c r="DI61" s="183"/>
      <c r="DJ61" s="183"/>
      <c r="DK61" s="183"/>
      <c r="DL61" s="183"/>
      <c r="DM61" s="183"/>
      <c r="DN61" s="183"/>
      <c r="DO61" s="183"/>
      <c r="DP61" s="183"/>
      <c r="DQ61" s="183"/>
      <c r="DR61" s="183"/>
      <c r="DS61" s="183"/>
      <c r="DT61" s="183"/>
      <c r="DU61" s="183"/>
      <c r="DV61" s="183"/>
      <c r="DW61" s="183"/>
      <c r="DX61" s="183"/>
      <c r="DY61" s="183"/>
      <c r="DZ61" s="183"/>
      <c r="EA61" s="183"/>
      <c r="EB61" s="183"/>
      <c r="EC61" s="183"/>
      <c r="ED61" s="183"/>
      <c r="EE61" s="183"/>
      <c r="EF61" s="183"/>
      <c r="EG61" s="183"/>
      <c r="EH61" s="183"/>
      <c r="EI61" s="183"/>
      <c r="EJ61" s="183"/>
      <c r="EK61" s="183"/>
      <c r="EL61" s="183"/>
      <c r="EM61" s="183"/>
      <c r="EN61" s="183"/>
      <c r="EO61" s="183"/>
      <c r="EP61" s="183"/>
      <c r="EQ61" s="183"/>
      <c r="ER61" s="183"/>
      <c r="ES61" s="183"/>
      <c r="ET61" s="183"/>
      <c r="EU61" s="183"/>
      <c r="EV61" s="183"/>
      <c r="EW61" s="183"/>
      <c r="EX61" s="183"/>
      <c r="EY61" s="183"/>
      <c r="EZ61" s="183"/>
      <c r="FA61" s="183"/>
      <c r="FB61" s="183"/>
      <c r="FC61" s="183"/>
      <c r="FD61" s="183"/>
      <c r="FE61" s="183"/>
      <c r="FF61" s="183"/>
      <c r="FG61" s="183"/>
      <c r="FH61" s="183"/>
      <c r="FI61" s="183"/>
      <c r="FJ61" s="183"/>
      <c r="FK61" s="183"/>
      <c r="FL61" s="183"/>
      <c r="FM61" s="183"/>
      <c r="FN61" s="183"/>
      <c r="FO61" s="183"/>
      <c r="FP61" s="183"/>
      <c r="FQ61" s="183"/>
      <c r="FR61" s="183"/>
      <c r="FS61" s="183"/>
      <c r="FT61" s="183"/>
      <c r="FU61" s="183"/>
      <c r="FV61" s="183"/>
      <c r="FW61" s="183"/>
      <c r="FX61" s="183"/>
      <c r="FY61" s="183"/>
      <c r="FZ61" s="183"/>
      <c r="GA61" s="183"/>
      <c r="GB61" s="183"/>
      <c r="GC61" s="183"/>
      <c r="GD61" s="183"/>
      <c r="GE61" s="183"/>
      <c r="GF61" s="183"/>
      <c r="GG61" s="183"/>
      <c r="GH61" s="183"/>
      <c r="GI61" s="183"/>
      <c r="GJ61" s="183"/>
      <c r="GK61" s="183"/>
      <c r="GL61" s="183"/>
      <c r="GM61" s="183"/>
      <c r="GN61" s="183"/>
      <c r="GO61" s="183"/>
      <c r="GP61" s="183"/>
      <c r="GQ61" s="183"/>
      <c r="GR61" s="183"/>
      <c r="GS61" s="183"/>
      <c r="GT61" s="183"/>
      <c r="GU61" s="183"/>
      <c r="GV61" s="183"/>
      <c r="GW61" s="183"/>
      <c r="GX61" s="183"/>
      <c r="GY61" s="183"/>
      <c r="GZ61" s="183"/>
      <c r="HA61" s="183"/>
      <c r="HB61" s="183"/>
      <c r="HC61" s="183"/>
      <c r="HD61" s="183"/>
      <c r="HE61" s="183"/>
      <c r="HF61" s="183"/>
      <c r="HG61" s="183"/>
      <c r="HH61" s="183"/>
      <c r="HI61" s="183"/>
      <c r="HJ61" s="183"/>
      <c r="HK61" s="183"/>
      <c r="HL61" s="183"/>
      <c r="HM61" s="183"/>
      <c r="HN61" s="183"/>
      <c r="HO61" s="183"/>
      <c r="HP61" s="183"/>
      <c r="HQ61" s="183"/>
      <c r="HR61" s="183"/>
      <c r="HS61" s="183"/>
      <c r="HT61" s="183"/>
      <c r="HU61" s="183"/>
      <c r="HV61" s="183"/>
      <c r="HW61" s="183"/>
      <c r="HX61" s="183"/>
      <c r="HY61" s="183"/>
      <c r="HZ61" s="183"/>
      <c r="IA61" s="183"/>
      <c r="IB61" s="183"/>
      <c r="IC61" s="183"/>
      <c r="ID61" s="183"/>
      <c r="IE61" s="183"/>
      <c r="IF61" s="183"/>
      <c r="IG61" s="183"/>
      <c r="IH61" s="183"/>
      <c r="II61" s="183"/>
      <c r="IJ61" s="183"/>
      <c r="IK61" s="183"/>
      <c r="IL61" s="183"/>
      <c r="IM61" s="183"/>
      <c r="IN61" s="183"/>
      <c r="IO61" s="183"/>
      <c r="IP61" s="183"/>
      <c r="IQ61" s="183"/>
      <c r="IR61" s="183"/>
      <c r="IS61" s="183"/>
      <c r="IT61" s="183"/>
      <c r="IU61" s="183"/>
      <c r="IV61" s="183"/>
      <c r="IW61" s="183"/>
      <c r="IX61" s="183"/>
      <c r="IY61" s="183"/>
      <c r="IZ61" s="183"/>
      <c r="JA61" s="183"/>
      <c r="JB61" s="183"/>
      <c r="JC61" s="183"/>
      <c r="JD61" s="183"/>
      <c r="JE61" s="183"/>
      <c r="JF61" s="183"/>
      <c r="JG61" s="183"/>
      <c r="JH61" s="183"/>
      <c r="JI61" s="183"/>
      <c r="JJ61" s="183"/>
      <c r="JK61" s="183"/>
      <c r="JL61" s="183"/>
      <c r="JM61" s="183"/>
      <c r="JN61" s="183"/>
      <c r="JO61" s="183"/>
      <c r="JP61" s="183"/>
      <c r="JQ61" s="183"/>
      <c r="JR61" s="183"/>
      <c r="JS61" s="183"/>
      <c r="JT61" s="183"/>
      <c r="JU61" s="183"/>
      <c r="JV61" s="183"/>
      <c r="JW61" s="183"/>
      <c r="JX61" s="183"/>
      <c r="JY61" s="183"/>
      <c r="JZ61" s="183"/>
      <c r="KA61" s="183"/>
      <c r="KB61" s="183"/>
      <c r="KC61" s="183"/>
      <c r="KD61" s="183"/>
      <c r="KE61" s="183"/>
      <c r="KF61" s="183"/>
      <c r="KG61" s="183"/>
      <c r="KH61" s="183"/>
      <c r="KI61" s="183"/>
      <c r="KJ61" s="183"/>
      <c r="KK61" s="183"/>
      <c r="KL61" s="183"/>
      <c r="KM61" s="183"/>
      <c r="KN61" s="183"/>
      <c r="KO61" s="183"/>
      <c r="KP61" s="183"/>
      <c r="KQ61" s="183"/>
      <c r="KR61" s="183"/>
      <c r="KS61" s="183"/>
      <c r="KT61" s="183"/>
      <c r="KU61" s="183"/>
      <c r="KV61" s="183"/>
      <c r="KW61" s="183"/>
      <c r="KX61" s="183"/>
      <c r="KY61" s="183"/>
      <c r="KZ61" s="183"/>
      <c r="LA61" s="183"/>
      <c r="LB61" s="183"/>
      <c r="LC61" s="183"/>
      <c r="LD61" s="183"/>
      <c r="LE61" s="183"/>
      <c r="LF61" s="183"/>
      <c r="LG61" s="183"/>
      <c r="LH61" s="183"/>
      <c r="LI61" s="183"/>
      <c r="LJ61" s="183"/>
      <c r="LK61" s="183"/>
      <c r="LL61" s="183"/>
      <c r="LM61" s="183"/>
      <c r="LN61" s="183"/>
      <c r="LO61" s="183"/>
      <c r="LP61" s="183"/>
      <c r="LQ61" s="183"/>
      <c r="LR61" s="183"/>
      <c r="LS61" s="183"/>
      <c r="LT61" s="183"/>
      <c r="LU61" s="183"/>
      <c r="LV61" s="183"/>
      <c r="LW61" s="183"/>
      <c r="LX61" s="183"/>
      <c r="LY61" s="183"/>
      <c r="LZ61" s="183"/>
      <c r="MA61" s="183"/>
      <c r="MB61" s="183"/>
      <c r="MC61" s="183"/>
      <c r="MD61" s="183"/>
      <c r="ME61" s="183"/>
      <c r="MF61" s="183"/>
      <c r="MG61" s="183"/>
    </row>
    <row r="62" spans="1:348" s="220" customFormat="1" ht="17.25" customHeight="1" thickBot="1">
      <c r="A62" s="180"/>
      <c r="B62" s="180"/>
      <c r="C62" s="180"/>
      <c r="D62" s="180"/>
      <c r="E62" s="251"/>
      <c r="F62" s="179"/>
      <c r="G62" s="179"/>
      <c r="H62" s="179"/>
      <c r="I62" s="179"/>
      <c r="J62" s="179"/>
      <c r="K62" s="179"/>
      <c r="L62" s="179"/>
      <c r="M62" s="179"/>
      <c r="N62" s="179"/>
      <c r="O62" s="179"/>
      <c r="P62" s="179"/>
      <c r="Q62" s="180"/>
      <c r="R62" s="180"/>
      <c r="S62" s="180"/>
      <c r="T62" s="181"/>
      <c r="U62" s="183"/>
      <c r="V62" s="183"/>
      <c r="W62" s="183"/>
      <c r="X62" s="183"/>
      <c r="Y62" s="183"/>
      <c r="Z62" s="183"/>
      <c r="AA62" s="183"/>
      <c r="AB62" s="183"/>
      <c r="AC62" s="183"/>
      <c r="AD62" s="183"/>
      <c r="AE62" s="183"/>
      <c r="AF62" s="183"/>
      <c r="AG62" s="183"/>
      <c r="AH62" s="183"/>
      <c r="AI62" s="183"/>
      <c r="AJ62" s="183"/>
      <c r="AK62" s="183"/>
      <c r="AL62" s="183"/>
      <c r="AM62" s="183"/>
      <c r="AN62" s="183"/>
      <c r="AO62" s="183"/>
      <c r="AP62" s="183"/>
      <c r="AQ62" s="183"/>
      <c r="AR62" s="183"/>
      <c r="AS62" s="183"/>
      <c r="AT62" s="183"/>
      <c r="AU62" s="183"/>
      <c r="AV62" s="183"/>
      <c r="AW62" s="183"/>
      <c r="AX62" s="183"/>
      <c r="AY62" s="183"/>
      <c r="AZ62" s="183"/>
      <c r="BA62" s="183"/>
      <c r="BB62" s="183"/>
      <c r="BC62" s="183"/>
      <c r="BD62" s="183"/>
      <c r="BE62" s="183"/>
      <c r="BF62" s="183"/>
      <c r="BG62" s="183"/>
      <c r="BH62" s="183"/>
      <c r="BI62" s="183"/>
      <c r="BJ62" s="183"/>
      <c r="BK62" s="183"/>
      <c r="BL62" s="183"/>
      <c r="BM62" s="183"/>
      <c r="BN62" s="183"/>
      <c r="BO62" s="183"/>
      <c r="BP62" s="183"/>
      <c r="BQ62" s="183"/>
      <c r="BR62" s="183"/>
      <c r="BS62" s="183"/>
      <c r="BT62" s="183"/>
      <c r="BU62" s="183"/>
      <c r="BV62" s="183"/>
      <c r="BW62" s="183"/>
      <c r="BX62" s="183"/>
      <c r="BY62" s="183"/>
      <c r="BZ62" s="183"/>
      <c r="CA62" s="183"/>
      <c r="CB62" s="183"/>
      <c r="CC62" s="183"/>
      <c r="CD62" s="183"/>
      <c r="CE62" s="183"/>
      <c r="CF62" s="183"/>
      <c r="CG62" s="183"/>
      <c r="CH62" s="183"/>
      <c r="CI62" s="183"/>
      <c r="CJ62" s="183"/>
      <c r="CK62" s="183"/>
      <c r="CL62" s="183"/>
      <c r="CM62" s="183"/>
      <c r="CN62" s="183"/>
      <c r="CO62" s="183"/>
      <c r="CP62" s="183"/>
      <c r="CQ62" s="183"/>
      <c r="CR62" s="183"/>
      <c r="CS62" s="183"/>
      <c r="CT62" s="183"/>
      <c r="CU62" s="183"/>
      <c r="CV62" s="183"/>
      <c r="CW62" s="183"/>
      <c r="CX62" s="183"/>
      <c r="CY62" s="183"/>
      <c r="CZ62" s="183"/>
      <c r="DA62" s="183"/>
      <c r="DB62" s="183"/>
      <c r="DC62" s="183"/>
      <c r="DD62" s="183"/>
      <c r="DE62" s="183"/>
      <c r="DF62" s="183"/>
      <c r="DG62" s="183"/>
      <c r="DH62" s="183"/>
      <c r="DI62" s="183"/>
      <c r="DJ62" s="183"/>
      <c r="DK62" s="183"/>
      <c r="DL62" s="183"/>
      <c r="DM62" s="183"/>
      <c r="DN62" s="183"/>
      <c r="DO62" s="183"/>
      <c r="DP62" s="183"/>
      <c r="DQ62" s="183"/>
      <c r="DR62" s="183"/>
      <c r="DS62" s="183"/>
      <c r="DT62" s="183"/>
      <c r="DU62" s="183"/>
      <c r="DV62" s="183"/>
      <c r="DW62" s="183"/>
      <c r="DX62" s="183"/>
      <c r="DY62" s="183"/>
      <c r="DZ62" s="183"/>
      <c r="EA62" s="183"/>
      <c r="EB62" s="183"/>
      <c r="EC62" s="183"/>
      <c r="ED62" s="183"/>
      <c r="EE62" s="183"/>
      <c r="EF62" s="183"/>
      <c r="EG62" s="183"/>
      <c r="EH62" s="183"/>
      <c r="EI62" s="183"/>
      <c r="EJ62" s="183"/>
      <c r="EK62" s="183"/>
      <c r="EL62" s="183"/>
      <c r="EM62" s="183"/>
      <c r="EN62" s="183"/>
      <c r="EO62" s="183"/>
      <c r="EP62" s="183"/>
      <c r="EQ62" s="183"/>
      <c r="ER62" s="183"/>
      <c r="ES62" s="183"/>
      <c r="ET62" s="183"/>
      <c r="EU62" s="183"/>
      <c r="EV62" s="183"/>
      <c r="EW62" s="183"/>
      <c r="EX62" s="183"/>
      <c r="EY62" s="183"/>
      <c r="EZ62" s="183"/>
      <c r="FA62" s="183"/>
      <c r="FB62" s="183"/>
      <c r="FC62" s="183"/>
      <c r="FD62" s="183"/>
      <c r="FE62" s="183"/>
      <c r="FF62" s="183"/>
      <c r="FG62" s="183"/>
      <c r="FH62" s="183"/>
      <c r="FI62" s="183"/>
      <c r="FJ62" s="183"/>
      <c r="FK62" s="183"/>
      <c r="FL62" s="183"/>
      <c r="FM62" s="183"/>
      <c r="FN62" s="183"/>
      <c r="FO62" s="183"/>
      <c r="FP62" s="183"/>
      <c r="FQ62" s="183"/>
      <c r="FR62" s="183"/>
      <c r="FS62" s="183"/>
      <c r="FT62" s="183"/>
      <c r="FU62" s="183"/>
      <c r="FV62" s="183"/>
      <c r="FW62" s="183"/>
      <c r="FX62" s="183"/>
      <c r="FY62" s="183"/>
      <c r="FZ62" s="183"/>
      <c r="GA62" s="183"/>
      <c r="GB62" s="183"/>
      <c r="GC62" s="183"/>
      <c r="GD62" s="183"/>
      <c r="GE62" s="183"/>
      <c r="GF62" s="183"/>
      <c r="GG62" s="183"/>
      <c r="GH62" s="183"/>
      <c r="GI62" s="183"/>
      <c r="GJ62" s="183"/>
      <c r="GK62" s="183"/>
      <c r="GL62" s="183"/>
      <c r="GM62" s="183"/>
      <c r="GN62" s="183"/>
      <c r="GO62" s="183"/>
      <c r="GP62" s="183"/>
      <c r="GQ62" s="183"/>
      <c r="GR62" s="183"/>
      <c r="GS62" s="183"/>
      <c r="GT62" s="183"/>
      <c r="GU62" s="183"/>
      <c r="GV62" s="183"/>
      <c r="GW62" s="183"/>
      <c r="GX62" s="183"/>
      <c r="GY62" s="183"/>
      <c r="GZ62" s="183"/>
      <c r="HA62" s="183"/>
      <c r="HB62" s="183"/>
      <c r="HC62" s="183"/>
      <c r="HD62" s="183"/>
      <c r="HE62" s="183"/>
      <c r="HF62" s="183"/>
      <c r="HG62" s="183"/>
      <c r="HH62" s="183"/>
      <c r="HI62" s="183"/>
      <c r="HJ62" s="183"/>
      <c r="HK62" s="183"/>
      <c r="HL62" s="183"/>
      <c r="HM62" s="183"/>
      <c r="HN62" s="183"/>
      <c r="HO62" s="183"/>
      <c r="HP62" s="183"/>
      <c r="HQ62" s="183"/>
      <c r="HR62" s="183"/>
      <c r="HS62" s="183"/>
      <c r="HT62" s="183"/>
      <c r="HU62" s="183"/>
      <c r="HV62" s="183"/>
      <c r="HW62" s="183"/>
      <c r="HX62" s="183"/>
      <c r="HY62" s="183"/>
      <c r="HZ62" s="183"/>
      <c r="IA62" s="183"/>
      <c r="IB62" s="183"/>
      <c r="IC62" s="183"/>
      <c r="ID62" s="183"/>
      <c r="IE62" s="183"/>
      <c r="IF62" s="183"/>
      <c r="IG62" s="183"/>
      <c r="IH62" s="183"/>
      <c r="II62" s="183"/>
      <c r="IJ62" s="183"/>
      <c r="IK62" s="183"/>
      <c r="IL62" s="183"/>
      <c r="IM62" s="183"/>
      <c r="IN62" s="183"/>
      <c r="IO62" s="183"/>
      <c r="IP62" s="183"/>
      <c r="IQ62" s="183"/>
      <c r="IR62" s="183"/>
      <c r="IS62" s="183"/>
      <c r="IT62" s="183"/>
      <c r="IU62" s="183"/>
      <c r="IV62" s="183"/>
      <c r="IW62" s="183"/>
      <c r="IX62" s="183"/>
      <c r="IY62" s="183"/>
      <c r="IZ62" s="183"/>
      <c r="JA62" s="183"/>
      <c r="JB62" s="183"/>
      <c r="JC62" s="183"/>
      <c r="JD62" s="183"/>
      <c r="JE62" s="183"/>
      <c r="JF62" s="183"/>
      <c r="JG62" s="183"/>
      <c r="JH62" s="183"/>
      <c r="JI62" s="183"/>
      <c r="JJ62" s="183"/>
      <c r="JK62" s="183"/>
      <c r="JL62" s="183"/>
      <c r="JM62" s="183"/>
      <c r="JN62" s="183"/>
      <c r="JO62" s="183"/>
      <c r="JP62" s="183"/>
      <c r="JQ62" s="183"/>
      <c r="JR62" s="183"/>
      <c r="JS62" s="183"/>
      <c r="JT62" s="183"/>
      <c r="JU62" s="183"/>
      <c r="JV62" s="183"/>
      <c r="JW62" s="183"/>
      <c r="JX62" s="183"/>
      <c r="JY62" s="183"/>
      <c r="JZ62" s="183"/>
      <c r="KA62" s="183"/>
      <c r="KB62" s="183"/>
      <c r="KC62" s="183"/>
      <c r="KD62" s="183"/>
      <c r="KE62" s="183"/>
      <c r="KF62" s="183"/>
      <c r="KG62" s="183"/>
      <c r="KH62" s="183"/>
      <c r="KI62" s="183"/>
      <c r="KJ62" s="183"/>
      <c r="KK62" s="183"/>
      <c r="KL62" s="183"/>
      <c r="KM62" s="183"/>
      <c r="KN62" s="183"/>
      <c r="KO62" s="183"/>
      <c r="KP62" s="183"/>
      <c r="KQ62" s="183"/>
      <c r="KR62" s="183"/>
      <c r="KS62" s="183"/>
      <c r="KT62" s="183"/>
      <c r="KU62" s="183"/>
      <c r="KV62" s="183"/>
      <c r="KW62" s="183"/>
      <c r="KX62" s="183"/>
      <c r="KY62" s="183"/>
      <c r="KZ62" s="183"/>
      <c r="LA62" s="183"/>
      <c r="LB62" s="183"/>
      <c r="LC62" s="183"/>
      <c r="LD62" s="183"/>
      <c r="LE62" s="183"/>
      <c r="LF62" s="183"/>
      <c r="LG62" s="183"/>
      <c r="LH62" s="183"/>
      <c r="LI62" s="183"/>
      <c r="LJ62" s="183"/>
      <c r="LK62" s="183"/>
      <c r="LL62" s="183"/>
      <c r="LM62" s="183"/>
      <c r="LN62" s="183"/>
      <c r="LO62" s="183"/>
      <c r="LP62" s="183"/>
      <c r="LQ62" s="183"/>
      <c r="LR62" s="183"/>
      <c r="LS62" s="183"/>
      <c r="LT62" s="183"/>
      <c r="LU62" s="183"/>
      <c r="LV62" s="183"/>
      <c r="LW62" s="183"/>
      <c r="LX62" s="183"/>
      <c r="LY62" s="183"/>
      <c r="LZ62" s="183"/>
      <c r="MA62" s="183"/>
      <c r="MB62" s="183"/>
      <c r="MC62" s="183"/>
      <c r="MD62" s="183"/>
      <c r="ME62" s="183"/>
      <c r="MF62" s="183"/>
      <c r="MG62" s="183"/>
    </row>
    <row r="63" spans="1:348" s="220" customFormat="1" ht="28.5" customHeight="1">
      <c r="A63" s="183"/>
      <c r="B63" s="183"/>
      <c r="C63" s="183"/>
      <c r="D63" s="224"/>
      <c r="E63" s="225"/>
      <c r="F63" s="182"/>
      <c r="G63" s="182"/>
      <c r="H63" s="182"/>
      <c r="I63" s="182"/>
      <c r="J63" s="182"/>
      <c r="K63" s="182"/>
      <c r="L63" s="182"/>
      <c r="M63" s="94"/>
      <c r="N63" s="94"/>
      <c r="O63" s="182"/>
      <c r="P63" s="182"/>
      <c r="Q63" s="183"/>
      <c r="R63" s="183"/>
      <c r="S63" s="183"/>
      <c r="T63" s="183"/>
      <c r="U63" s="183"/>
      <c r="V63" s="183"/>
      <c r="W63" s="183"/>
      <c r="X63" s="183"/>
      <c r="Y63" s="183"/>
      <c r="Z63" s="183"/>
      <c r="AA63" s="183"/>
      <c r="AB63" s="183"/>
      <c r="AC63" s="183"/>
      <c r="AD63" s="183"/>
      <c r="AE63" s="183"/>
      <c r="AF63" s="183"/>
      <c r="AG63" s="183"/>
      <c r="AH63" s="183"/>
      <c r="AI63" s="183"/>
      <c r="AJ63" s="183"/>
      <c r="AK63" s="183"/>
      <c r="AL63" s="183"/>
      <c r="AM63" s="183"/>
      <c r="AN63" s="183"/>
      <c r="AO63" s="183"/>
      <c r="AP63" s="183"/>
      <c r="AQ63" s="183"/>
      <c r="AR63" s="183"/>
      <c r="AS63" s="183"/>
      <c r="AT63" s="183"/>
      <c r="AU63" s="183"/>
      <c r="AV63" s="183"/>
      <c r="AW63" s="183"/>
      <c r="AX63" s="183"/>
      <c r="AY63" s="183"/>
      <c r="AZ63" s="183"/>
      <c r="BA63" s="183"/>
      <c r="BB63" s="183"/>
      <c r="BC63" s="183"/>
      <c r="BD63" s="183"/>
      <c r="BE63" s="183"/>
      <c r="BF63" s="183"/>
      <c r="BG63" s="183"/>
      <c r="BH63" s="183"/>
      <c r="BI63" s="183"/>
      <c r="BJ63" s="183"/>
      <c r="BK63" s="183"/>
      <c r="BL63" s="183"/>
      <c r="BM63" s="183"/>
      <c r="BN63" s="183"/>
      <c r="BO63" s="183"/>
      <c r="BP63" s="183"/>
      <c r="BQ63" s="183"/>
      <c r="BR63" s="183"/>
      <c r="BS63" s="183"/>
      <c r="BT63" s="183"/>
      <c r="BU63" s="183"/>
      <c r="BV63" s="183"/>
      <c r="BW63" s="183"/>
      <c r="BX63" s="183"/>
      <c r="BY63" s="183"/>
      <c r="BZ63" s="183"/>
      <c r="CA63" s="183"/>
      <c r="CB63" s="183"/>
      <c r="CC63" s="183"/>
      <c r="CD63" s="183"/>
      <c r="CE63" s="183"/>
      <c r="CF63" s="183"/>
      <c r="CG63" s="183"/>
      <c r="CH63" s="183"/>
      <c r="CI63" s="183"/>
      <c r="CJ63" s="183"/>
      <c r="CK63" s="183"/>
      <c r="CL63" s="183"/>
      <c r="CM63" s="183"/>
      <c r="CN63" s="183"/>
      <c r="CO63" s="183"/>
      <c r="CP63" s="183"/>
      <c r="CQ63" s="183"/>
      <c r="CR63" s="183"/>
      <c r="CS63" s="183"/>
      <c r="CT63" s="183"/>
      <c r="CU63" s="183"/>
      <c r="CV63" s="183"/>
      <c r="CW63" s="183"/>
      <c r="CX63" s="183"/>
      <c r="CY63" s="183"/>
      <c r="CZ63" s="183"/>
      <c r="DA63" s="183"/>
      <c r="DB63" s="183"/>
      <c r="DC63" s="183"/>
      <c r="DD63" s="183"/>
      <c r="DE63" s="183"/>
      <c r="DF63" s="183"/>
      <c r="DG63" s="183"/>
      <c r="DH63" s="183"/>
      <c r="DI63" s="183"/>
      <c r="DJ63" s="183"/>
      <c r="DK63" s="183"/>
      <c r="DL63" s="183"/>
      <c r="DM63" s="183"/>
      <c r="DN63" s="183"/>
      <c r="DO63" s="183"/>
      <c r="DP63" s="183"/>
      <c r="DQ63" s="183"/>
      <c r="DR63" s="183"/>
      <c r="DS63" s="183"/>
      <c r="DT63" s="183"/>
      <c r="DU63" s="183"/>
      <c r="DV63" s="183"/>
      <c r="DW63" s="183"/>
      <c r="DX63" s="183"/>
      <c r="DY63" s="183"/>
      <c r="DZ63" s="183"/>
      <c r="EA63" s="183"/>
      <c r="EB63" s="183"/>
      <c r="EC63" s="183"/>
      <c r="ED63" s="183"/>
      <c r="EE63" s="183"/>
      <c r="EF63" s="183"/>
      <c r="EG63" s="183"/>
      <c r="EH63" s="183"/>
      <c r="EI63" s="183"/>
      <c r="EJ63" s="183"/>
      <c r="EK63" s="183"/>
      <c r="EL63" s="183"/>
      <c r="EM63" s="183"/>
      <c r="EN63" s="183"/>
      <c r="EO63" s="183"/>
      <c r="EP63" s="183"/>
      <c r="EQ63" s="183"/>
      <c r="ER63" s="183"/>
      <c r="ES63" s="183"/>
      <c r="ET63" s="183"/>
      <c r="EU63" s="183"/>
      <c r="EV63" s="183"/>
      <c r="EW63" s="183"/>
      <c r="EX63" s="183"/>
      <c r="EY63" s="183"/>
      <c r="EZ63" s="183"/>
      <c r="FA63" s="183"/>
      <c r="FB63" s="183"/>
      <c r="FC63" s="183"/>
      <c r="FD63" s="183"/>
      <c r="FE63" s="183"/>
      <c r="FF63" s="183"/>
      <c r="FG63" s="183"/>
      <c r="FH63" s="183"/>
      <c r="FI63" s="183"/>
      <c r="FJ63" s="183"/>
      <c r="FK63" s="183"/>
      <c r="FL63" s="183"/>
      <c r="FM63" s="183"/>
      <c r="FN63" s="183"/>
      <c r="FO63" s="183"/>
      <c r="FP63" s="183"/>
      <c r="FQ63" s="183"/>
      <c r="FR63" s="183"/>
      <c r="FS63" s="183"/>
      <c r="FT63" s="183"/>
      <c r="FU63" s="183"/>
      <c r="FV63" s="183"/>
      <c r="FW63" s="183"/>
      <c r="FX63" s="183"/>
      <c r="FY63" s="183"/>
      <c r="FZ63" s="183"/>
      <c r="GA63" s="183"/>
      <c r="GB63" s="183"/>
      <c r="GC63" s="183"/>
      <c r="GD63" s="183"/>
      <c r="GE63" s="183"/>
      <c r="GF63" s="183"/>
      <c r="GG63" s="183"/>
      <c r="GH63" s="183"/>
      <c r="GI63" s="183"/>
      <c r="GJ63" s="183"/>
      <c r="GK63" s="183"/>
      <c r="GL63" s="183"/>
      <c r="GM63" s="183"/>
      <c r="GN63" s="183"/>
      <c r="GO63" s="183"/>
      <c r="GP63" s="183"/>
      <c r="GQ63" s="183"/>
      <c r="GR63" s="183"/>
      <c r="GS63" s="183"/>
      <c r="GT63" s="183"/>
      <c r="GU63" s="183"/>
      <c r="GV63" s="183"/>
      <c r="GW63" s="183"/>
      <c r="GX63" s="183"/>
      <c r="GY63" s="183"/>
      <c r="GZ63" s="183"/>
      <c r="HA63" s="183"/>
      <c r="HB63" s="183"/>
      <c r="HC63" s="183"/>
      <c r="HD63" s="183"/>
      <c r="HE63" s="183"/>
      <c r="HF63" s="183"/>
      <c r="HG63" s="183"/>
      <c r="HH63" s="183"/>
      <c r="HI63" s="183"/>
      <c r="HJ63" s="183"/>
      <c r="HK63" s="183"/>
      <c r="HL63" s="183"/>
      <c r="HM63" s="183"/>
      <c r="HN63" s="183"/>
      <c r="HO63" s="183"/>
      <c r="HP63" s="183"/>
      <c r="HQ63" s="183"/>
      <c r="HR63" s="183"/>
      <c r="HS63" s="183"/>
      <c r="HT63" s="183"/>
      <c r="HU63" s="183"/>
      <c r="HV63" s="183"/>
      <c r="HW63" s="183"/>
      <c r="HX63" s="183"/>
      <c r="HY63" s="183"/>
      <c r="HZ63" s="183"/>
      <c r="IA63" s="183"/>
      <c r="IB63" s="183"/>
      <c r="IC63" s="183"/>
      <c r="ID63" s="183"/>
      <c r="IE63" s="183"/>
      <c r="IF63" s="183"/>
      <c r="IG63" s="183"/>
      <c r="IH63" s="183"/>
      <c r="II63" s="183"/>
      <c r="IJ63" s="183"/>
      <c r="IK63" s="183"/>
      <c r="IL63" s="183"/>
      <c r="IM63" s="183"/>
      <c r="IN63" s="183"/>
      <c r="IO63" s="183"/>
      <c r="IP63" s="183"/>
      <c r="IQ63" s="183"/>
      <c r="IR63" s="183"/>
      <c r="IS63" s="183"/>
      <c r="IT63" s="183"/>
      <c r="IU63" s="183"/>
      <c r="IV63" s="183"/>
      <c r="IW63" s="183"/>
      <c r="IX63" s="183"/>
      <c r="IY63" s="183"/>
      <c r="IZ63" s="183"/>
      <c r="JA63" s="183"/>
      <c r="JB63" s="183"/>
      <c r="JC63" s="183"/>
      <c r="JD63" s="183"/>
      <c r="JE63" s="183"/>
      <c r="JF63" s="183"/>
      <c r="JG63" s="183"/>
      <c r="JH63" s="183"/>
      <c r="JI63" s="183"/>
      <c r="JJ63" s="183"/>
      <c r="JK63" s="183"/>
      <c r="JL63" s="183"/>
      <c r="JM63" s="183"/>
      <c r="JN63" s="183"/>
      <c r="JO63" s="183"/>
      <c r="JP63" s="183"/>
      <c r="JQ63" s="183"/>
      <c r="JR63" s="183"/>
      <c r="JS63" s="183"/>
      <c r="JT63" s="183"/>
      <c r="JU63" s="183"/>
      <c r="JV63" s="183"/>
      <c r="JW63" s="183"/>
      <c r="JX63" s="183"/>
      <c r="JY63" s="183"/>
      <c r="JZ63" s="183"/>
      <c r="KA63" s="183"/>
      <c r="KB63" s="183"/>
      <c r="KC63" s="183"/>
      <c r="KD63" s="183"/>
      <c r="KE63" s="183"/>
      <c r="KF63" s="183"/>
      <c r="KG63" s="183"/>
      <c r="KH63" s="183"/>
      <c r="KI63" s="183"/>
      <c r="KJ63" s="183"/>
      <c r="KK63" s="183"/>
      <c r="KL63" s="183"/>
      <c r="KM63" s="183"/>
      <c r="KN63" s="183"/>
      <c r="KO63" s="183"/>
      <c r="KP63" s="183"/>
      <c r="KQ63" s="183"/>
      <c r="KR63" s="183"/>
      <c r="KS63" s="183"/>
      <c r="KT63" s="183"/>
      <c r="KU63" s="183"/>
      <c r="KV63" s="183"/>
      <c r="KW63" s="183"/>
      <c r="KX63" s="183"/>
      <c r="KY63" s="183"/>
      <c r="KZ63" s="183"/>
      <c r="LA63" s="183"/>
      <c r="LB63" s="183"/>
      <c r="LC63" s="183"/>
      <c r="LD63" s="183"/>
      <c r="LE63" s="183"/>
      <c r="LF63" s="183"/>
      <c r="LG63" s="183"/>
      <c r="LH63" s="183"/>
      <c r="LI63" s="183"/>
      <c r="LJ63" s="183"/>
      <c r="LK63" s="183"/>
      <c r="LL63" s="183"/>
      <c r="LM63" s="183"/>
      <c r="LN63" s="183"/>
      <c r="LO63" s="183"/>
      <c r="LP63" s="183"/>
      <c r="LQ63" s="183"/>
      <c r="LR63" s="183"/>
      <c r="LS63" s="183"/>
      <c r="LT63" s="183"/>
      <c r="LU63" s="183"/>
      <c r="LV63" s="183"/>
      <c r="LW63" s="183"/>
      <c r="LX63" s="183"/>
      <c r="LY63" s="183"/>
      <c r="LZ63" s="183"/>
      <c r="MA63" s="183"/>
      <c r="MB63" s="183"/>
      <c r="MC63" s="183"/>
      <c r="MD63" s="183"/>
      <c r="ME63" s="183"/>
      <c r="MF63" s="183"/>
      <c r="MG63" s="183"/>
    </row>
    <row r="64" spans="1:348" s="220" customFormat="1" ht="13.5" hidden="1" customHeight="1">
      <c r="A64" s="183"/>
      <c r="B64" s="183"/>
      <c r="C64" s="183"/>
      <c r="D64" s="224"/>
      <c r="E64" s="225"/>
      <c r="F64" s="182"/>
      <c r="G64" s="182"/>
      <c r="H64" s="182"/>
      <c r="I64" s="182"/>
      <c r="J64" s="182"/>
      <c r="K64" s="182"/>
      <c r="L64" s="182"/>
      <c r="M64" s="182"/>
      <c r="N64" s="182"/>
      <c r="O64" s="182"/>
      <c r="P64" s="182"/>
      <c r="Q64" s="183"/>
      <c r="R64" s="183"/>
      <c r="S64" s="183"/>
      <c r="T64" s="183"/>
      <c r="U64" s="183"/>
      <c r="V64" s="183"/>
      <c r="W64" s="183"/>
      <c r="X64" s="183"/>
      <c r="Y64" s="183"/>
      <c r="Z64" s="183"/>
      <c r="AA64" s="183"/>
      <c r="AB64" s="183"/>
      <c r="AC64" s="183"/>
      <c r="AD64" s="183"/>
      <c r="AE64" s="183"/>
      <c r="AF64" s="183"/>
      <c r="AG64" s="183"/>
      <c r="AH64" s="183"/>
      <c r="AI64" s="183"/>
      <c r="AJ64" s="183"/>
      <c r="AK64" s="183"/>
      <c r="AL64" s="183"/>
      <c r="AM64" s="183"/>
      <c r="AN64" s="183"/>
      <c r="AO64" s="183"/>
      <c r="AP64" s="183"/>
      <c r="AQ64" s="183"/>
      <c r="AR64" s="183"/>
      <c r="AS64" s="183"/>
      <c r="AT64" s="183"/>
      <c r="AU64" s="183"/>
      <c r="AV64" s="183"/>
      <c r="AW64" s="183"/>
      <c r="AX64" s="183"/>
      <c r="AY64" s="183"/>
      <c r="AZ64" s="183"/>
      <c r="BA64" s="183"/>
      <c r="BB64" s="183"/>
      <c r="BC64" s="183"/>
      <c r="BD64" s="183"/>
      <c r="BE64" s="183"/>
      <c r="BF64" s="183"/>
      <c r="BG64" s="183"/>
      <c r="BH64" s="183"/>
      <c r="BI64" s="183"/>
      <c r="BJ64" s="183"/>
      <c r="BK64" s="183"/>
      <c r="BL64" s="183"/>
      <c r="BM64" s="183"/>
      <c r="BN64" s="183"/>
      <c r="BO64" s="183"/>
      <c r="BP64" s="183"/>
      <c r="BQ64" s="183"/>
      <c r="BR64" s="183"/>
      <c r="BS64" s="183"/>
      <c r="BT64" s="183"/>
      <c r="BU64" s="183"/>
      <c r="BV64" s="183"/>
      <c r="BW64" s="183"/>
      <c r="BX64" s="183"/>
      <c r="BY64" s="183"/>
      <c r="BZ64" s="183"/>
      <c r="CA64" s="183"/>
      <c r="CB64" s="183"/>
      <c r="CC64" s="183"/>
      <c r="CD64" s="183"/>
      <c r="CE64" s="183"/>
      <c r="CF64" s="183"/>
      <c r="CG64" s="183"/>
      <c r="CH64" s="183"/>
      <c r="CI64" s="183"/>
      <c r="CJ64" s="183"/>
      <c r="CK64" s="183"/>
      <c r="CL64" s="183"/>
      <c r="CM64" s="183"/>
      <c r="CN64" s="183"/>
      <c r="CO64" s="183"/>
      <c r="CP64" s="183"/>
      <c r="CQ64" s="183"/>
      <c r="CR64" s="183"/>
      <c r="CS64" s="183"/>
      <c r="CT64" s="183"/>
      <c r="CU64" s="183"/>
      <c r="CV64" s="183"/>
      <c r="CW64" s="183"/>
      <c r="CX64" s="183"/>
      <c r="CY64" s="183"/>
      <c r="CZ64" s="183"/>
      <c r="DA64" s="183"/>
      <c r="DB64" s="183"/>
      <c r="DC64" s="183"/>
      <c r="DD64" s="183"/>
      <c r="DE64" s="183"/>
      <c r="DF64" s="183"/>
      <c r="DG64" s="183"/>
      <c r="DH64" s="183"/>
      <c r="DI64" s="183"/>
      <c r="DJ64" s="183"/>
      <c r="DK64" s="183"/>
      <c r="DL64" s="183"/>
      <c r="DM64" s="183"/>
      <c r="DN64" s="183"/>
      <c r="DO64" s="183"/>
      <c r="DP64" s="183"/>
      <c r="DQ64" s="183"/>
      <c r="DR64" s="183"/>
      <c r="DS64" s="183"/>
      <c r="DT64" s="183"/>
      <c r="DU64" s="183"/>
      <c r="DV64" s="183"/>
      <c r="DW64" s="183"/>
      <c r="DX64" s="183"/>
      <c r="DY64" s="183"/>
      <c r="DZ64" s="183"/>
      <c r="EA64" s="183"/>
      <c r="EB64" s="183"/>
      <c r="EC64" s="183"/>
      <c r="ED64" s="183"/>
      <c r="EE64" s="183"/>
      <c r="EF64" s="183"/>
      <c r="EG64" s="183"/>
      <c r="EH64" s="183"/>
      <c r="EI64" s="183"/>
      <c r="EJ64" s="183"/>
      <c r="EK64" s="183"/>
      <c r="EL64" s="183"/>
      <c r="EM64" s="183"/>
      <c r="EN64" s="183"/>
      <c r="EO64" s="183"/>
      <c r="EP64" s="183"/>
      <c r="EQ64" s="183"/>
      <c r="ER64" s="183"/>
      <c r="ES64" s="183"/>
      <c r="ET64" s="183"/>
      <c r="EU64" s="183"/>
      <c r="EV64" s="183"/>
      <c r="EW64" s="183"/>
      <c r="EX64" s="183"/>
      <c r="EY64" s="183"/>
      <c r="EZ64" s="183"/>
      <c r="FA64" s="183"/>
      <c r="FB64" s="183"/>
      <c r="FC64" s="183"/>
      <c r="FD64" s="183"/>
      <c r="FE64" s="183"/>
      <c r="FF64" s="183"/>
      <c r="FG64" s="183"/>
      <c r="FH64" s="183"/>
      <c r="FI64" s="183"/>
      <c r="FJ64" s="183"/>
      <c r="FK64" s="183"/>
      <c r="FL64" s="183"/>
      <c r="FM64" s="183"/>
      <c r="FN64" s="183"/>
      <c r="FO64" s="183"/>
      <c r="FP64" s="183"/>
      <c r="FQ64" s="183"/>
      <c r="FR64" s="183"/>
      <c r="FS64" s="183"/>
      <c r="FT64" s="183"/>
      <c r="FU64" s="183"/>
      <c r="FV64" s="183"/>
      <c r="FW64" s="183"/>
      <c r="FX64" s="183"/>
      <c r="FY64" s="183"/>
      <c r="FZ64" s="183"/>
      <c r="GA64" s="183"/>
      <c r="GB64" s="183"/>
      <c r="GC64" s="183"/>
      <c r="GD64" s="183"/>
      <c r="GE64" s="183"/>
      <c r="GF64" s="183"/>
      <c r="GG64" s="183"/>
      <c r="GH64" s="183"/>
      <c r="GI64" s="183"/>
      <c r="GJ64" s="183"/>
      <c r="GK64" s="183"/>
      <c r="GL64" s="183"/>
      <c r="GM64" s="183"/>
      <c r="GN64" s="183"/>
      <c r="GO64" s="183"/>
      <c r="GP64" s="183"/>
      <c r="GQ64" s="183"/>
      <c r="GR64" s="183"/>
      <c r="GS64" s="183"/>
      <c r="GT64" s="183"/>
      <c r="GU64" s="183"/>
      <c r="GV64" s="183"/>
      <c r="GW64" s="183"/>
      <c r="GX64" s="183"/>
      <c r="GY64" s="183"/>
      <c r="GZ64" s="183"/>
      <c r="HA64" s="183"/>
      <c r="HB64" s="183"/>
      <c r="HC64" s="183"/>
      <c r="HD64" s="183"/>
      <c r="HE64" s="183"/>
      <c r="HF64" s="183"/>
      <c r="HG64" s="183"/>
      <c r="HH64" s="183"/>
      <c r="HI64" s="183"/>
      <c r="HJ64" s="183"/>
      <c r="HK64" s="183"/>
      <c r="HL64" s="183"/>
      <c r="HM64" s="183"/>
      <c r="HN64" s="183"/>
      <c r="HO64" s="183"/>
      <c r="HP64" s="183"/>
      <c r="HQ64" s="183"/>
      <c r="HR64" s="183"/>
      <c r="HS64" s="183"/>
      <c r="HT64" s="183"/>
      <c r="HU64" s="183"/>
      <c r="HV64" s="183"/>
      <c r="HW64" s="183"/>
      <c r="HX64" s="183"/>
      <c r="HY64" s="183"/>
      <c r="HZ64" s="183"/>
      <c r="IA64" s="183"/>
      <c r="IB64" s="183"/>
      <c r="IC64" s="183"/>
      <c r="ID64" s="183"/>
      <c r="IE64" s="183"/>
      <c r="IF64" s="183"/>
      <c r="IG64" s="183"/>
      <c r="IH64" s="183"/>
      <c r="II64" s="183"/>
      <c r="IJ64" s="183"/>
      <c r="IK64" s="183"/>
      <c r="IL64" s="183"/>
      <c r="IM64" s="183"/>
      <c r="IN64" s="183"/>
      <c r="IO64" s="183"/>
      <c r="IP64" s="183"/>
      <c r="IQ64" s="183"/>
      <c r="IR64" s="183"/>
      <c r="IS64" s="183"/>
      <c r="IT64" s="183"/>
      <c r="IU64" s="183"/>
      <c r="IV64" s="183"/>
      <c r="IW64" s="183"/>
      <c r="IX64" s="183"/>
      <c r="IY64" s="183"/>
      <c r="IZ64" s="183"/>
      <c r="JA64" s="183"/>
      <c r="JB64" s="183"/>
      <c r="JC64" s="183"/>
      <c r="JD64" s="183"/>
      <c r="JE64" s="183"/>
      <c r="JF64" s="183"/>
      <c r="JG64" s="183"/>
      <c r="JH64" s="183"/>
      <c r="JI64" s="183"/>
      <c r="JJ64" s="183"/>
      <c r="JK64" s="183"/>
      <c r="JL64" s="183"/>
      <c r="JM64" s="183"/>
      <c r="JN64" s="183"/>
      <c r="JO64" s="183"/>
      <c r="JP64" s="183"/>
      <c r="JQ64" s="183"/>
      <c r="JR64" s="183"/>
      <c r="JS64" s="183"/>
      <c r="JT64" s="183"/>
      <c r="JU64" s="183"/>
      <c r="JV64" s="183"/>
      <c r="JW64" s="183"/>
      <c r="JX64" s="183"/>
      <c r="JY64" s="183"/>
      <c r="JZ64" s="183"/>
      <c r="KA64" s="183"/>
      <c r="KB64" s="183"/>
      <c r="KC64" s="183"/>
      <c r="KD64" s="183"/>
      <c r="KE64" s="183"/>
      <c r="KF64" s="183"/>
      <c r="KG64" s="183"/>
      <c r="KH64" s="183"/>
      <c r="KI64" s="183"/>
      <c r="KJ64" s="183"/>
      <c r="KK64" s="183"/>
      <c r="KL64" s="183"/>
      <c r="KM64" s="183"/>
      <c r="KN64" s="183"/>
      <c r="KO64" s="183"/>
      <c r="KP64" s="183"/>
      <c r="KQ64" s="183"/>
      <c r="KR64" s="183"/>
      <c r="KS64" s="183"/>
      <c r="KT64" s="183"/>
      <c r="KU64" s="183"/>
      <c r="KV64" s="183"/>
      <c r="KW64" s="183"/>
      <c r="KX64" s="183"/>
      <c r="KY64" s="183"/>
      <c r="KZ64" s="183"/>
      <c r="LA64" s="183"/>
      <c r="LB64" s="183"/>
      <c r="LC64" s="183"/>
      <c r="LD64" s="183"/>
      <c r="LE64" s="183"/>
      <c r="LF64" s="183"/>
      <c r="LG64" s="183"/>
      <c r="LH64" s="183"/>
      <c r="LI64" s="183"/>
      <c r="LJ64" s="183"/>
      <c r="LK64" s="183"/>
      <c r="LL64" s="183"/>
      <c r="LM64" s="183"/>
      <c r="LN64" s="183"/>
      <c r="LO64" s="183"/>
      <c r="LP64" s="183"/>
      <c r="LQ64" s="183"/>
      <c r="LR64" s="183"/>
      <c r="LS64" s="183"/>
      <c r="LT64" s="183"/>
      <c r="LU64" s="183"/>
      <c r="LV64" s="183"/>
      <c r="LW64" s="183"/>
      <c r="LX64" s="183"/>
      <c r="LY64" s="183"/>
      <c r="LZ64" s="183"/>
      <c r="MA64" s="183"/>
      <c r="MB64" s="183"/>
      <c r="MC64" s="183"/>
      <c r="MD64" s="183"/>
      <c r="ME64" s="183"/>
      <c r="MF64" s="183"/>
      <c r="MG64" s="183"/>
    </row>
    <row r="65" spans="1:345" s="220" customFormat="1" ht="13.5" hidden="1" customHeight="1">
      <c r="A65" s="183"/>
      <c r="B65" s="183"/>
      <c r="C65" s="183"/>
      <c r="D65" s="224"/>
      <c r="E65" s="225"/>
      <c r="F65" s="182"/>
      <c r="G65" s="182"/>
      <c r="H65" s="182"/>
      <c r="I65" s="182"/>
      <c r="J65" s="182"/>
      <c r="K65" s="182"/>
      <c r="L65" s="182"/>
      <c r="M65" s="182"/>
      <c r="N65" s="182"/>
      <c r="O65" s="182"/>
      <c r="P65" s="182"/>
      <c r="Q65" s="183"/>
      <c r="R65" s="183"/>
      <c r="S65" s="183"/>
      <c r="T65" s="183"/>
      <c r="U65" s="183"/>
      <c r="V65" s="183"/>
      <c r="W65" s="183"/>
      <c r="X65" s="183"/>
      <c r="Y65" s="183"/>
      <c r="Z65" s="183"/>
      <c r="AA65" s="183"/>
      <c r="AB65" s="183"/>
      <c r="AC65" s="183"/>
      <c r="AD65" s="183"/>
      <c r="AE65" s="183"/>
      <c r="AF65" s="183"/>
      <c r="AG65" s="183"/>
      <c r="AH65" s="183"/>
      <c r="AI65" s="183"/>
      <c r="AJ65" s="183"/>
      <c r="AK65" s="183"/>
      <c r="AL65" s="183"/>
      <c r="AM65" s="183"/>
      <c r="AN65" s="183"/>
      <c r="AO65" s="183"/>
      <c r="AP65" s="183"/>
      <c r="AQ65" s="183"/>
      <c r="AR65" s="183"/>
      <c r="AS65" s="183"/>
      <c r="AT65" s="183"/>
      <c r="AU65" s="183"/>
      <c r="AV65" s="183"/>
      <c r="AW65" s="183"/>
      <c r="AX65" s="183"/>
      <c r="AY65" s="183"/>
      <c r="AZ65" s="183"/>
      <c r="BA65" s="183"/>
      <c r="BB65" s="183"/>
      <c r="BC65" s="183"/>
      <c r="BD65" s="183"/>
      <c r="BE65" s="183"/>
      <c r="BF65" s="183"/>
      <c r="BG65" s="183"/>
      <c r="BH65" s="183"/>
      <c r="BI65" s="183"/>
      <c r="BJ65" s="183"/>
      <c r="BK65" s="183"/>
      <c r="BL65" s="183"/>
      <c r="BM65" s="183"/>
      <c r="BN65" s="183"/>
      <c r="BO65" s="183"/>
      <c r="BP65" s="183"/>
      <c r="BQ65" s="183"/>
      <c r="BR65" s="183"/>
      <c r="BS65" s="183"/>
      <c r="BT65" s="183"/>
      <c r="BU65" s="183"/>
      <c r="BV65" s="183"/>
      <c r="BW65" s="183"/>
      <c r="BX65" s="183"/>
      <c r="BY65" s="183"/>
      <c r="BZ65" s="183"/>
      <c r="CA65" s="183"/>
      <c r="CB65" s="183"/>
      <c r="CC65" s="183"/>
      <c r="CD65" s="183"/>
      <c r="CE65" s="183"/>
      <c r="CF65" s="183"/>
      <c r="CG65" s="183"/>
      <c r="CH65" s="183"/>
      <c r="CI65" s="183"/>
      <c r="CJ65" s="183"/>
      <c r="CK65" s="183"/>
      <c r="CL65" s="183"/>
      <c r="CM65" s="183"/>
      <c r="CN65" s="183"/>
      <c r="CO65" s="183"/>
      <c r="CP65" s="183"/>
      <c r="CQ65" s="183"/>
      <c r="CR65" s="183"/>
      <c r="CS65" s="183"/>
      <c r="CT65" s="183"/>
      <c r="CU65" s="183"/>
      <c r="CV65" s="183"/>
      <c r="CW65" s="183"/>
      <c r="CX65" s="183"/>
      <c r="CY65" s="183"/>
      <c r="CZ65" s="183"/>
      <c r="DA65" s="183"/>
      <c r="DB65" s="183"/>
      <c r="DC65" s="183"/>
      <c r="DD65" s="183"/>
      <c r="DE65" s="183"/>
      <c r="DF65" s="183"/>
      <c r="DG65" s="183"/>
      <c r="DH65" s="183"/>
      <c r="DI65" s="183"/>
      <c r="DJ65" s="183"/>
      <c r="DK65" s="183"/>
      <c r="DL65" s="183"/>
      <c r="DM65" s="183"/>
      <c r="DN65" s="183"/>
      <c r="DO65" s="183"/>
      <c r="DP65" s="183"/>
      <c r="DQ65" s="183"/>
      <c r="DR65" s="183"/>
      <c r="DS65" s="183"/>
      <c r="DT65" s="183"/>
      <c r="DU65" s="183"/>
      <c r="DV65" s="183"/>
      <c r="DW65" s="183"/>
      <c r="DX65" s="183"/>
      <c r="DY65" s="183"/>
      <c r="DZ65" s="183"/>
      <c r="EA65" s="183"/>
      <c r="EB65" s="183"/>
      <c r="EC65" s="183"/>
      <c r="ED65" s="183"/>
      <c r="EE65" s="183"/>
      <c r="EF65" s="183"/>
      <c r="EG65" s="183"/>
      <c r="EH65" s="183"/>
      <c r="EI65" s="183"/>
      <c r="EJ65" s="183"/>
      <c r="EK65" s="183"/>
      <c r="EL65" s="183"/>
      <c r="EM65" s="183"/>
      <c r="EN65" s="183"/>
      <c r="EO65" s="183"/>
      <c r="EP65" s="183"/>
      <c r="EQ65" s="183"/>
      <c r="ER65" s="183"/>
      <c r="ES65" s="183"/>
      <c r="ET65" s="183"/>
      <c r="EU65" s="183"/>
      <c r="EV65" s="183"/>
      <c r="EW65" s="183"/>
      <c r="EX65" s="183"/>
      <c r="EY65" s="183"/>
      <c r="EZ65" s="183"/>
      <c r="FA65" s="183"/>
      <c r="FB65" s="183"/>
      <c r="FC65" s="183"/>
      <c r="FD65" s="183"/>
      <c r="FE65" s="183"/>
      <c r="FF65" s="183"/>
      <c r="FG65" s="183"/>
      <c r="FH65" s="183"/>
      <c r="FI65" s="183"/>
      <c r="FJ65" s="183"/>
      <c r="FK65" s="183"/>
      <c r="FL65" s="183"/>
      <c r="FM65" s="183"/>
      <c r="FN65" s="183"/>
      <c r="FO65" s="183"/>
      <c r="FP65" s="183"/>
      <c r="FQ65" s="183"/>
      <c r="FR65" s="183"/>
      <c r="FS65" s="183"/>
      <c r="FT65" s="183"/>
      <c r="FU65" s="183"/>
      <c r="FV65" s="183"/>
      <c r="FW65" s="183"/>
      <c r="FX65" s="183"/>
      <c r="FY65" s="183"/>
      <c r="FZ65" s="183"/>
      <c r="GA65" s="183"/>
      <c r="GB65" s="183"/>
      <c r="GC65" s="183"/>
      <c r="GD65" s="183"/>
      <c r="GE65" s="183"/>
      <c r="GF65" s="183"/>
      <c r="GG65" s="183"/>
      <c r="GH65" s="183"/>
      <c r="GI65" s="183"/>
      <c r="GJ65" s="183"/>
      <c r="GK65" s="183"/>
      <c r="GL65" s="183"/>
      <c r="GM65" s="183"/>
      <c r="GN65" s="183"/>
      <c r="GO65" s="183"/>
      <c r="GP65" s="183"/>
      <c r="GQ65" s="183"/>
      <c r="GR65" s="183"/>
      <c r="GS65" s="183"/>
      <c r="GT65" s="183"/>
      <c r="GU65" s="183"/>
      <c r="GV65" s="183"/>
      <c r="GW65" s="183"/>
      <c r="GX65" s="183"/>
      <c r="GY65" s="183"/>
      <c r="GZ65" s="183"/>
      <c r="HA65" s="183"/>
      <c r="HB65" s="183"/>
      <c r="HC65" s="183"/>
      <c r="HD65" s="183"/>
      <c r="HE65" s="183"/>
      <c r="HF65" s="183"/>
      <c r="HG65" s="183"/>
      <c r="HH65" s="183"/>
      <c r="HI65" s="183"/>
      <c r="HJ65" s="183"/>
      <c r="HK65" s="183"/>
      <c r="HL65" s="183"/>
      <c r="HM65" s="183"/>
      <c r="HN65" s="183"/>
      <c r="HO65" s="183"/>
      <c r="HP65" s="183"/>
      <c r="HQ65" s="183"/>
      <c r="HR65" s="183"/>
      <c r="HS65" s="183"/>
      <c r="HT65" s="183"/>
      <c r="HU65" s="183"/>
      <c r="HV65" s="183"/>
      <c r="HW65" s="183"/>
      <c r="HX65" s="183"/>
      <c r="HY65" s="183"/>
      <c r="HZ65" s="183"/>
      <c r="IA65" s="183"/>
      <c r="IB65" s="183"/>
      <c r="IC65" s="183"/>
      <c r="ID65" s="183"/>
      <c r="IE65" s="183"/>
      <c r="IF65" s="183"/>
      <c r="IG65" s="183"/>
      <c r="IH65" s="183"/>
      <c r="II65" s="183"/>
      <c r="IJ65" s="183"/>
      <c r="IK65" s="183"/>
      <c r="IL65" s="183"/>
      <c r="IM65" s="183"/>
      <c r="IN65" s="183"/>
      <c r="IO65" s="183"/>
      <c r="IP65" s="183"/>
      <c r="IQ65" s="183"/>
      <c r="IR65" s="183"/>
      <c r="IS65" s="183"/>
      <c r="IT65" s="183"/>
      <c r="IU65" s="183"/>
      <c r="IV65" s="183"/>
      <c r="IW65" s="183"/>
      <c r="IX65" s="183"/>
      <c r="IY65" s="183"/>
      <c r="IZ65" s="183"/>
      <c r="JA65" s="183"/>
      <c r="JB65" s="183"/>
      <c r="JC65" s="183"/>
      <c r="JD65" s="183"/>
      <c r="JE65" s="183"/>
      <c r="JF65" s="183"/>
      <c r="JG65" s="183"/>
      <c r="JH65" s="183"/>
      <c r="JI65" s="183"/>
      <c r="JJ65" s="183"/>
      <c r="JK65" s="183"/>
      <c r="JL65" s="183"/>
      <c r="JM65" s="183"/>
      <c r="JN65" s="183"/>
      <c r="JO65" s="183"/>
      <c r="JP65" s="183"/>
      <c r="JQ65" s="183"/>
      <c r="JR65" s="183"/>
      <c r="JS65" s="183"/>
      <c r="JT65" s="183"/>
      <c r="JU65" s="183"/>
      <c r="JV65" s="183"/>
      <c r="JW65" s="183"/>
      <c r="JX65" s="183"/>
      <c r="JY65" s="183"/>
      <c r="JZ65" s="183"/>
      <c r="KA65" s="183"/>
      <c r="KB65" s="183"/>
      <c r="KC65" s="183"/>
      <c r="KD65" s="183"/>
      <c r="KE65" s="183"/>
      <c r="KF65" s="183"/>
      <c r="KG65" s="183"/>
      <c r="KH65" s="183"/>
      <c r="KI65" s="183"/>
      <c r="KJ65" s="183"/>
      <c r="KK65" s="183"/>
      <c r="KL65" s="183"/>
      <c r="KM65" s="183"/>
      <c r="KN65" s="183"/>
      <c r="KO65" s="183"/>
      <c r="KP65" s="183"/>
      <c r="KQ65" s="183"/>
      <c r="KR65" s="183"/>
      <c r="KS65" s="183"/>
      <c r="KT65" s="183"/>
      <c r="KU65" s="183"/>
      <c r="KV65" s="183"/>
      <c r="KW65" s="183"/>
      <c r="KX65" s="183"/>
      <c r="KY65" s="183"/>
      <c r="KZ65" s="183"/>
      <c r="LA65" s="183"/>
      <c r="LB65" s="183"/>
      <c r="LC65" s="183"/>
      <c r="LD65" s="183"/>
      <c r="LE65" s="183"/>
      <c r="LF65" s="183"/>
      <c r="LG65" s="183"/>
      <c r="LH65" s="183"/>
      <c r="LI65" s="183"/>
      <c r="LJ65" s="183"/>
      <c r="LK65" s="183"/>
      <c r="LL65" s="183"/>
      <c r="LM65" s="183"/>
      <c r="LN65" s="183"/>
      <c r="LO65" s="183"/>
      <c r="LP65" s="183"/>
      <c r="LQ65" s="183"/>
      <c r="LR65" s="183"/>
      <c r="LS65" s="183"/>
      <c r="LT65" s="183"/>
      <c r="LU65" s="183"/>
      <c r="LV65" s="183"/>
      <c r="LW65" s="183"/>
      <c r="LX65" s="183"/>
      <c r="LY65" s="183"/>
      <c r="LZ65" s="183"/>
      <c r="MA65" s="183"/>
      <c r="MB65" s="183"/>
      <c r="MC65" s="183"/>
      <c r="MD65" s="183"/>
      <c r="ME65" s="183"/>
      <c r="MF65" s="183"/>
      <c r="MG65" s="183"/>
    </row>
    <row r="66" spans="1:345" s="220" customFormat="1" ht="13.5" hidden="1" customHeight="1">
      <c r="A66" s="183"/>
      <c r="B66" s="183"/>
      <c r="C66" s="183"/>
      <c r="D66" s="224"/>
      <c r="E66" s="225"/>
      <c r="F66" s="182"/>
      <c r="G66" s="182"/>
      <c r="H66" s="182"/>
      <c r="I66" s="182"/>
      <c r="J66" s="182"/>
      <c r="K66" s="182"/>
      <c r="L66" s="182"/>
      <c r="M66" s="182"/>
      <c r="N66" s="182"/>
      <c r="O66" s="182"/>
      <c r="P66" s="182"/>
      <c r="Q66" s="183"/>
      <c r="R66" s="183"/>
      <c r="S66" s="183"/>
      <c r="T66" s="183"/>
      <c r="U66" s="183"/>
      <c r="V66" s="183"/>
      <c r="W66" s="183"/>
      <c r="X66" s="183"/>
      <c r="Y66" s="183"/>
      <c r="Z66" s="183"/>
      <c r="AA66" s="183"/>
      <c r="AB66" s="183"/>
      <c r="AC66" s="183"/>
      <c r="AD66" s="183"/>
      <c r="AE66" s="183"/>
      <c r="AF66" s="183"/>
      <c r="AG66" s="183"/>
      <c r="AH66" s="183"/>
      <c r="AI66" s="183"/>
      <c r="AJ66" s="183"/>
      <c r="AK66" s="183"/>
      <c r="AL66" s="183"/>
      <c r="AM66" s="183"/>
      <c r="AN66" s="183"/>
      <c r="AO66" s="183"/>
      <c r="AP66" s="183"/>
      <c r="AQ66" s="183"/>
      <c r="AR66" s="183"/>
      <c r="AS66" s="183"/>
      <c r="AT66" s="183"/>
      <c r="AU66" s="183"/>
      <c r="AV66" s="183"/>
      <c r="AW66" s="183"/>
      <c r="AX66" s="183"/>
      <c r="AY66" s="183"/>
      <c r="AZ66" s="183"/>
      <c r="BA66" s="183"/>
      <c r="BB66" s="183"/>
      <c r="BC66" s="183"/>
      <c r="BD66" s="183"/>
      <c r="BE66" s="183"/>
      <c r="BF66" s="183"/>
      <c r="BG66" s="183"/>
      <c r="BH66" s="183"/>
      <c r="BI66" s="183"/>
      <c r="BJ66" s="183"/>
      <c r="BK66" s="183"/>
      <c r="BL66" s="183"/>
      <c r="BM66" s="183"/>
      <c r="BN66" s="183"/>
      <c r="BO66" s="183"/>
      <c r="BP66" s="183"/>
      <c r="BQ66" s="183"/>
      <c r="BR66" s="183"/>
      <c r="BS66" s="183"/>
      <c r="BT66" s="183"/>
      <c r="BU66" s="183"/>
      <c r="BV66" s="183"/>
      <c r="BW66" s="183"/>
      <c r="BX66" s="183"/>
      <c r="BY66" s="183"/>
      <c r="BZ66" s="183"/>
      <c r="CA66" s="183"/>
      <c r="CB66" s="183"/>
      <c r="CC66" s="183"/>
      <c r="CD66" s="183"/>
      <c r="CE66" s="183"/>
      <c r="CF66" s="183"/>
      <c r="CG66" s="183"/>
      <c r="CH66" s="183"/>
      <c r="CI66" s="183"/>
      <c r="CJ66" s="183"/>
      <c r="CK66" s="183"/>
      <c r="CL66" s="183"/>
      <c r="CM66" s="183"/>
      <c r="CN66" s="183"/>
      <c r="CO66" s="183"/>
      <c r="CP66" s="183"/>
      <c r="CQ66" s="183"/>
      <c r="CR66" s="183"/>
      <c r="CS66" s="183"/>
      <c r="CT66" s="183"/>
      <c r="CU66" s="183"/>
      <c r="CV66" s="183"/>
      <c r="CW66" s="183"/>
      <c r="CX66" s="183"/>
      <c r="CY66" s="183"/>
      <c r="CZ66" s="183"/>
      <c r="DA66" s="183"/>
      <c r="DB66" s="183"/>
      <c r="DC66" s="183"/>
      <c r="DD66" s="183"/>
      <c r="DE66" s="183"/>
      <c r="DF66" s="183"/>
      <c r="DG66" s="183"/>
      <c r="DH66" s="183"/>
      <c r="DI66" s="183"/>
      <c r="DJ66" s="183"/>
      <c r="DK66" s="183"/>
      <c r="DL66" s="183"/>
      <c r="DM66" s="183"/>
      <c r="DN66" s="183"/>
      <c r="DO66" s="183"/>
      <c r="DP66" s="183"/>
      <c r="DQ66" s="183"/>
      <c r="DR66" s="183"/>
      <c r="DS66" s="183"/>
      <c r="DT66" s="183"/>
      <c r="DU66" s="183"/>
      <c r="DV66" s="183"/>
      <c r="DW66" s="183"/>
      <c r="DX66" s="183"/>
      <c r="DY66" s="183"/>
      <c r="DZ66" s="183"/>
      <c r="EA66" s="183"/>
      <c r="EB66" s="183"/>
      <c r="EC66" s="183"/>
      <c r="ED66" s="183"/>
      <c r="EE66" s="183"/>
      <c r="EF66" s="183"/>
      <c r="EG66" s="183"/>
      <c r="EH66" s="183"/>
      <c r="EI66" s="183"/>
      <c r="EJ66" s="183"/>
      <c r="EK66" s="183"/>
      <c r="EL66" s="183"/>
      <c r="EM66" s="183"/>
      <c r="EN66" s="183"/>
      <c r="EO66" s="183"/>
      <c r="EP66" s="183"/>
      <c r="EQ66" s="183"/>
      <c r="ER66" s="183"/>
      <c r="ES66" s="183"/>
      <c r="ET66" s="183"/>
      <c r="EU66" s="183"/>
      <c r="EV66" s="183"/>
      <c r="EW66" s="183"/>
      <c r="EX66" s="183"/>
      <c r="EY66" s="183"/>
      <c r="EZ66" s="183"/>
      <c r="FA66" s="183"/>
      <c r="FB66" s="183"/>
      <c r="FC66" s="183"/>
      <c r="FD66" s="183"/>
      <c r="FE66" s="183"/>
      <c r="FF66" s="183"/>
      <c r="FG66" s="183"/>
      <c r="FH66" s="183"/>
      <c r="FI66" s="183"/>
      <c r="FJ66" s="183"/>
      <c r="FK66" s="183"/>
      <c r="FL66" s="183"/>
      <c r="FM66" s="183"/>
      <c r="FN66" s="183"/>
      <c r="FO66" s="183"/>
      <c r="FP66" s="183"/>
      <c r="FQ66" s="183"/>
      <c r="FR66" s="183"/>
      <c r="FS66" s="183"/>
      <c r="FT66" s="183"/>
      <c r="FU66" s="183"/>
      <c r="FV66" s="183"/>
      <c r="FW66" s="183"/>
      <c r="FX66" s="183"/>
      <c r="FY66" s="183"/>
      <c r="FZ66" s="183"/>
      <c r="GA66" s="183"/>
      <c r="GB66" s="183"/>
      <c r="GC66" s="183"/>
      <c r="GD66" s="183"/>
      <c r="GE66" s="183"/>
      <c r="GF66" s="183"/>
      <c r="GG66" s="183"/>
      <c r="GH66" s="183"/>
      <c r="GI66" s="183"/>
      <c r="GJ66" s="183"/>
      <c r="GK66" s="183"/>
      <c r="GL66" s="183"/>
      <c r="GM66" s="183"/>
      <c r="GN66" s="183"/>
      <c r="GO66" s="183"/>
      <c r="GP66" s="183"/>
      <c r="GQ66" s="183"/>
      <c r="GR66" s="183"/>
      <c r="GS66" s="183"/>
      <c r="GT66" s="183"/>
      <c r="GU66" s="183"/>
      <c r="GV66" s="183"/>
      <c r="GW66" s="183"/>
      <c r="GX66" s="183"/>
      <c r="GY66" s="183"/>
      <c r="GZ66" s="183"/>
      <c r="HA66" s="183"/>
      <c r="HB66" s="183"/>
      <c r="HC66" s="183"/>
      <c r="HD66" s="183"/>
      <c r="HE66" s="183"/>
      <c r="HF66" s="183"/>
      <c r="HG66" s="183"/>
      <c r="HH66" s="183"/>
      <c r="HI66" s="183"/>
      <c r="HJ66" s="183"/>
      <c r="HK66" s="183"/>
      <c r="HL66" s="183"/>
      <c r="HM66" s="183"/>
      <c r="HN66" s="183"/>
      <c r="HO66" s="183"/>
      <c r="HP66" s="183"/>
      <c r="HQ66" s="183"/>
      <c r="HR66" s="183"/>
      <c r="HS66" s="183"/>
      <c r="HT66" s="183"/>
      <c r="HU66" s="183"/>
      <c r="HV66" s="183"/>
      <c r="HW66" s="183"/>
      <c r="HX66" s="183"/>
      <c r="HY66" s="183"/>
      <c r="HZ66" s="183"/>
      <c r="IA66" s="183"/>
      <c r="IB66" s="183"/>
      <c r="IC66" s="183"/>
      <c r="ID66" s="183"/>
      <c r="IE66" s="183"/>
      <c r="IF66" s="183"/>
      <c r="IG66" s="183"/>
      <c r="IH66" s="183"/>
      <c r="II66" s="183"/>
      <c r="IJ66" s="183"/>
      <c r="IK66" s="183"/>
      <c r="IL66" s="183"/>
      <c r="IM66" s="183"/>
      <c r="IN66" s="183"/>
      <c r="IO66" s="183"/>
      <c r="IP66" s="183"/>
      <c r="IQ66" s="183"/>
      <c r="IR66" s="183"/>
      <c r="IS66" s="183"/>
      <c r="IT66" s="183"/>
      <c r="IU66" s="183"/>
      <c r="IV66" s="183"/>
      <c r="IW66" s="183"/>
      <c r="IX66" s="183"/>
      <c r="IY66" s="183"/>
      <c r="IZ66" s="183"/>
      <c r="JA66" s="183"/>
      <c r="JB66" s="183"/>
      <c r="JC66" s="183"/>
      <c r="JD66" s="183"/>
      <c r="JE66" s="183"/>
      <c r="JF66" s="183"/>
      <c r="JG66" s="183"/>
      <c r="JH66" s="183"/>
      <c r="JI66" s="183"/>
      <c r="JJ66" s="183"/>
      <c r="JK66" s="183"/>
      <c r="JL66" s="183"/>
      <c r="JM66" s="183"/>
      <c r="JN66" s="183"/>
      <c r="JO66" s="183"/>
      <c r="JP66" s="183"/>
      <c r="JQ66" s="183"/>
      <c r="JR66" s="183"/>
      <c r="JS66" s="183"/>
      <c r="JT66" s="183"/>
      <c r="JU66" s="183"/>
      <c r="JV66" s="183"/>
      <c r="JW66" s="183"/>
      <c r="JX66" s="183"/>
      <c r="JY66" s="183"/>
      <c r="JZ66" s="183"/>
      <c r="KA66" s="183"/>
      <c r="KB66" s="183"/>
      <c r="KC66" s="183"/>
      <c r="KD66" s="183"/>
      <c r="KE66" s="183"/>
      <c r="KF66" s="183"/>
      <c r="KG66" s="183"/>
      <c r="KH66" s="183"/>
      <c r="KI66" s="183"/>
      <c r="KJ66" s="183"/>
      <c r="KK66" s="183"/>
      <c r="KL66" s="183"/>
      <c r="KM66" s="183"/>
      <c r="KN66" s="183"/>
      <c r="KO66" s="183"/>
      <c r="KP66" s="183"/>
      <c r="KQ66" s="183"/>
      <c r="KR66" s="183"/>
      <c r="KS66" s="183"/>
      <c r="KT66" s="183"/>
      <c r="KU66" s="183"/>
      <c r="KV66" s="183"/>
      <c r="KW66" s="183"/>
      <c r="KX66" s="183"/>
      <c r="KY66" s="183"/>
      <c r="KZ66" s="183"/>
      <c r="LA66" s="183"/>
      <c r="LB66" s="183"/>
      <c r="LC66" s="183"/>
      <c r="LD66" s="183"/>
      <c r="LE66" s="183"/>
      <c r="LF66" s="183"/>
      <c r="LG66" s="183"/>
      <c r="LH66" s="183"/>
      <c r="LI66" s="183"/>
      <c r="LJ66" s="183"/>
      <c r="LK66" s="183"/>
      <c r="LL66" s="183"/>
      <c r="LM66" s="183"/>
      <c r="LN66" s="183"/>
      <c r="LO66" s="183"/>
      <c r="LP66" s="183"/>
      <c r="LQ66" s="183"/>
      <c r="LR66" s="183"/>
      <c r="LS66" s="183"/>
      <c r="LT66" s="183"/>
      <c r="LU66" s="183"/>
      <c r="LV66" s="183"/>
      <c r="LW66" s="183"/>
      <c r="LX66" s="183"/>
      <c r="LY66" s="183"/>
      <c r="LZ66" s="183"/>
      <c r="MA66" s="183"/>
      <c r="MB66" s="183"/>
      <c r="MC66" s="183"/>
      <c r="MD66" s="183"/>
      <c r="ME66" s="183"/>
      <c r="MF66" s="183"/>
      <c r="MG66" s="183"/>
    </row>
    <row r="67" spans="1:345" s="220" customFormat="1" ht="13.5" hidden="1" customHeight="1">
      <c r="A67" s="183"/>
      <c r="B67" s="183"/>
      <c r="C67" s="183"/>
      <c r="D67" s="224"/>
      <c r="E67" s="225"/>
      <c r="F67" s="182"/>
      <c r="G67" s="182"/>
      <c r="H67" s="182"/>
      <c r="I67" s="182"/>
      <c r="J67" s="182"/>
      <c r="K67" s="182"/>
      <c r="L67" s="182"/>
      <c r="M67" s="182"/>
      <c r="N67" s="182"/>
      <c r="O67" s="182"/>
      <c r="P67" s="182"/>
      <c r="Q67" s="183"/>
      <c r="R67" s="183"/>
      <c r="S67" s="183"/>
      <c r="T67" s="183"/>
      <c r="U67" s="183"/>
      <c r="V67" s="183"/>
      <c r="W67" s="183"/>
      <c r="X67" s="183"/>
      <c r="Y67" s="183"/>
      <c r="Z67" s="183"/>
      <c r="AA67" s="183"/>
      <c r="AB67" s="183"/>
      <c r="AC67" s="183"/>
      <c r="AD67" s="183"/>
      <c r="AE67" s="183"/>
      <c r="AF67" s="183"/>
      <c r="AG67" s="183"/>
      <c r="AH67" s="183"/>
      <c r="AI67" s="183"/>
      <c r="AJ67" s="183"/>
      <c r="AK67" s="183"/>
      <c r="AL67" s="183"/>
      <c r="AM67" s="183"/>
      <c r="AN67" s="183"/>
      <c r="AO67" s="183"/>
      <c r="AP67" s="183"/>
      <c r="AQ67" s="183"/>
      <c r="AR67" s="183"/>
      <c r="AS67" s="183"/>
      <c r="AT67" s="183"/>
      <c r="AU67" s="183"/>
      <c r="AV67" s="183"/>
      <c r="AW67" s="183"/>
      <c r="AX67" s="183"/>
      <c r="AY67" s="183"/>
      <c r="AZ67" s="183"/>
      <c r="BA67" s="183"/>
      <c r="BB67" s="183"/>
      <c r="BC67" s="183"/>
      <c r="BD67" s="183"/>
      <c r="BE67" s="183"/>
      <c r="BF67" s="183"/>
      <c r="BG67" s="183"/>
      <c r="BH67" s="183"/>
      <c r="BI67" s="183"/>
      <c r="BJ67" s="183"/>
      <c r="BK67" s="183"/>
      <c r="BL67" s="183"/>
      <c r="BM67" s="183"/>
      <c r="BN67" s="183"/>
      <c r="BO67" s="183"/>
      <c r="BP67" s="183"/>
      <c r="BQ67" s="183"/>
      <c r="BR67" s="183"/>
      <c r="BS67" s="183"/>
      <c r="BT67" s="183"/>
      <c r="BU67" s="183"/>
      <c r="BV67" s="183"/>
      <c r="BW67" s="183"/>
      <c r="BX67" s="183"/>
      <c r="BY67" s="183"/>
      <c r="BZ67" s="183"/>
      <c r="CA67" s="183"/>
      <c r="CB67" s="183"/>
      <c r="CC67" s="183"/>
      <c r="CD67" s="183"/>
      <c r="CE67" s="183"/>
      <c r="CF67" s="183"/>
      <c r="CG67" s="183"/>
      <c r="CH67" s="183"/>
      <c r="CI67" s="183"/>
      <c r="CJ67" s="183"/>
      <c r="CK67" s="183"/>
      <c r="CL67" s="183"/>
      <c r="CM67" s="183"/>
      <c r="CN67" s="183"/>
      <c r="CO67" s="183"/>
      <c r="CP67" s="183"/>
      <c r="CQ67" s="183"/>
      <c r="CR67" s="183"/>
      <c r="CS67" s="183"/>
      <c r="CT67" s="183"/>
      <c r="CU67" s="183"/>
      <c r="CV67" s="183"/>
      <c r="CW67" s="183"/>
      <c r="CX67" s="183"/>
      <c r="CY67" s="183"/>
      <c r="CZ67" s="183"/>
      <c r="DA67" s="183"/>
      <c r="DB67" s="183"/>
      <c r="DC67" s="183"/>
      <c r="DD67" s="183"/>
      <c r="DE67" s="183"/>
      <c r="DF67" s="183"/>
      <c r="DG67" s="183"/>
      <c r="DH67" s="183"/>
      <c r="DI67" s="183"/>
      <c r="DJ67" s="183"/>
      <c r="DK67" s="183"/>
      <c r="DL67" s="183"/>
      <c r="DM67" s="183"/>
      <c r="DN67" s="183"/>
      <c r="DO67" s="183"/>
      <c r="DP67" s="183"/>
      <c r="DQ67" s="183"/>
      <c r="DR67" s="183"/>
      <c r="DS67" s="183"/>
      <c r="DT67" s="183"/>
      <c r="DU67" s="183"/>
      <c r="DV67" s="183"/>
      <c r="DW67" s="183"/>
      <c r="DX67" s="183"/>
      <c r="DY67" s="183"/>
      <c r="DZ67" s="183"/>
      <c r="EA67" s="183"/>
      <c r="EB67" s="183"/>
      <c r="EC67" s="183"/>
      <c r="ED67" s="183"/>
      <c r="EE67" s="183"/>
      <c r="EF67" s="183"/>
      <c r="EG67" s="183"/>
      <c r="EH67" s="183"/>
      <c r="EI67" s="183"/>
      <c r="EJ67" s="183"/>
      <c r="EK67" s="183"/>
      <c r="EL67" s="183"/>
      <c r="EM67" s="183"/>
      <c r="EN67" s="183"/>
      <c r="EO67" s="183"/>
      <c r="EP67" s="183"/>
      <c r="EQ67" s="183"/>
      <c r="ER67" s="183"/>
      <c r="ES67" s="183"/>
      <c r="ET67" s="183"/>
      <c r="EU67" s="183"/>
      <c r="EV67" s="183"/>
      <c r="EW67" s="183"/>
      <c r="EX67" s="183"/>
      <c r="EY67" s="183"/>
      <c r="EZ67" s="183"/>
      <c r="FA67" s="183"/>
      <c r="FB67" s="183"/>
      <c r="FC67" s="183"/>
      <c r="FD67" s="183"/>
      <c r="FE67" s="183"/>
      <c r="FF67" s="183"/>
      <c r="FG67" s="183"/>
      <c r="FH67" s="183"/>
      <c r="FI67" s="183"/>
      <c r="FJ67" s="183"/>
      <c r="FK67" s="183"/>
      <c r="FL67" s="183"/>
      <c r="FM67" s="183"/>
      <c r="FN67" s="183"/>
      <c r="FO67" s="183"/>
      <c r="FP67" s="183"/>
      <c r="FQ67" s="183"/>
      <c r="FR67" s="183"/>
      <c r="FS67" s="183"/>
      <c r="FT67" s="183"/>
      <c r="FU67" s="183"/>
      <c r="FV67" s="183"/>
      <c r="FW67" s="183"/>
      <c r="FX67" s="183"/>
      <c r="FY67" s="183"/>
      <c r="FZ67" s="183"/>
      <c r="GA67" s="183"/>
      <c r="GB67" s="183"/>
      <c r="GC67" s="183"/>
      <c r="GD67" s="183"/>
      <c r="GE67" s="183"/>
      <c r="GF67" s="183"/>
      <c r="GG67" s="183"/>
      <c r="GH67" s="183"/>
      <c r="GI67" s="183"/>
      <c r="GJ67" s="183"/>
      <c r="GK67" s="183"/>
      <c r="GL67" s="183"/>
      <c r="GM67" s="183"/>
      <c r="GN67" s="183"/>
      <c r="GO67" s="183"/>
      <c r="GP67" s="183"/>
      <c r="GQ67" s="183"/>
      <c r="GR67" s="183"/>
      <c r="GS67" s="183"/>
      <c r="GT67" s="183"/>
      <c r="GU67" s="183"/>
      <c r="GV67" s="183"/>
      <c r="GW67" s="183"/>
      <c r="GX67" s="183"/>
      <c r="GY67" s="183"/>
      <c r="GZ67" s="183"/>
      <c r="HA67" s="183"/>
      <c r="HB67" s="183"/>
      <c r="HC67" s="183"/>
      <c r="HD67" s="183"/>
      <c r="HE67" s="183"/>
      <c r="HF67" s="183"/>
      <c r="HG67" s="183"/>
      <c r="HH67" s="183"/>
      <c r="HI67" s="183"/>
      <c r="HJ67" s="183"/>
      <c r="HK67" s="183"/>
      <c r="HL67" s="183"/>
      <c r="HM67" s="183"/>
      <c r="HN67" s="183"/>
      <c r="HO67" s="183"/>
      <c r="HP67" s="183"/>
      <c r="HQ67" s="183"/>
      <c r="HR67" s="183"/>
      <c r="HS67" s="183"/>
      <c r="HT67" s="183"/>
      <c r="HU67" s="183"/>
      <c r="HV67" s="183"/>
      <c r="HW67" s="183"/>
      <c r="HX67" s="183"/>
      <c r="HY67" s="183"/>
      <c r="HZ67" s="183"/>
      <c r="IA67" s="183"/>
      <c r="IB67" s="183"/>
      <c r="IC67" s="183"/>
      <c r="ID67" s="183"/>
      <c r="IE67" s="183"/>
      <c r="IF67" s="183"/>
      <c r="IG67" s="183"/>
      <c r="IH67" s="183"/>
      <c r="II67" s="183"/>
      <c r="IJ67" s="183"/>
      <c r="IK67" s="183"/>
      <c r="IL67" s="183"/>
      <c r="IM67" s="183"/>
      <c r="IN67" s="183"/>
      <c r="IO67" s="183"/>
      <c r="IP67" s="183"/>
      <c r="IQ67" s="183"/>
      <c r="IR67" s="183"/>
      <c r="IS67" s="183"/>
      <c r="IT67" s="183"/>
      <c r="IU67" s="183"/>
      <c r="IV67" s="183"/>
      <c r="IW67" s="183"/>
      <c r="IX67" s="183"/>
      <c r="IY67" s="183"/>
      <c r="IZ67" s="183"/>
      <c r="JA67" s="183"/>
      <c r="JB67" s="183"/>
      <c r="JC67" s="183"/>
      <c r="JD67" s="183"/>
      <c r="JE67" s="183"/>
      <c r="JF67" s="183"/>
      <c r="JG67" s="183"/>
      <c r="JH67" s="183"/>
      <c r="JI67" s="183"/>
      <c r="JJ67" s="183"/>
      <c r="JK67" s="183"/>
      <c r="JL67" s="183"/>
      <c r="JM67" s="183"/>
      <c r="JN67" s="183"/>
      <c r="JO67" s="183"/>
      <c r="JP67" s="183"/>
      <c r="JQ67" s="183"/>
      <c r="JR67" s="183"/>
      <c r="JS67" s="183"/>
      <c r="JT67" s="183"/>
      <c r="JU67" s="183"/>
      <c r="JV67" s="183"/>
      <c r="JW67" s="183"/>
      <c r="JX67" s="183"/>
      <c r="JY67" s="183"/>
      <c r="JZ67" s="183"/>
      <c r="KA67" s="183"/>
      <c r="KB67" s="183"/>
      <c r="KC67" s="183"/>
      <c r="KD67" s="183"/>
      <c r="KE67" s="183"/>
      <c r="KF67" s="183"/>
      <c r="KG67" s="183"/>
      <c r="KH67" s="183"/>
      <c r="KI67" s="183"/>
      <c r="KJ67" s="183"/>
      <c r="KK67" s="183"/>
      <c r="KL67" s="183"/>
      <c r="KM67" s="183"/>
      <c r="KN67" s="183"/>
      <c r="KO67" s="183"/>
      <c r="KP67" s="183"/>
      <c r="KQ67" s="183"/>
      <c r="KR67" s="183"/>
      <c r="KS67" s="183"/>
      <c r="KT67" s="183"/>
      <c r="KU67" s="183"/>
      <c r="KV67" s="183"/>
      <c r="KW67" s="183"/>
      <c r="KX67" s="183"/>
      <c r="KY67" s="183"/>
      <c r="KZ67" s="183"/>
      <c r="LA67" s="183"/>
      <c r="LB67" s="183"/>
      <c r="LC67" s="183"/>
      <c r="LD67" s="183"/>
      <c r="LE67" s="183"/>
      <c r="LF67" s="183"/>
      <c r="LG67" s="183"/>
      <c r="LH67" s="183"/>
      <c r="LI67" s="183"/>
      <c r="LJ67" s="183"/>
      <c r="LK67" s="183"/>
      <c r="LL67" s="183"/>
      <c r="LM67" s="183"/>
      <c r="LN67" s="183"/>
      <c r="LO67" s="183"/>
      <c r="LP67" s="183"/>
      <c r="LQ67" s="183"/>
      <c r="LR67" s="183"/>
      <c r="LS67" s="183"/>
      <c r="LT67" s="183"/>
      <c r="LU67" s="183"/>
      <c r="LV67" s="183"/>
      <c r="LW67" s="183"/>
      <c r="LX67" s="183"/>
      <c r="LY67" s="183"/>
      <c r="LZ67" s="183"/>
      <c r="MA67" s="183"/>
      <c r="MB67" s="183"/>
      <c r="MC67" s="183"/>
      <c r="MD67" s="183"/>
      <c r="ME67" s="183"/>
      <c r="MF67" s="183"/>
      <c r="MG67" s="183"/>
    </row>
    <row r="68" spans="1:345" s="220" customFormat="1" ht="13.5" hidden="1" customHeight="1">
      <c r="A68" s="183"/>
      <c r="B68" s="183"/>
      <c r="C68" s="183"/>
      <c r="D68" s="224"/>
      <c r="E68" s="225"/>
      <c r="F68" s="182"/>
      <c r="G68" s="182"/>
      <c r="H68" s="182"/>
      <c r="I68" s="182"/>
      <c r="J68" s="182"/>
      <c r="K68" s="182"/>
      <c r="L68" s="182"/>
      <c r="M68" s="182"/>
      <c r="N68" s="182"/>
      <c r="O68" s="182"/>
      <c r="P68" s="182"/>
      <c r="Q68" s="183"/>
      <c r="R68" s="183"/>
      <c r="S68" s="183"/>
      <c r="T68" s="183"/>
      <c r="U68" s="183"/>
      <c r="V68" s="183"/>
      <c r="W68" s="183"/>
      <c r="X68" s="183"/>
      <c r="Y68" s="183"/>
      <c r="Z68" s="183"/>
      <c r="AA68" s="183"/>
      <c r="AB68" s="183"/>
      <c r="AC68" s="183"/>
      <c r="AD68" s="183"/>
      <c r="AE68" s="183"/>
      <c r="AF68" s="183"/>
      <c r="AG68" s="183"/>
      <c r="AH68" s="183"/>
      <c r="AI68" s="183"/>
      <c r="AJ68" s="183"/>
      <c r="AK68" s="183"/>
      <c r="AL68" s="183"/>
      <c r="AM68" s="183"/>
      <c r="AN68" s="183"/>
      <c r="AO68" s="183"/>
      <c r="AP68" s="183"/>
      <c r="AQ68" s="183"/>
      <c r="AR68" s="183"/>
      <c r="AS68" s="183"/>
      <c r="AT68" s="183"/>
      <c r="AU68" s="183"/>
      <c r="AV68" s="183"/>
      <c r="AW68" s="183"/>
      <c r="AX68" s="183"/>
      <c r="AY68" s="183"/>
      <c r="AZ68" s="183"/>
      <c r="BA68" s="183"/>
      <c r="BB68" s="183"/>
      <c r="BC68" s="183"/>
      <c r="BD68" s="183"/>
      <c r="BE68" s="183"/>
      <c r="BF68" s="183"/>
      <c r="BG68" s="183"/>
      <c r="BH68" s="183"/>
      <c r="BI68" s="183"/>
      <c r="BJ68" s="183"/>
      <c r="BK68" s="183"/>
      <c r="BL68" s="183"/>
      <c r="BM68" s="183"/>
      <c r="BN68" s="183"/>
      <c r="BO68" s="183"/>
      <c r="BP68" s="183"/>
      <c r="BQ68" s="183"/>
      <c r="BR68" s="183"/>
      <c r="BS68" s="183"/>
      <c r="BT68" s="183"/>
      <c r="BU68" s="183"/>
      <c r="BV68" s="183"/>
      <c r="BW68" s="183"/>
      <c r="BX68" s="183"/>
      <c r="BY68" s="183"/>
      <c r="BZ68" s="183"/>
      <c r="CA68" s="183"/>
      <c r="CB68" s="183"/>
      <c r="CC68" s="183"/>
      <c r="CD68" s="183"/>
      <c r="CE68" s="183"/>
      <c r="CF68" s="183"/>
      <c r="CG68" s="183"/>
      <c r="CH68" s="183"/>
      <c r="CI68" s="183"/>
      <c r="CJ68" s="183"/>
      <c r="CK68" s="183"/>
      <c r="CL68" s="183"/>
      <c r="CM68" s="183"/>
      <c r="CN68" s="183"/>
      <c r="CO68" s="183"/>
      <c r="CP68" s="183"/>
      <c r="CQ68" s="183"/>
      <c r="CR68" s="183"/>
      <c r="CS68" s="183"/>
      <c r="CT68" s="183"/>
      <c r="CU68" s="183"/>
      <c r="CV68" s="183"/>
      <c r="CW68" s="183"/>
      <c r="CX68" s="183"/>
      <c r="CY68" s="183"/>
      <c r="CZ68" s="183"/>
      <c r="DA68" s="183"/>
      <c r="DB68" s="183"/>
      <c r="DC68" s="183"/>
      <c r="DD68" s="183"/>
      <c r="DE68" s="183"/>
      <c r="DF68" s="183"/>
      <c r="DG68" s="183"/>
      <c r="DH68" s="183"/>
      <c r="DI68" s="183"/>
      <c r="DJ68" s="183"/>
      <c r="DK68" s="183"/>
      <c r="DL68" s="183"/>
      <c r="DM68" s="183"/>
      <c r="DN68" s="183"/>
      <c r="DO68" s="183"/>
      <c r="DP68" s="183"/>
      <c r="DQ68" s="183"/>
      <c r="DR68" s="183"/>
      <c r="DS68" s="183"/>
      <c r="DT68" s="183"/>
      <c r="DU68" s="183"/>
      <c r="DV68" s="183"/>
      <c r="DW68" s="183"/>
      <c r="DX68" s="183"/>
      <c r="DY68" s="183"/>
      <c r="DZ68" s="183"/>
      <c r="EA68" s="183"/>
      <c r="EB68" s="183"/>
      <c r="EC68" s="183"/>
      <c r="ED68" s="183"/>
      <c r="EE68" s="183"/>
      <c r="EF68" s="183"/>
      <c r="EG68" s="183"/>
      <c r="EH68" s="183"/>
      <c r="EI68" s="183"/>
      <c r="EJ68" s="183"/>
      <c r="EK68" s="183"/>
      <c r="EL68" s="183"/>
      <c r="EM68" s="183"/>
      <c r="EN68" s="183"/>
      <c r="EO68" s="183"/>
      <c r="EP68" s="183"/>
      <c r="EQ68" s="183"/>
      <c r="ER68" s="183"/>
      <c r="ES68" s="183"/>
      <c r="ET68" s="183"/>
      <c r="EU68" s="183"/>
      <c r="EV68" s="183"/>
      <c r="EW68" s="183"/>
      <c r="EX68" s="183"/>
      <c r="EY68" s="183"/>
      <c r="EZ68" s="183"/>
      <c r="FA68" s="183"/>
      <c r="FB68" s="183"/>
      <c r="FC68" s="183"/>
      <c r="FD68" s="183"/>
      <c r="FE68" s="183"/>
      <c r="FF68" s="183"/>
      <c r="FG68" s="183"/>
      <c r="FH68" s="183"/>
      <c r="FI68" s="183"/>
      <c r="FJ68" s="183"/>
      <c r="FK68" s="183"/>
      <c r="FL68" s="183"/>
      <c r="FM68" s="183"/>
      <c r="FN68" s="183"/>
      <c r="FO68" s="183"/>
      <c r="FP68" s="183"/>
      <c r="FQ68" s="183"/>
      <c r="FR68" s="183"/>
      <c r="FS68" s="183"/>
      <c r="FT68" s="183"/>
      <c r="FU68" s="183"/>
      <c r="FV68" s="183"/>
      <c r="FW68" s="183"/>
      <c r="FX68" s="183"/>
      <c r="FY68" s="183"/>
      <c r="FZ68" s="183"/>
      <c r="GA68" s="183"/>
      <c r="GB68" s="183"/>
      <c r="GC68" s="183"/>
      <c r="GD68" s="183"/>
      <c r="GE68" s="183"/>
      <c r="GF68" s="183"/>
      <c r="GG68" s="183"/>
      <c r="GH68" s="183"/>
      <c r="GI68" s="183"/>
      <c r="GJ68" s="183"/>
      <c r="GK68" s="183"/>
      <c r="GL68" s="183"/>
      <c r="GM68" s="183"/>
      <c r="GN68" s="183"/>
      <c r="GO68" s="183"/>
      <c r="GP68" s="183"/>
      <c r="GQ68" s="183"/>
      <c r="GR68" s="183"/>
      <c r="GS68" s="183"/>
      <c r="GT68" s="183"/>
      <c r="GU68" s="183"/>
      <c r="GV68" s="183"/>
      <c r="GW68" s="183"/>
      <c r="GX68" s="183"/>
      <c r="GY68" s="183"/>
      <c r="GZ68" s="183"/>
      <c r="HA68" s="183"/>
      <c r="HB68" s="183"/>
      <c r="HC68" s="183"/>
      <c r="HD68" s="183"/>
      <c r="HE68" s="183"/>
      <c r="HF68" s="183"/>
      <c r="HG68" s="183"/>
      <c r="HH68" s="183"/>
      <c r="HI68" s="183"/>
      <c r="HJ68" s="183"/>
      <c r="HK68" s="183"/>
      <c r="HL68" s="183"/>
      <c r="HM68" s="183"/>
      <c r="HN68" s="183"/>
      <c r="HO68" s="183"/>
      <c r="HP68" s="183"/>
      <c r="HQ68" s="183"/>
      <c r="HR68" s="183"/>
      <c r="HS68" s="183"/>
      <c r="HT68" s="183"/>
      <c r="HU68" s="183"/>
      <c r="HV68" s="183"/>
      <c r="HW68" s="183"/>
      <c r="HX68" s="183"/>
      <c r="HY68" s="183"/>
      <c r="HZ68" s="183"/>
      <c r="IA68" s="183"/>
      <c r="IB68" s="183"/>
      <c r="IC68" s="183"/>
      <c r="ID68" s="183"/>
      <c r="IE68" s="183"/>
      <c r="IF68" s="183"/>
      <c r="IG68" s="183"/>
      <c r="IH68" s="183"/>
      <c r="II68" s="183"/>
      <c r="IJ68" s="183"/>
      <c r="IK68" s="183"/>
      <c r="IL68" s="183"/>
      <c r="IM68" s="183"/>
      <c r="IN68" s="183"/>
      <c r="IO68" s="183"/>
      <c r="IP68" s="183"/>
      <c r="IQ68" s="183"/>
      <c r="IR68" s="183"/>
      <c r="IS68" s="183"/>
      <c r="IT68" s="183"/>
      <c r="IU68" s="183"/>
      <c r="IV68" s="183"/>
      <c r="IW68" s="183"/>
      <c r="IX68" s="183"/>
      <c r="IY68" s="183"/>
      <c r="IZ68" s="183"/>
      <c r="JA68" s="183"/>
      <c r="JB68" s="183"/>
      <c r="JC68" s="183"/>
      <c r="JD68" s="183"/>
      <c r="JE68" s="183"/>
      <c r="JF68" s="183"/>
      <c r="JG68" s="183"/>
      <c r="JH68" s="183"/>
      <c r="JI68" s="183"/>
      <c r="JJ68" s="183"/>
      <c r="JK68" s="183"/>
      <c r="JL68" s="183"/>
      <c r="JM68" s="183"/>
      <c r="JN68" s="183"/>
      <c r="JO68" s="183"/>
      <c r="JP68" s="183"/>
      <c r="JQ68" s="183"/>
      <c r="JR68" s="183"/>
      <c r="JS68" s="183"/>
      <c r="JT68" s="183"/>
      <c r="JU68" s="183"/>
      <c r="JV68" s="183"/>
      <c r="JW68" s="183"/>
      <c r="JX68" s="183"/>
      <c r="JY68" s="183"/>
      <c r="JZ68" s="183"/>
      <c r="KA68" s="183"/>
      <c r="KB68" s="183"/>
      <c r="KC68" s="183"/>
      <c r="KD68" s="183"/>
      <c r="KE68" s="183"/>
      <c r="KF68" s="183"/>
      <c r="KG68" s="183"/>
      <c r="KH68" s="183"/>
      <c r="KI68" s="183"/>
      <c r="KJ68" s="183"/>
      <c r="KK68" s="183"/>
      <c r="KL68" s="183"/>
      <c r="KM68" s="183"/>
      <c r="KN68" s="183"/>
      <c r="KO68" s="183"/>
      <c r="KP68" s="183"/>
      <c r="KQ68" s="183"/>
      <c r="KR68" s="183"/>
      <c r="KS68" s="183"/>
      <c r="KT68" s="183"/>
      <c r="KU68" s="183"/>
      <c r="KV68" s="183"/>
      <c r="KW68" s="183"/>
      <c r="KX68" s="183"/>
      <c r="KY68" s="183"/>
      <c r="KZ68" s="183"/>
      <c r="LA68" s="183"/>
      <c r="LB68" s="183"/>
      <c r="LC68" s="183"/>
      <c r="LD68" s="183"/>
      <c r="LE68" s="183"/>
      <c r="LF68" s="183"/>
      <c r="LG68" s="183"/>
      <c r="LH68" s="183"/>
      <c r="LI68" s="183"/>
      <c r="LJ68" s="183"/>
      <c r="LK68" s="183"/>
      <c r="LL68" s="183"/>
      <c r="LM68" s="183"/>
      <c r="LN68" s="183"/>
      <c r="LO68" s="183"/>
      <c r="LP68" s="183"/>
      <c r="LQ68" s="183"/>
      <c r="LR68" s="183"/>
      <c r="LS68" s="183"/>
      <c r="LT68" s="183"/>
      <c r="LU68" s="183"/>
      <c r="LV68" s="183"/>
      <c r="LW68" s="183"/>
      <c r="LX68" s="183"/>
      <c r="LY68" s="183"/>
      <c r="LZ68" s="183"/>
      <c r="MA68" s="183"/>
      <c r="MB68" s="183"/>
      <c r="MC68" s="183"/>
      <c r="MD68" s="183"/>
      <c r="ME68" s="183"/>
      <c r="MF68" s="183"/>
      <c r="MG68" s="183"/>
    </row>
    <row r="69" spans="1:345" s="220" customFormat="1" ht="13.5" hidden="1" customHeight="1">
      <c r="A69" s="183"/>
      <c r="B69" s="183"/>
      <c r="C69" s="183"/>
      <c r="D69" s="224"/>
      <c r="E69" s="225"/>
      <c r="F69" s="182"/>
      <c r="G69" s="182"/>
      <c r="H69" s="182"/>
      <c r="I69" s="182"/>
      <c r="J69" s="182"/>
      <c r="K69" s="182"/>
      <c r="L69" s="182"/>
      <c r="M69" s="182"/>
      <c r="N69" s="182"/>
      <c r="O69" s="182"/>
      <c r="P69" s="182"/>
      <c r="Q69" s="183"/>
      <c r="R69" s="183"/>
      <c r="S69" s="183"/>
      <c r="T69" s="183"/>
      <c r="U69" s="183"/>
      <c r="V69" s="183"/>
      <c r="W69" s="183"/>
      <c r="X69" s="183"/>
      <c r="Y69" s="183"/>
      <c r="Z69" s="183"/>
      <c r="AA69" s="183"/>
      <c r="AB69" s="183"/>
      <c r="AC69" s="183"/>
      <c r="AD69" s="183"/>
      <c r="AE69" s="183"/>
      <c r="AF69" s="183"/>
      <c r="AG69" s="183"/>
      <c r="AH69" s="183"/>
      <c r="AI69" s="183"/>
      <c r="AJ69" s="183"/>
      <c r="AK69" s="183"/>
      <c r="AL69" s="183"/>
      <c r="AM69" s="183"/>
      <c r="AN69" s="183"/>
      <c r="AO69" s="183"/>
      <c r="AP69" s="183"/>
      <c r="AQ69" s="183"/>
      <c r="AR69" s="183"/>
      <c r="AS69" s="183"/>
      <c r="AT69" s="183"/>
      <c r="AU69" s="183"/>
      <c r="AV69" s="183"/>
      <c r="AW69" s="183"/>
      <c r="AX69" s="183"/>
      <c r="AY69" s="183"/>
      <c r="AZ69" s="183"/>
      <c r="BA69" s="183"/>
      <c r="BB69" s="183"/>
      <c r="BC69" s="183"/>
      <c r="BD69" s="183"/>
      <c r="BE69" s="183"/>
      <c r="BF69" s="183"/>
      <c r="BG69" s="183"/>
      <c r="BH69" s="183"/>
      <c r="BI69" s="183"/>
      <c r="BJ69" s="183"/>
      <c r="BK69" s="183"/>
      <c r="BL69" s="183"/>
      <c r="BM69" s="183"/>
      <c r="BN69" s="183"/>
      <c r="BO69" s="183"/>
      <c r="BP69" s="183"/>
      <c r="BQ69" s="183"/>
      <c r="BR69" s="183"/>
      <c r="BS69" s="183"/>
      <c r="BT69" s="183"/>
      <c r="BU69" s="183"/>
      <c r="BV69" s="183"/>
      <c r="BW69" s="183"/>
      <c r="BX69" s="183"/>
      <c r="BY69" s="183"/>
      <c r="BZ69" s="183"/>
      <c r="CA69" s="183"/>
      <c r="CB69" s="183"/>
      <c r="CC69" s="183"/>
      <c r="CD69" s="183"/>
      <c r="CE69" s="183"/>
      <c r="CF69" s="183"/>
      <c r="CG69" s="183"/>
      <c r="CH69" s="183"/>
      <c r="CI69" s="183"/>
      <c r="CJ69" s="183"/>
      <c r="CK69" s="183"/>
      <c r="CL69" s="183"/>
      <c r="CM69" s="183"/>
      <c r="CN69" s="183"/>
      <c r="CO69" s="183"/>
      <c r="CP69" s="183"/>
      <c r="CQ69" s="183"/>
      <c r="CR69" s="183"/>
      <c r="CS69" s="183"/>
      <c r="CT69" s="183"/>
      <c r="CU69" s="183"/>
      <c r="CV69" s="183"/>
      <c r="CW69" s="183"/>
      <c r="CX69" s="183"/>
      <c r="CY69" s="183"/>
      <c r="CZ69" s="183"/>
      <c r="DA69" s="183"/>
      <c r="DB69" s="183"/>
      <c r="DC69" s="183"/>
      <c r="DD69" s="183"/>
      <c r="DE69" s="183"/>
      <c r="DF69" s="183"/>
      <c r="DG69" s="183"/>
      <c r="DH69" s="183"/>
      <c r="DI69" s="183"/>
      <c r="DJ69" s="183"/>
      <c r="DK69" s="183"/>
      <c r="DL69" s="183"/>
      <c r="DM69" s="183"/>
      <c r="DN69" s="183"/>
      <c r="DO69" s="183"/>
      <c r="DP69" s="183"/>
      <c r="DQ69" s="183"/>
      <c r="DR69" s="183"/>
      <c r="DS69" s="183"/>
      <c r="DT69" s="183"/>
      <c r="DU69" s="183"/>
      <c r="DV69" s="183"/>
      <c r="DW69" s="183"/>
      <c r="DX69" s="183"/>
      <c r="DY69" s="183"/>
      <c r="DZ69" s="183"/>
      <c r="EA69" s="183"/>
      <c r="EB69" s="183"/>
      <c r="EC69" s="183"/>
      <c r="ED69" s="183"/>
      <c r="EE69" s="183"/>
      <c r="EF69" s="183"/>
      <c r="EG69" s="183"/>
      <c r="EH69" s="183"/>
      <c r="EI69" s="183"/>
      <c r="EJ69" s="183"/>
      <c r="EK69" s="183"/>
      <c r="EL69" s="183"/>
      <c r="EM69" s="183"/>
      <c r="EN69" s="183"/>
      <c r="EO69" s="183"/>
      <c r="EP69" s="183"/>
      <c r="EQ69" s="183"/>
      <c r="ER69" s="183"/>
      <c r="ES69" s="183"/>
      <c r="ET69" s="183"/>
      <c r="EU69" s="183"/>
      <c r="EV69" s="183"/>
      <c r="EW69" s="183"/>
      <c r="EX69" s="183"/>
      <c r="EY69" s="183"/>
      <c r="EZ69" s="183"/>
      <c r="FA69" s="183"/>
      <c r="FB69" s="183"/>
      <c r="FC69" s="183"/>
      <c r="FD69" s="183"/>
      <c r="FE69" s="183"/>
      <c r="FF69" s="183"/>
      <c r="FG69" s="183"/>
      <c r="FH69" s="183"/>
      <c r="FI69" s="183"/>
      <c r="FJ69" s="183"/>
      <c r="FK69" s="183"/>
      <c r="FL69" s="183"/>
      <c r="FM69" s="183"/>
      <c r="FN69" s="183"/>
      <c r="FO69" s="183"/>
      <c r="FP69" s="183"/>
      <c r="FQ69" s="183"/>
      <c r="FR69" s="183"/>
      <c r="FS69" s="183"/>
      <c r="FT69" s="183"/>
      <c r="FU69" s="183"/>
      <c r="FV69" s="183"/>
      <c r="FW69" s="183"/>
      <c r="FX69" s="183"/>
      <c r="FY69" s="183"/>
      <c r="FZ69" s="183"/>
      <c r="GA69" s="183"/>
      <c r="GB69" s="183"/>
      <c r="GC69" s="183"/>
      <c r="GD69" s="183"/>
      <c r="GE69" s="183"/>
      <c r="GF69" s="183"/>
      <c r="GG69" s="183"/>
      <c r="GH69" s="183"/>
      <c r="GI69" s="183"/>
      <c r="GJ69" s="183"/>
      <c r="GK69" s="183"/>
      <c r="GL69" s="183"/>
      <c r="GM69" s="183"/>
      <c r="GN69" s="183"/>
      <c r="GO69" s="183"/>
      <c r="GP69" s="183"/>
      <c r="GQ69" s="183"/>
      <c r="GR69" s="183"/>
      <c r="GS69" s="183"/>
      <c r="GT69" s="183"/>
      <c r="GU69" s="183"/>
      <c r="GV69" s="183"/>
      <c r="GW69" s="183"/>
      <c r="GX69" s="183"/>
      <c r="GY69" s="183"/>
      <c r="GZ69" s="183"/>
      <c r="HA69" s="183"/>
      <c r="HB69" s="183"/>
      <c r="HC69" s="183"/>
      <c r="HD69" s="183"/>
      <c r="HE69" s="183"/>
      <c r="HF69" s="183"/>
      <c r="HG69" s="183"/>
      <c r="HH69" s="183"/>
      <c r="HI69" s="183"/>
      <c r="HJ69" s="183"/>
      <c r="HK69" s="183"/>
      <c r="HL69" s="183"/>
      <c r="HM69" s="183"/>
      <c r="HN69" s="183"/>
      <c r="HO69" s="183"/>
      <c r="HP69" s="183"/>
      <c r="HQ69" s="183"/>
      <c r="HR69" s="183"/>
      <c r="HS69" s="183"/>
      <c r="HT69" s="183"/>
      <c r="HU69" s="183"/>
      <c r="HV69" s="183"/>
      <c r="HW69" s="183"/>
      <c r="HX69" s="183"/>
      <c r="HY69" s="183"/>
      <c r="HZ69" s="183"/>
      <c r="IA69" s="183"/>
      <c r="IB69" s="183"/>
      <c r="IC69" s="183"/>
      <c r="ID69" s="183"/>
      <c r="IE69" s="183"/>
      <c r="IF69" s="183"/>
      <c r="IG69" s="183"/>
      <c r="IH69" s="183"/>
      <c r="II69" s="183"/>
      <c r="IJ69" s="183"/>
      <c r="IK69" s="183"/>
      <c r="IL69" s="183"/>
      <c r="IM69" s="183"/>
      <c r="IN69" s="183"/>
      <c r="IO69" s="183"/>
      <c r="IP69" s="183"/>
      <c r="IQ69" s="183"/>
      <c r="IR69" s="183"/>
      <c r="IS69" s="183"/>
      <c r="IT69" s="183"/>
      <c r="IU69" s="183"/>
      <c r="IV69" s="183"/>
      <c r="IW69" s="183"/>
      <c r="IX69" s="183"/>
      <c r="IY69" s="183"/>
      <c r="IZ69" s="183"/>
      <c r="JA69" s="183"/>
      <c r="JB69" s="183"/>
      <c r="JC69" s="183"/>
      <c r="JD69" s="183"/>
      <c r="JE69" s="183"/>
      <c r="JF69" s="183"/>
      <c r="JG69" s="183"/>
      <c r="JH69" s="183"/>
      <c r="JI69" s="183"/>
      <c r="JJ69" s="183"/>
      <c r="JK69" s="183"/>
      <c r="JL69" s="183"/>
      <c r="JM69" s="183"/>
      <c r="JN69" s="183"/>
      <c r="JO69" s="183"/>
      <c r="JP69" s="183"/>
      <c r="JQ69" s="183"/>
      <c r="JR69" s="183"/>
      <c r="JS69" s="183"/>
      <c r="JT69" s="183"/>
      <c r="JU69" s="183"/>
      <c r="JV69" s="183"/>
      <c r="JW69" s="183"/>
      <c r="JX69" s="183"/>
      <c r="JY69" s="183"/>
      <c r="JZ69" s="183"/>
      <c r="KA69" s="183"/>
      <c r="KB69" s="183"/>
      <c r="KC69" s="183"/>
      <c r="KD69" s="183"/>
      <c r="KE69" s="183"/>
      <c r="KF69" s="183"/>
      <c r="KG69" s="183"/>
      <c r="KH69" s="183"/>
      <c r="KI69" s="183"/>
      <c r="KJ69" s="183"/>
      <c r="KK69" s="183"/>
      <c r="KL69" s="183"/>
      <c r="KM69" s="183"/>
      <c r="KN69" s="183"/>
      <c r="KO69" s="183"/>
      <c r="KP69" s="183"/>
      <c r="KQ69" s="183"/>
      <c r="KR69" s="183"/>
      <c r="KS69" s="183"/>
      <c r="KT69" s="183"/>
      <c r="KU69" s="183"/>
      <c r="KV69" s="183"/>
      <c r="KW69" s="183"/>
      <c r="KX69" s="183"/>
      <c r="KY69" s="183"/>
      <c r="KZ69" s="183"/>
      <c r="LA69" s="183"/>
      <c r="LB69" s="183"/>
      <c r="LC69" s="183"/>
      <c r="LD69" s="183"/>
      <c r="LE69" s="183"/>
      <c r="LF69" s="183"/>
      <c r="LG69" s="183"/>
      <c r="LH69" s="183"/>
      <c r="LI69" s="183"/>
      <c r="LJ69" s="183"/>
      <c r="LK69" s="183"/>
      <c r="LL69" s="183"/>
      <c r="LM69" s="183"/>
      <c r="LN69" s="183"/>
      <c r="LO69" s="183"/>
      <c r="LP69" s="183"/>
      <c r="LQ69" s="183"/>
      <c r="LR69" s="183"/>
      <c r="LS69" s="183"/>
      <c r="LT69" s="183"/>
      <c r="LU69" s="183"/>
      <c r="LV69" s="183"/>
      <c r="LW69" s="183"/>
      <c r="LX69" s="183"/>
      <c r="LY69" s="183"/>
      <c r="LZ69" s="183"/>
      <c r="MA69" s="183"/>
      <c r="MB69" s="183"/>
      <c r="MC69" s="183"/>
      <c r="MD69" s="183"/>
      <c r="ME69" s="183"/>
      <c r="MF69" s="183"/>
      <c r="MG69" s="183"/>
    </row>
    <row r="70" spans="1:345" s="220" customFormat="1" ht="13.5" hidden="1" customHeight="1">
      <c r="A70" s="183"/>
      <c r="B70" s="183"/>
      <c r="C70" s="183"/>
      <c r="D70" s="224"/>
      <c r="E70" s="225"/>
      <c r="F70" s="224"/>
      <c r="G70" s="224"/>
      <c r="H70" s="183"/>
      <c r="I70" s="183"/>
      <c r="J70" s="214"/>
      <c r="K70" s="214"/>
      <c r="L70" s="214"/>
      <c r="M70" s="183"/>
      <c r="N70" s="183"/>
      <c r="O70" s="183"/>
      <c r="P70" s="183"/>
      <c r="Q70" s="183"/>
      <c r="R70" s="183"/>
      <c r="S70" s="183"/>
      <c r="T70" s="183"/>
      <c r="U70" s="183"/>
      <c r="V70" s="183"/>
      <c r="W70" s="183"/>
      <c r="X70" s="183"/>
      <c r="Y70" s="183"/>
      <c r="Z70" s="183"/>
      <c r="AA70" s="183"/>
      <c r="AB70" s="183"/>
      <c r="AC70" s="183"/>
      <c r="AD70" s="183"/>
      <c r="AE70" s="183"/>
      <c r="AF70" s="183"/>
      <c r="AG70" s="183"/>
      <c r="AH70" s="183"/>
      <c r="AI70" s="183"/>
      <c r="AJ70" s="183"/>
      <c r="AK70" s="183"/>
      <c r="AL70" s="183"/>
      <c r="AM70" s="183"/>
      <c r="AN70" s="183"/>
      <c r="AO70" s="183"/>
      <c r="AP70" s="183"/>
      <c r="AQ70" s="183"/>
      <c r="AR70" s="183"/>
      <c r="AS70" s="183"/>
      <c r="AT70" s="183"/>
      <c r="AU70" s="183"/>
      <c r="AV70" s="183"/>
      <c r="AW70" s="183"/>
      <c r="AX70" s="183"/>
      <c r="AY70" s="183"/>
      <c r="AZ70" s="183"/>
      <c r="BA70" s="183"/>
      <c r="BB70" s="183"/>
      <c r="BC70" s="183"/>
      <c r="BD70" s="183"/>
      <c r="BE70" s="183"/>
      <c r="BF70" s="183"/>
      <c r="BG70" s="183"/>
      <c r="BH70" s="183"/>
      <c r="BI70" s="183"/>
      <c r="BJ70" s="183"/>
      <c r="BK70" s="183"/>
      <c r="BL70" s="183"/>
      <c r="BM70" s="183"/>
      <c r="BN70" s="183"/>
      <c r="BO70" s="183"/>
      <c r="BP70" s="183"/>
      <c r="BQ70" s="183"/>
      <c r="BR70" s="183"/>
      <c r="BS70" s="183"/>
      <c r="BT70" s="183"/>
      <c r="BU70" s="183"/>
      <c r="BV70" s="183"/>
      <c r="BW70" s="183"/>
      <c r="BX70" s="183"/>
      <c r="BY70" s="183"/>
      <c r="BZ70" s="183"/>
      <c r="CA70" s="183"/>
      <c r="CB70" s="183"/>
      <c r="CC70" s="183"/>
      <c r="CD70" s="183"/>
      <c r="CE70" s="183"/>
      <c r="CF70" s="183"/>
      <c r="CG70" s="183"/>
      <c r="CH70" s="183"/>
      <c r="CI70" s="183"/>
      <c r="CJ70" s="183"/>
      <c r="CK70" s="183"/>
      <c r="CL70" s="183"/>
      <c r="CM70" s="183"/>
      <c r="CN70" s="183"/>
      <c r="CO70" s="183"/>
      <c r="CP70" s="183"/>
      <c r="CQ70" s="183"/>
      <c r="CR70" s="183"/>
      <c r="CS70" s="183"/>
      <c r="CT70" s="183"/>
      <c r="CU70" s="183"/>
      <c r="CV70" s="183"/>
      <c r="CW70" s="183"/>
      <c r="CX70" s="183"/>
      <c r="CY70" s="183"/>
      <c r="CZ70" s="183"/>
      <c r="DA70" s="183"/>
      <c r="DB70" s="183"/>
      <c r="DC70" s="183"/>
      <c r="DD70" s="183"/>
      <c r="DE70" s="183"/>
      <c r="DF70" s="183"/>
      <c r="DG70" s="183"/>
      <c r="DH70" s="183"/>
      <c r="DI70" s="183"/>
      <c r="DJ70" s="183"/>
      <c r="DK70" s="183"/>
      <c r="DL70" s="183"/>
      <c r="DM70" s="183"/>
      <c r="DN70" s="183"/>
      <c r="DO70" s="183"/>
      <c r="DP70" s="183"/>
      <c r="DQ70" s="183"/>
      <c r="DR70" s="183"/>
      <c r="DS70" s="183"/>
      <c r="DT70" s="183"/>
      <c r="DU70" s="183"/>
      <c r="DV70" s="183"/>
      <c r="DW70" s="183"/>
      <c r="DX70" s="183"/>
      <c r="DY70" s="183"/>
      <c r="DZ70" s="183"/>
      <c r="EA70" s="183"/>
      <c r="EB70" s="183"/>
      <c r="EC70" s="183"/>
      <c r="ED70" s="183"/>
      <c r="EE70" s="183"/>
      <c r="EF70" s="183"/>
      <c r="EG70" s="183"/>
      <c r="EH70" s="183"/>
      <c r="EI70" s="183"/>
      <c r="EJ70" s="183"/>
      <c r="EK70" s="183"/>
      <c r="EL70" s="183"/>
      <c r="EM70" s="183"/>
      <c r="EN70" s="183"/>
      <c r="EO70" s="183"/>
      <c r="EP70" s="183"/>
      <c r="EQ70" s="183"/>
      <c r="ER70" s="183"/>
      <c r="ES70" s="183"/>
      <c r="ET70" s="183"/>
      <c r="EU70" s="183"/>
      <c r="EV70" s="183"/>
      <c r="EW70" s="183"/>
      <c r="EX70" s="183"/>
      <c r="EY70" s="183"/>
      <c r="EZ70" s="183"/>
      <c r="FA70" s="183"/>
      <c r="FB70" s="183"/>
      <c r="FC70" s="183"/>
      <c r="FD70" s="183"/>
      <c r="FE70" s="183"/>
      <c r="FF70" s="183"/>
      <c r="FG70" s="183"/>
      <c r="FH70" s="183"/>
      <c r="FI70" s="183"/>
      <c r="FJ70" s="183"/>
      <c r="FK70" s="183"/>
      <c r="FL70" s="183"/>
      <c r="FM70" s="183"/>
      <c r="FN70" s="183"/>
      <c r="FO70" s="183"/>
      <c r="FP70" s="183"/>
      <c r="FQ70" s="183"/>
      <c r="FR70" s="183"/>
      <c r="FS70" s="183"/>
      <c r="FT70" s="183"/>
      <c r="FU70" s="183"/>
      <c r="FV70" s="183"/>
      <c r="FW70" s="183"/>
      <c r="FX70" s="183"/>
      <c r="FY70" s="183"/>
      <c r="FZ70" s="183"/>
      <c r="GA70" s="183"/>
      <c r="GB70" s="183"/>
      <c r="GC70" s="183"/>
      <c r="GD70" s="183"/>
      <c r="GE70" s="183"/>
      <c r="GF70" s="183"/>
      <c r="GG70" s="183"/>
      <c r="GH70" s="183"/>
      <c r="GI70" s="183"/>
      <c r="GJ70" s="183"/>
      <c r="GK70" s="183"/>
      <c r="GL70" s="183"/>
      <c r="GM70" s="183"/>
      <c r="GN70" s="183"/>
      <c r="GO70" s="183"/>
      <c r="GP70" s="183"/>
      <c r="GQ70" s="183"/>
      <c r="GR70" s="183"/>
      <c r="GS70" s="183"/>
      <c r="GT70" s="183"/>
      <c r="GU70" s="183"/>
      <c r="GV70" s="183"/>
      <c r="GW70" s="183"/>
      <c r="GX70" s="183"/>
      <c r="GY70" s="183"/>
      <c r="GZ70" s="183"/>
      <c r="HA70" s="183"/>
      <c r="HB70" s="183"/>
      <c r="HC70" s="183"/>
      <c r="HD70" s="183"/>
      <c r="HE70" s="183"/>
      <c r="HF70" s="183"/>
      <c r="HG70" s="183"/>
      <c r="HH70" s="183"/>
      <c r="HI70" s="183"/>
      <c r="HJ70" s="183"/>
      <c r="HK70" s="183"/>
      <c r="HL70" s="183"/>
      <c r="HM70" s="183"/>
      <c r="HN70" s="183"/>
      <c r="HO70" s="183"/>
      <c r="HP70" s="183"/>
      <c r="HQ70" s="183"/>
      <c r="HR70" s="183"/>
      <c r="HS70" s="183"/>
      <c r="HT70" s="183"/>
      <c r="HU70" s="183"/>
      <c r="HV70" s="183"/>
      <c r="HW70" s="183"/>
      <c r="HX70" s="183"/>
      <c r="HY70" s="183"/>
      <c r="HZ70" s="183"/>
      <c r="IA70" s="183"/>
      <c r="IB70" s="183"/>
      <c r="IC70" s="183"/>
      <c r="ID70" s="183"/>
      <c r="IE70" s="183"/>
      <c r="IF70" s="183"/>
      <c r="IG70" s="183"/>
      <c r="IH70" s="183"/>
      <c r="II70" s="183"/>
      <c r="IJ70" s="183"/>
      <c r="IK70" s="183"/>
      <c r="IL70" s="183"/>
      <c r="IM70" s="183"/>
      <c r="IN70" s="183"/>
      <c r="IO70" s="183"/>
      <c r="IP70" s="183"/>
      <c r="IQ70" s="183"/>
      <c r="IR70" s="183"/>
      <c r="IS70" s="183"/>
      <c r="IT70" s="183"/>
      <c r="IU70" s="183"/>
      <c r="IV70" s="183"/>
      <c r="IW70" s="183"/>
      <c r="IX70" s="183"/>
      <c r="IY70" s="183"/>
      <c r="IZ70" s="183"/>
      <c r="JA70" s="183"/>
      <c r="JB70" s="183"/>
      <c r="JC70" s="183"/>
      <c r="JD70" s="183"/>
      <c r="JE70" s="183"/>
      <c r="JF70" s="183"/>
      <c r="JG70" s="183"/>
      <c r="JH70" s="183"/>
      <c r="JI70" s="183"/>
      <c r="JJ70" s="183"/>
      <c r="JK70" s="183"/>
      <c r="JL70" s="183"/>
      <c r="JM70" s="183"/>
      <c r="JN70" s="183"/>
      <c r="JO70" s="183"/>
      <c r="JP70" s="183"/>
      <c r="JQ70" s="183"/>
      <c r="JR70" s="183"/>
      <c r="JS70" s="183"/>
      <c r="JT70" s="183"/>
      <c r="JU70" s="183"/>
      <c r="JV70" s="183"/>
      <c r="JW70" s="183"/>
      <c r="JX70" s="183"/>
      <c r="JY70" s="183"/>
      <c r="JZ70" s="183"/>
      <c r="KA70" s="183"/>
      <c r="KB70" s="183"/>
      <c r="KC70" s="183"/>
      <c r="KD70" s="183"/>
      <c r="KE70" s="183"/>
      <c r="KF70" s="183"/>
      <c r="KG70" s="183"/>
      <c r="KH70" s="183"/>
      <c r="KI70" s="183"/>
      <c r="KJ70" s="183"/>
      <c r="KK70" s="183"/>
      <c r="KL70" s="183"/>
      <c r="KM70" s="183"/>
      <c r="KN70" s="183"/>
      <c r="KO70" s="183"/>
      <c r="KP70" s="183"/>
      <c r="KQ70" s="183"/>
      <c r="KR70" s="183"/>
      <c r="KS70" s="183"/>
      <c r="KT70" s="183"/>
      <c r="KU70" s="183"/>
      <c r="KV70" s="183"/>
      <c r="KW70" s="183"/>
      <c r="KX70" s="183"/>
      <c r="KY70" s="183"/>
      <c r="KZ70" s="183"/>
      <c r="LA70" s="183"/>
      <c r="LB70" s="183"/>
      <c r="LC70" s="183"/>
      <c r="LD70" s="183"/>
      <c r="LE70" s="183"/>
      <c r="LF70" s="183"/>
      <c r="LG70" s="183"/>
      <c r="LH70" s="183"/>
      <c r="LI70" s="183"/>
      <c r="LJ70" s="183"/>
      <c r="LK70" s="183"/>
      <c r="LL70" s="183"/>
      <c r="LM70" s="183"/>
      <c r="LN70" s="183"/>
      <c r="LO70" s="183"/>
      <c r="LP70" s="183"/>
      <c r="LQ70" s="183"/>
      <c r="LR70" s="183"/>
      <c r="LS70" s="183"/>
      <c r="LT70" s="183"/>
      <c r="LU70" s="183"/>
      <c r="LV70" s="183"/>
      <c r="LW70" s="183"/>
      <c r="LX70" s="183"/>
      <c r="LY70" s="183"/>
      <c r="LZ70" s="183"/>
      <c r="MA70" s="183"/>
      <c r="MB70" s="183"/>
      <c r="MC70" s="183"/>
      <c r="MD70" s="183"/>
      <c r="ME70" s="183"/>
      <c r="MF70" s="183"/>
      <c r="MG70" s="183"/>
    </row>
    <row r="71" spans="1:345" s="220" customFormat="1" ht="13.5" hidden="1" customHeight="1">
      <c r="A71" s="183"/>
      <c r="B71" s="183"/>
      <c r="C71" s="183"/>
      <c r="D71" s="224"/>
      <c r="E71" s="225"/>
      <c r="F71" s="224"/>
      <c r="G71" s="224"/>
      <c r="H71" s="183"/>
      <c r="I71" s="183"/>
      <c r="J71" s="214"/>
      <c r="K71" s="214"/>
      <c r="L71" s="214"/>
      <c r="M71" s="183"/>
      <c r="N71" s="183"/>
      <c r="O71" s="183"/>
      <c r="P71" s="183"/>
      <c r="Q71" s="183"/>
      <c r="R71" s="183"/>
      <c r="S71" s="183"/>
      <c r="T71" s="183"/>
      <c r="U71" s="183"/>
      <c r="V71" s="183"/>
      <c r="W71" s="183"/>
      <c r="X71" s="183"/>
      <c r="Y71" s="183"/>
      <c r="Z71" s="183"/>
      <c r="AA71" s="183"/>
      <c r="AB71" s="183"/>
      <c r="AC71" s="183"/>
      <c r="AD71" s="183"/>
      <c r="AE71" s="183"/>
      <c r="AF71" s="183"/>
      <c r="AG71" s="183"/>
      <c r="AH71" s="183"/>
      <c r="AI71" s="183"/>
      <c r="AJ71" s="183"/>
      <c r="AK71" s="183"/>
      <c r="AL71" s="183"/>
      <c r="AM71" s="183"/>
      <c r="AN71" s="183"/>
      <c r="AO71" s="183"/>
      <c r="AP71" s="183"/>
      <c r="AQ71" s="183"/>
      <c r="AR71" s="183"/>
      <c r="AS71" s="183"/>
      <c r="AT71" s="183"/>
      <c r="AU71" s="183"/>
      <c r="AV71" s="183"/>
      <c r="AW71" s="183"/>
      <c r="AX71" s="183"/>
      <c r="AY71" s="183"/>
      <c r="AZ71" s="183"/>
      <c r="BA71" s="183"/>
      <c r="BB71" s="183"/>
      <c r="BC71" s="183"/>
      <c r="BD71" s="183"/>
      <c r="BE71" s="183"/>
      <c r="BF71" s="183"/>
      <c r="BG71" s="183"/>
      <c r="BH71" s="183"/>
      <c r="BI71" s="183"/>
      <c r="BJ71" s="183"/>
      <c r="BK71" s="183"/>
      <c r="BL71" s="183"/>
      <c r="BM71" s="183"/>
      <c r="BN71" s="183"/>
      <c r="BO71" s="183"/>
      <c r="BP71" s="183"/>
      <c r="BQ71" s="183"/>
      <c r="BR71" s="183"/>
      <c r="BS71" s="183"/>
      <c r="BT71" s="183"/>
      <c r="BU71" s="183"/>
      <c r="BV71" s="183"/>
      <c r="BW71" s="183"/>
      <c r="BX71" s="183"/>
      <c r="BY71" s="183"/>
      <c r="BZ71" s="183"/>
      <c r="CA71" s="183"/>
      <c r="CB71" s="183"/>
      <c r="CC71" s="183"/>
      <c r="CD71" s="183"/>
      <c r="CE71" s="183"/>
      <c r="CF71" s="183"/>
      <c r="CG71" s="183"/>
      <c r="CH71" s="183"/>
      <c r="CI71" s="183"/>
      <c r="CJ71" s="183"/>
      <c r="CK71" s="183"/>
      <c r="CL71" s="183"/>
      <c r="CM71" s="183"/>
      <c r="CN71" s="183"/>
      <c r="CO71" s="183"/>
      <c r="CP71" s="183"/>
      <c r="CQ71" s="183"/>
      <c r="CR71" s="183"/>
      <c r="CS71" s="183"/>
      <c r="CT71" s="183"/>
      <c r="CU71" s="183"/>
      <c r="CV71" s="183"/>
      <c r="CW71" s="183"/>
      <c r="CX71" s="183"/>
      <c r="CY71" s="183"/>
      <c r="CZ71" s="183"/>
      <c r="DA71" s="183"/>
      <c r="DB71" s="183"/>
      <c r="DC71" s="183"/>
      <c r="DD71" s="183"/>
      <c r="DE71" s="183"/>
      <c r="DF71" s="183"/>
      <c r="DG71" s="183"/>
      <c r="DH71" s="183"/>
      <c r="DI71" s="183"/>
      <c r="DJ71" s="183"/>
      <c r="DK71" s="183"/>
      <c r="DL71" s="183"/>
      <c r="DM71" s="183"/>
      <c r="DN71" s="183"/>
      <c r="DO71" s="183"/>
      <c r="DP71" s="183"/>
      <c r="DQ71" s="183"/>
      <c r="DR71" s="183"/>
      <c r="DS71" s="183"/>
      <c r="DT71" s="183"/>
      <c r="DU71" s="183"/>
      <c r="DV71" s="183"/>
      <c r="DW71" s="183"/>
      <c r="DX71" s="183"/>
      <c r="DY71" s="183"/>
      <c r="DZ71" s="183"/>
      <c r="EA71" s="183"/>
      <c r="EB71" s="183"/>
      <c r="EC71" s="183"/>
      <c r="ED71" s="183"/>
      <c r="EE71" s="183"/>
      <c r="EF71" s="183"/>
      <c r="EG71" s="183"/>
      <c r="EH71" s="183"/>
      <c r="EI71" s="183"/>
      <c r="EJ71" s="183"/>
      <c r="EK71" s="183"/>
      <c r="EL71" s="183"/>
      <c r="EM71" s="183"/>
      <c r="EN71" s="183"/>
      <c r="EO71" s="183"/>
      <c r="EP71" s="183"/>
      <c r="EQ71" s="183"/>
      <c r="ER71" s="183"/>
      <c r="ES71" s="183"/>
      <c r="ET71" s="183"/>
      <c r="EU71" s="183"/>
      <c r="EV71" s="183"/>
      <c r="EW71" s="183"/>
      <c r="EX71" s="183"/>
      <c r="EY71" s="183"/>
      <c r="EZ71" s="183"/>
      <c r="FA71" s="183"/>
      <c r="FB71" s="183"/>
      <c r="FC71" s="183"/>
      <c r="FD71" s="183"/>
      <c r="FE71" s="183"/>
      <c r="FF71" s="183"/>
      <c r="FG71" s="183"/>
      <c r="FH71" s="183"/>
      <c r="FI71" s="183"/>
      <c r="FJ71" s="183"/>
      <c r="FK71" s="183"/>
      <c r="FL71" s="183"/>
      <c r="FM71" s="183"/>
      <c r="FN71" s="183"/>
      <c r="FO71" s="183"/>
      <c r="FP71" s="183"/>
      <c r="FQ71" s="183"/>
      <c r="FR71" s="183"/>
      <c r="FS71" s="183"/>
      <c r="FT71" s="183"/>
      <c r="FU71" s="183"/>
      <c r="FV71" s="183"/>
      <c r="FW71" s="183"/>
      <c r="FX71" s="183"/>
      <c r="FY71" s="183"/>
      <c r="FZ71" s="183"/>
      <c r="GA71" s="183"/>
      <c r="GB71" s="183"/>
      <c r="GC71" s="183"/>
      <c r="GD71" s="183"/>
      <c r="GE71" s="183"/>
      <c r="GF71" s="183"/>
      <c r="GG71" s="183"/>
      <c r="GH71" s="183"/>
      <c r="GI71" s="183"/>
      <c r="GJ71" s="183"/>
      <c r="GK71" s="183"/>
      <c r="GL71" s="183"/>
      <c r="GM71" s="183"/>
      <c r="GN71" s="183"/>
      <c r="GO71" s="183"/>
      <c r="GP71" s="183"/>
      <c r="GQ71" s="183"/>
      <c r="GR71" s="183"/>
      <c r="GS71" s="183"/>
      <c r="GT71" s="183"/>
      <c r="GU71" s="183"/>
      <c r="GV71" s="183"/>
      <c r="GW71" s="183"/>
      <c r="GX71" s="183"/>
      <c r="GY71" s="183"/>
      <c r="GZ71" s="183"/>
      <c r="HA71" s="183"/>
      <c r="HB71" s="183"/>
      <c r="HC71" s="183"/>
      <c r="HD71" s="183"/>
      <c r="HE71" s="183"/>
      <c r="HF71" s="183"/>
      <c r="HG71" s="183"/>
      <c r="HH71" s="183"/>
      <c r="HI71" s="183"/>
      <c r="HJ71" s="183"/>
      <c r="HK71" s="183"/>
      <c r="HL71" s="183"/>
      <c r="HM71" s="183"/>
      <c r="HN71" s="183"/>
      <c r="HO71" s="183"/>
      <c r="HP71" s="183"/>
      <c r="HQ71" s="183"/>
      <c r="HR71" s="183"/>
      <c r="HS71" s="183"/>
      <c r="HT71" s="183"/>
      <c r="HU71" s="183"/>
      <c r="HV71" s="183"/>
      <c r="HW71" s="183"/>
      <c r="HX71" s="183"/>
      <c r="HY71" s="183"/>
      <c r="HZ71" s="183"/>
      <c r="IA71" s="183"/>
      <c r="IB71" s="183"/>
      <c r="IC71" s="183"/>
      <c r="ID71" s="183"/>
      <c r="IE71" s="183"/>
      <c r="IF71" s="183"/>
      <c r="IG71" s="183"/>
      <c r="IH71" s="183"/>
      <c r="II71" s="183"/>
      <c r="IJ71" s="183"/>
      <c r="IK71" s="183"/>
      <c r="IL71" s="183"/>
      <c r="IM71" s="183"/>
      <c r="IN71" s="183"/>
      <c r="IO71" s="183"/>
      <c r="IP71" s="183"/>
      <c r="IQ71" s="183"/>
      <c r="IR71" s="183"/>
      <c r="IS71" s="183"/>
      <c r="IT71" s="183"/>
      <c r="IU71" s="183"/>
      <c r="IV71" s="183"/>
      <c r="IW71" s="183"/>
      <c r="IX71" s="183"/>
      <c r="IY71" s="183"/>
      <c r="IZ71" s="183"/>
      <c r="JA71" s="183"/>
      <c r="JB71" s="183"/>
      <c r="JC71" s="183"/>
      <c r="JD71" s="183"/>
      <c r="JE71" s="183"/>
      <c r="JF71" s="183"/>
      <c r="JG71" s="183"/>
      <c r="JH71" s="183"/>
      <c r="JI71" s="183"/>
      <c r="JJ71" s="183"/>
      <c r="JK71" s="183"/>
      <c r="JL71" s="183"/>
      <c r="JM71" s="183"/>
      <c r="JN71" s="183"/>
      <c r="JO71" s="183"/>
      <c r="JP71" s="183"/>
      <c r="JQ71" s="183"/>
      <c r="JR71" s="183"/>
      <c r="JS71" s="183"/>
      <c r="JT71" s="183"/>
      <c r="JU71" s="183"/>
      <c r="JV71" s="183"/>
      <c r="JW71" s="183"/>
      <c r="JX71" s="183"/>
      <c r="JY71" s="183"/>
      <c r="JZ71" s="183"/>
      <c r="KA71" s="183"/>
      <c r="KB71" s="183"/>
      <c r="KC71" s="183"/>
      <c r="KD71" s="183"/>
      <c r="KE71" s="183"/>
      <c r="KF71" s="183"/>
      <c r="KG71" s="183"/>
      <c r="KH71" s="183"/>
      <c r="KI71" s="183"/>
      <c r="KJ71" s="183"/>
      <c r="KK71" s="183"/>
      <c r="KL71" s="183"/>
      <c r="KM71" s="183"/>
      <c r="KN71" s="183"/>
      <c r="KO71" s="183"/>
      <c r="KP71" s="183"/>
      <c r="KQ71" s="183"/>
      <c r="KR71" s="183"/>
      <c r="KS71" s="183"/>
      <c r="KT71" s="183"/>
      <c r="KU71" s="183"/>
      <c r="KV71" s="183"/>
      <c r="KW71" s="183"/>
      <c r="KX71" s="183"/>
      <c r="KY71" s="183"/>
      <c r="KZ71" s="183"/>
      <c r="LA71" s="183"/>
      <c r="LB71" s="183"/>
      <c r="LC71" s="183"/>
      <c r="LD71" s="183"/>
      <c r="LE71" s="183"/>
      <c r="LF71" s="183"/>
      <c r="LG71" s="183"/>
      <c r="LH71" s="183"/>
      <c r="LI71" s="183"/>
      <c r="LJ71" s="183"/>
      <c r="LK71" s="183"/>
      <c r="LL71" s="183"/>
      <c r="LM71" s="183"/>
      <c r="LN71" s="183"/>
      <c r="LO71" s="183"/>
      <c r="LP71" s="183"/>
      <c r="LQ71" s="183"/>
      <c r="LR71" s="183"/>
      <c r="LS71" s="183"/>
      <c r="LT71" s="183"/>
      <c r="LU71" s="183"/>
      <c r="LV71" s="183"/>
      <c r="LW71" s="183"/>
      <c r="LX71" s="183"/>
      <c r="LY71" s="183"/>
      <c r="LZ71" s="183"/>
      <c r="MA71" s="183"/>
      <c r="MB71" s="183"/>
      <c r="MC71" s="183"/>
      <c r="MD71" s="183"/>
      <c r="ME71" s="183"/>
      <c r="MF71" s="183"/>
      <c r="MG71" s="183"/>
    </row>
    <row r="72" spans="1:345" s="220" customFormat="1" ht="13.5" hidden="1" customHeight="1">
      <c r="A72" s="183"/>
      <c r="B72" s="183"/>
      <c r="C72" s="183"/>
      <c r="D72" s="183"/>
      <c r="F72" s="183"/>
      <c r="G72" s="183"/>
      <c r="H72" s="183"/>
      <c r="I72" s="183"/>
      <c r="J72" s="214"/>
      <c r="K72" s="214"/>
      <c r="L72" s="214"/>
      <c r="M72" s="183"/>
      <c r="N72" s="183"/>
      <c r="O72" s="183"/>
      <c r="P72" s="183"/>
      <c r="Q72" s="183"/>
      <c r="R72" s="183"/>
      <c r="S72" s="183"/>
      <c r="T72" s="183"/>
      <c r="U72" s="183"/>
      <c r="V72" s="183"/>
      <c r="W72" s="183"/>
      <c r="X72" s="183"/>
      <c r="Y72" s="183"/>
      <c r="Z72" s="183"/>
      <c r="AA72" s="183"/>
      <c r="AB72" s="183"/>
      <c r="AC72" s="183"/>
      <c r="AD72" s="183"/>
      <c r="AE72" s="183"/>
      <c r="AF72" s="183"/>
      <c r="AG72" s="183"/>
      <c r="AH72" s="183"/>
      <c r="AI72" s="183"/>
      <c r="AJ72" s="183"/>
      <c r="AK72" s="183"/>
      <c r="AL72" s="183"/>
      <c r="AM72" s="183"/>
      <c r="AN72" s="183"/>
      <c r="AO72" s="183"/>
      <c r="AP72" s="183"/>
      <c r="AQ72" s="183"/>
      <c r="AR72" s="183"/>
      <c r="AS72" s="183"/>
      <c r="AT72" s="183"/>
      <c r="AU72" s="183"/>
      <c r="AV72" s="183"/>
      <c r="AW72" s="183"/>
      <c r="AX72" s="183"/>
      <c r="AY72" s="183"/>
      <c r="AZ72" s="183"/>
      <c r="BA72" s="183"/>
      <c r="BB72" s="183"/>
      <c r="BC72" s="183"/>
      <c r="BD72" s="183"/>
      <c r="BE72" s="183"/>
      <c r="BF72" s="183"/>
      <c r="BG72" s="183"/>
      <c r="BH72" s="183"/>
      <c r="BI72" s="183"/>
      <c r="BJ72" s="183"/>
      <c r="BK72" s="183"/>
      <c r="BL72" s="183"/>
      <c r="BM72" s="183"/>
      <c r="BN72" s="183"/>
      <c r="BO72" s="183"/>
      <c r="BP72" s="183"/>
      <c r="BQ72" s="183"/>
      <c r="BR72" s="183"/>
      <c r="BS72" s="183"/>
      <c r="BT72" s="183"/>
      <c r="BU72" s="183"/>
      <c r="BV72" s="183"/>
      <c r="BW72" s="183"/>
      <c r="BX72" s="183"/>
      <c r="BY72" s="183"/>
      <c r="BZ72" s="183"/>
      <c r="CA72" s="183"/>
      <c r="CB72" s="183"/>
      <c r="CC72" s="183"/>
      <c r="CD72" s="183"/>
      <c r="CE72" s="183"/>
      <c r="CF72" s="183"/>
      <c r="CG72" s="183"/>
      <c r="CH72" s="183"/>
      <c r="CI72" s="183"/>
      <c r="CJ72" s="183"/>
      <c r="CK72" s="183"/>
      <c r="CL72" s="183"/>
      <c r="CM72" s="183"/>
      <c r="CN72" s="183"/>
      <c r="CO72" s="183"/>
      <c r="CP72" s="183"/>
      <c r="CQ72" s="183"/>
      <c r="CR72" s="183"/>
      <c r="CS72" s="183"/>
      <c r="CT72" s="183"/>
      <c r="CU72" s="183"/>
      <c r="CV72" s="183"/>
      <c r="CW72" s="183"/>
      <c r="CX72" s="183"/>
      <c r="CY72" s="183"/>
      <c r="CZ72" s="183"/>
      <c r="DA72" s="183"/>
      <c r="DB72" s="183"/>
      <c r="DC72" s="183"/>
      <c r="DD72" s="183"/>
      <c r="DE72" s="183"/>
      <c r="DF72" s="183"/>
      <c r="DG72" s="183"/>
      <c r="DH72" s="183"/>
      <c r="DI72" s="183"/>
      <c r="DJ72" s="183"/>
      <c r="DK72" s="183"/>
      <c r="DL72" s="183"/>
      <c r="DM72" s="183"/>
      <c r="DN72" s="183"/>
      <c r="DO72" s="183"/>
      <c r="DP72" s="183"/>
      <c r="DQ72" s="183"/>
      <c r="DR72" s="183"/>
      <c r="DS72" s="183"/>
      <c r="DT72" s="183"/>
      <c r="DU72" s="183"/>
      <c r="DV72" s="183"/>
      <c r="DW72" s="183"/>
      <c r="DX72" s="183"/>
      <c r="DY72" s="183"/>
      <c r="DZ72" s="183"/>
      <c r="EA72" s="183"/>
      <c r="EB72" s="183"/>
      <c r="EC72" s="183"/>
      <c r="ED72" s="183"/>
      <c r="EE72" s="183"/>
      <c r="EF72" s="183"/>
      <c r="EG72" s="183"/>
      <c r="EH72" s="183"/>
      <c r="EI72" s="183"/>
      <c r="EJ72" s="183"/>
      <c r="EK72" s="183"/>
      <c r="EL72" s="183"/>
      <c r="EM72" s="183"/>
      <c r="EN72" s="183"/>
      <c r="EO72" s="183"/>
      <c r="EP72" s="183"/>
      <c r="EQ72" s="183"/>
      <c r="ER72" s="183"/>
      <c r="ES72" s="183"/>
      <c r="ET72" s="183"/>
      <c r="EU72" s="183"/>
      <c r="EV72" s="183"/>
      <c r="EW72" s="183"/>
      <c r="EX72" s="183"/>
      <c r="EY72" s="183"/>
      <c r="EZ72" s="183"/>
      <c r="FA72" s="183"/>
      <c r="FB72" s="183"/>
      <c r="FC72" s="183"/>
      <c r="FD72" s="183"/>
      <c r="FE72" s="183"/>
      <c r="FF72" s="183"/>
      <c r="FG72" s="183"/>
      <c r="FH72" s="183"/>
      <c r="FI72" s="183"/>
      <c r="FJ72" s="183"/>
      <c r="FK72" s="183"/>
      <c r="FL72" s="183"/>
      <c r="FM72" s="183"/>
      <c r="FN72" s="183"/>
      <c r="FO72" s="183"/>
      <c r="FP72" s="183"/>
      <c r="FQ72" s="183"/>
      <c r="FR72" s="183"/>
      <c r="FS72" s="183"/>
      <c r="FT72" s="183"/>
      <c r="FU72" s="183"/>
      <c r="FV72" s="183"/>
      <c r="FW72" s="183"/>
      <c r="FX72" s="183"/>
      <c r="FY72" s="183"/>
      <c r="FZ72" s="183"/>
      <c r="GA72" s="183"/>
      <c r="GB72" s="183"/>
      <c r="GC72" s="183"/>
      <c r="GD72" s="183"/>
      <c r="GE72" s="183"/>
      <c r="GF72" s="183"/>
      <c r="GG72" s="183"/>
      <c r="GH72" s="183"/>
      <c r="GI72" s="183"/>
      <c r="GJ72" s="183"/>
      <c r="GK72" s="183"/>
      <c r="GL72" s="183"/>
      <c r="GM72" s="183"/>
      <c r="GN72" s="183"/>
      <c r="GO72" s="183"/>
      <c r="GP72" s="183"/>
      <c r="GQ72" s="183"/>
      <c r="GR72" s="183"/>
      <c r="GS72" s="183"/>
      <c r="GT72" s="183"/>
      <c r="GU72" s="183"/>
      <c r="GV72" s="183"/>
      <c r="GW72" s="183"/>
      <c r="GX72" s="183"/>
      <c r="GY72" s="183"/>
      <c r="GZ72" s="183"/>
      <c r="HA72" s="183"/>
      <c r="HB72" s="183"/>
      <c r="HC72" s="183"/>
      <c r="HD72" s="183"/>
      <c r="HE72" s="183"/>
      <c r="HF72" s="183"/>
      <c r="HG72" s="183"/>
      <c r="HH72" s="183"/>
      <c r="HI72" s="183"/>
      <c r="HJ72" s="183"/>
      <c r="HK72" s="183"/>
      <c r="HL72" s="183"/>
      <c r="HM72" s="183"/>
      <c r="HN72" s="183"/>
      <c r="HO72" s="183"/>
      <c r="HP72" s="183"/>
      <c r="HQ72" s="183"/>
      <c r="HR72" s="183"/>
      <c r="HS72" s="183"/>
      <c r="HT72" s="183"/>
      <c r="HU72" s="183"/>
      <c r="HV72" s="183"/>
      <c r="HW72" s="183"/>
      <c r="HX72" s="183"/>
      <c r="HY72" s="183"/>
      <c r="HZ72" s="183"/>
      <c r="IA72" s="183"/>
      <c r="IB72" s="183"/>
      <c r="IC72" s="183"/>
      <c r="ID72" s="183"/>
      <c r="IE72" s="183"/>
      <c r="IF72" s="183"/>
      <c r="IG72" s="183"/>
      <c r="IH72" s="183"/>
      <c r="II72" s="183"/>
      <c r="IJ72" s="183"/>
      <c r="IK72" s="183"/>
      <c r="IL72" s="183"/>
      <c r="IM72" s="183"/>
      <c r="IN72" s="183"/>
      <c r="IO72" s="183"/>
      <c r="IP72" s="183"/>
      <c r="IQ72" s="183"/>
      <c r="IR72" s="183"/>
      <c r="IS72" s="183"/>
      <c r="IT72" s="183"/>
      <c r="IU72" s="183"/>
      <c r="IV72" s="183"/>
      <c r="IW72" s="183"/>
      <c r="IX72" s="183"/>
      <c r="IY72" s="183"/>
      <c r="IZ72" s="183"/>
      <c r="JA72" s="183"/>
      <c r="JB72" s="183"/>
      <c r="JC72" s="183"/>
      <c r="JD72" s="183"/>
      <c r="JE72" s="183"/>
      <c r="JF72" s="183"/>
      <c r="JG72" s="183"/>
      <c r="JH72" s="183"/>
      <c r="JI72" s="183"/>
      <c r="JJ72" s="183"/>
      <c r="JK72" s="183"/>
      <c r="JL72" s="183"/>
      <c r="JM72" s="183"/>
      <c r="JN72" s="183"/>
      <c r="JO72" s="183"/>
      <c r="JP72" s="183"/>
      <c r="JQ72" s="183"/>
      <c r="JR72" s="183"/>
      <c r="JS72" s="183"/>
      <c r="JT72" s="183"/>
      <c r="JU72" s="183"/>
      <c r="JV72" s="183"/>
      <c r="JW72" s="183"/>
      <c r="JX72" s="183"/>
      <c r="JY72" s="183"/>
      <c r="JZ72" s="183"/>
      <c r="KA72" s="183"/>
      <c r="KB72" s="183"/>
      <c r="KC72" s="183"/>
      <c r="KD72" s="183"/>
      <c r="KE72" s="183"/>
      <c r="KF72" s="183"/>
      <c r="KG72" s="183"/>
      <c r="KH72" s="183"/>
      <c r="KI72" s="183"/>
      <c r="KJ72" s="183"/>
      <c r="KK72" s="183"/>
      <c r="KL72" s="183"/>
      <c r="KM72" s="183"/>
      <c r="KN72" s="183"/>
      <c r="KO72" s="183"/>
      <c r="KP72" s="183"/>
      <c r="KQ72" s="183"/>
      <c r="KR72" s="183"/>
      <c r="KS72" s="183"/>
      <c r="KT72" s="183"/>
      <c r="KU72" s="183"/>
      <c r="KV72" s="183"/>
      <c r="KW72" s="183"/>
      <c r="KX72" s="183"/>
      <c r="KY72" s="183"/>
      <c r="KZ72" s="183"/>
      <c r="LA72" s="183"/>
      <c r="LB72" s="183"/>
      <c r="LC72" s="183"/>
      <c r="LD72" s="183"/>
      <c r="LE72" s="183"/>
      <c r="LF72" s="183"/>
      <c r="LG72" s="183"/>
      <c r="LH72" s="183"/>
      <c r="LI72" s="183"/>
      <c r="LJ72" s="183"/>
      <c r="LK72" s="183"/>
      <c r="LL72" s="183"/>
      <c r="LM72" s="183"/>
      <c r="LN72" s="183"/>
      <c r="LO72" s="183"/>
      <c r="LP72" s="183"/>
      <c r="LQ72" s="183"/>
      <c r="LR72" s="183"/>
      <c r="LS72" s="183"/>
      <c r="LT72" s="183"/>
      <c r="LU72" s="183"/>
      <c r="LV72" s="183"/>
      <c r="LW72" s="183"/>
      <c r="LX72" s="183"/>
      <c r="LY72" s="183"/>
      <c r="LZ72" s="183"/>
      <c r="MA72" s="183"/>
      <c r="MB72" s="183"/>
      <c r="MC72" s="183"/>
      <c r="MD72" s="183"/>
      <c r="ME72" s="183"/>
      <c r="MF72" s="183"/>
      <c r="MG72" s="183"/>
    </row>
    <row r="73" spans="1:345" s="220" customFormat="1" ht="13.5" hidden="1" customHeight="1">
      <c r="A73" s="183"/>
      <c r="B73" s="183"/>
      <c r="C73" s="183"/>
      <c r="D73" s="183"/>
      <c r="F73" s="183"/>
      <c r="G73" s="183"/>
      <c r="H73" s="183"/>
      <c r="I73" s="183"/>
      <c r="J73" s="214"/>
      <c r="K73" s="214"/>
      <c r="L73" s="214"/>
      <c r="M73" s="183"/>
      <c r="N73" s="183"/>
      <c r="O73" s="183"/>
      <c r="P73" s="183"/>
      <c r="Q73" s="183"/>
      <c r="R73" s="183"/>
      <c r="S73" s="183"/>
      <c r="T73" s="183"/>
      <c r="U73" s="183"/>
      <c r="V73" s="183"/>
      <c r="W73" s="183"/>
      <c r="X73" s="183"/>
      <c r="Y73" s="183"/>
      <c r="Z73" s="183"/>
      <c r="AA73" s="183"/>
      <c r="AB73" s="183"/>
      <c r="AC73" s="183"/>
      <c r="AD73" s="183"/>
      <c r="AE73" s="183"/>
      <c r="AF73" s="183"/>
      <c r="AG73" s="183"/>
      <c r="AH73" s="183"/>
      <c r="AI73" s="183"/>
      <c r="AJ73" s="183"/>
      <c r="AK73" s="183"/>
      <c r="AL73" s="183"/>
      <c r="AM73" s="183"/>
      <c r="AN73" s="183"/>
      <c r="AO73" s="183"/>
      <c r="AP73" s="183"/>
      <c r="AQ73" s="183"/>
      <c r="AR73" s="183"/>
      <c r="AS73" s="183"/>
      <c r="AT73" s="183"/>
      <c r="AU73" s="183"/>
      <c r="AV73" s="183"/>
      <c r="AW73" s="183"/>
      <c r="AX73" s="183"/>
      <c r="AY73" s="183"/>
      <c r="AZ73" s="183"/>
      <c r="BA73" s="183"/>
      <c r="BB73" s="183"/>
      <c r="BC73" s="183"/>
      <c r="BD73" s="183"/>
      <c r="BE73" s="183"/>
      <c r="BF73" s="183"/>
      <c r="BG73" s="183"/>
      <c r="BH73" s="183"/>
      <c r="BI73" s="183"/>
      <c r="BJ73" s="183"/>
      <c r="BK73" s="183"/>
      <c r="BL73" s="183"/>
      <c r="BM73" s="183"/>
      <c r="BN73" s="183"/>
      <c r="BO73" s="183"/>
      <c r="BP73" s="183"/>
      <c r="BQ73" s="183"/>
      <c r="BR73" s="183"/>
      <c r="BS73" s="183"/>
      <c r="BT73" s="183"/>
      <c r="BU73" s="183"/>
      <c r="BV73" s="183"/>
      <c r="BW73" s="183"/>
      <c r="BX73" s="183"/>
      <c r="BY73" s="183"/>
      <c r="BZ73" s="183"/>
      <c r="CA73" s="183"/>
      <c r="CB73" s="183"/>
      <c r="CC73" s="183"/>
      <c r="CD73" s="183"/>
      <c r="CE73" s="183"/>
      <c r="CF73" s="183"/>
      <c r="CG73" s="183"/>
      <c r="CH73" s="183"/>
      <c r="CI73" s="183"/>
      <c r="CJ73" s="183"/>
      <c r="CK73" s="183"/>
      <c r="CL73" s="183"/>
      <c r="CM73" s="183"/>
      <c r="CN73" s="183"/>
      <c r="CO73" s="183"/>
      <c r="CP73" s="183"/>
      <c r="CQ73" s="183"/>
      <c r="CR73" s="183"/>
      <c r="CS73" s="183"/>
      <c r="CT73" s="183"/>
      <c r="CU73" s="183"/>
      <c r="CV73" s="183"/>
      <c r="CW73" s="183"/>
      <c r="CX73" s="183"/>
      <c r="CY73" s="183"/>
      <c r="CZ73" s="183"/>
      <c r="DA73" s="183"/>
      <c r="DB73" s="183"/>
      <c r="DC73" s="183"/>
      <c r="DD73" s="183"/>
      <c r="DE73" s="183"/>
      <c r="DF73" s="183"/>
      <c r="DG73" s="183"/>
      <c r="DH73" s="183"/>
      <c r="DI73" s="183"/>
      <c r="DJ73" s="183"/>
      <c r="DK73" s="183"/>
      <c r="DL73" s="183"/>
      <c r="DM73" s="183"/>
      <c r="DN73" s="183"/>
      <c r="DO73" s="183"/>
      <c r="DP73" s="183"/>
      <c r="DQ73" s="183"/>
      <c r="DR73" s="183"/>
      <c r="DS73" s="183"/>
      <c r="DT73" s="183"/>
      <c r="DU73" s="183"/>
      <c r="DV73" s="183"/>
      <c r="DW73" s="183"/>
      <c r="DX73" s="183"/>
      <c r="DY73" s="183"/>
      <c r="DZ73" s="183"/>
      <c r="EA73" s="183"/>
      <c r="EB73" s="183"/>
      <c r="EC73" s="183"/>
      <c r="ED73" s="183"/>
      <c r="EE73" s="183"/>
      <c r="EF73" s="183"/>
      <c r="EG73" s="183"/>
      <c r="EH73" s="183"/>
      <c r="EI73" s="183"/>
      <c r="EJ73" s="183"/>
      <c r="EK73" s="183"/>
      <c r="EL73" s="183"/>
      <c r="EM73" s="183"/>
      <c r="EN73" s="183"/>
      <c r="EO73" s="183"/>
      <c r="EP73" s="183"/>
      <c r="EQ73" s="183"/>
      <c r="ER73" s="183"/>
      <c r="ES73" s="183"/>
      <c r="ET73" s="183"/>
      <c r="EU73" s="183"/>
      <c r="EV73" s="183"/>
      <c r="EW73" s="183"/>
      <c r="EX73" s="183"/>
      <c r="EY73" s="183"/>
      <c r="EZ73" s="183"/>
      <c r="FA73" s="183"/>
      <c r="FB73" s="183"/>
      <c r="FC73" s="183"/>
      <c r="FD73" s="183"/>
      <c r="FE73" s="183"/>
      <c r="FF73" s="183"/>
      <c r="FG73" s="183"/>
      <c r="FH73" s="183"/>
      <c r="FI73" s="183"/>
      <c r="FJ73" s="183"/>
      <c r="FK73" s="183"/>
      <c r="FL73" s="183"/>
      <c r="FM73" s="183"/>
      <c r="FN73" s="183"/>
      <c r="FO73" s="183"/>
      <c r="FP73" s="183"/>
      <c r="FQ73" s="183"/>
      <c r="FR73" s="183"/>
      <c r="FS73" s="183"/>
      <c r="FT73" s="183"/>
      <c r="FU73" s="183"/>
      <c r="FV73" s="183"/>
      <c r="FW73" s="183"/>
      <c r="FX73" s="183"/>
      <c r="FY73" s="183"/>
      <c r="FZ73" s="183"/>
      <c r="GA73" s="183"/>
      <c r="GB73" s="183"/>
      <c r="GC73" s="183"/>
      <c r="GD73" s="183"/>
      <c r="GE73" s="183"/>
      <c r="GF73" s="183"/>
      <c r="GG73" s="183"/>
      <c r="GH73" s="183"/>
      <c r="GI73" s="183"/>
      <c r="GJ73" s="183"/>
      <c r="GK73" s="183"/>
      <c r="GL73" s="183"/>
      <c r="GM73" s="183"/>
      <c r="GN73" s="183"/>
      <c r="GO73" s="183"/>
      <c r="GP73" s="183"/>
      <c r="GQ73" s="183"/>
      <c r="GR73" s="183"/>
      <c r="GS73" s="183"/>
      <c r="GT73" s="183"/>
      <c r="GU73" s="183"/>
      <c r="GV73" s="183"/>
      <c r="GW73" s="183"/>
      <c r="GX73" s="183"/>
      <c r="GY73" s="183"/>
      <c r="GZ73" s="183"/>
      <c r="HA73" s="183"/>
      <c r="HB73" s="183"/>
      <c r="HC73" s="183"/>
      <c r="HD73" s="183"/>
      <c r="HE73" s="183"/>
      <c r="HF73" s="183"/>
      <c r="HG73" s="183"/>
      <c r="HH73" s="183"/>
      <c r="HI73" s="183"/>
      <c r="HJ73" s="183"/>
      <c r="HK73" s="183"/>
      <c r="HL73" s="183"/>
      <c r="HM73" s="183"/>
      <c r="HN73" s="183"/>
      <c r="HO73" s="183"/>
      <c r="HP73" s="183"/>
      <c r="HQ73" s="183"/>
      <c r="HR73" s="183"/>
      <c r="HS73" s="183"/>
      <c r="HT73" s="183"/>
      <c r="HU73" s="183"/>
      <c r="HV73" s="183"/>
      <c r="HW73" s="183"/>
      <c r="HX73" s="183"/>
      <c r="HY73" s="183"/>
      <c r="HZ73" s="183"/>
      <c r="IA73" s="183"/>
      <c r="IB73" s="183"/>
      <c r="IC73" s="183"/>
      <c r="ID73" s="183"/>
      <c r="IE73" s="183"/>
      <c r="IF73" s="183"/>
      <c r="IG73" s="183"/>
      <c r="IH73" s="183"/>
      <c r="II73" s="183"/>
      <c r="IJ73" s="183"/>
      <c r="IK73" s="183"/>
      <c r="IL73" s="183"/>
      <c r="IM73" s="183"/>
      <c r="IN73" s="183"/>
      <c r="IO73" s="183"/>
      <c r="IP73" s="183"/>
      <c r="IQ73" s="183"/>
      <c r="IR73" s="183"/>
      <c r="IS73" s="183"/>
      <c r="IT73" s="183"/>
      <c r="IU73" s="183"/>
      <c r="IV73" s="183"/>
      <c r="IW73" s="183"/>
      <c r="IX73" s="183"/>
      <c r="IY73" s="183"/>
      <c r="IZ73" s="183"/>
      <c r="JA73" s="183"/>
      <c r="JB73" s="183"/>
      <c r="JC73" s="183"/>
      <c r="JD73" s="183"/>
      <c r="JE73" s="183"/>
      <c r="JF73" s="183"/>
      <c r="JG73" s="183"/>
      <c r="JH73" s="183"/>
      <c r="JI73" s="183"/>
      <c r="JJ73" s="183"/>
      <c r="JK73" s="183"/>
      <c r="JL73" s="183"/>
      <c r="JM73" s="183"/>
      <c r="JN73" s="183"/>
      <c r="JO73" s="183"/>
      <c r="JP73" s="183"/>
      <c r="JQ73" s="183"/>
      <c r="JR73" s="183"/>
      <c r="JS73" s="183"/>
      <c r="JT73" s="183"/>
      <c r="JU73" s="183"/>
      <c r="JV73" s="183"/>
      <c r="JW73" s="183"/>
      <c r="JX73" s="183"/>
      <c r="JY73" s="183"/>
      <c r="JZ73" s="183"/>
      <c r="KA73" s="183"/>
      <c r="KB73" s="183"/>
      <c r="KC73" s="183"/>
      <c r="KD73" s="183"/>
      <c r="KE73" s="183"/>
      <c r="KF73" s="183"/>
      <c r="KG73" s="183"/>
      <c r="KH73" s="183"/>
      <c r="KI73" s="183"/>
      <c r="KJ73" s="183"/>
      <c r="KK73" s="183"/>
      <c r="KL73" s="183"/>
      <c r="KM73" s="183"/>
      <c r="KN73" s="183"/>
      <c r="KO73" s="183"/>
      <c r="KP73" s="183"/>
      <c r="KQ73" s="183"/>
      <c r="KR73" s="183"/>
      <c r="KS73" s="183"/>
      <c r="KT73" s="183"/>
      <c r="KU73" s="183"/>
      <c r="KV73" s="183"/>
      <c r="KW73" s="183"/>
      <c r="KX73" s="183"/>
      <c r="KY73" s="183"/>
      <c r="KZ73" s="183"/>
      <c r="LA73" s="183"/>
      <c r="LB73" s="183"/>
      <c r="LC73" s="183"/>
      <c r="LD73" s="183"/>
      <c r="LE73" s="183"/>
      <c r="LF73" s="183"/>
      <c r="LG73" s="183"/>
      <c r="LH73" s="183"/>
      <c r="LI73" s="183"/>
      <c r="LJ73" s="183"/>
      <c r="LK73" s="183"/>
      <c r="LL73" s="183"/>
      <c r="LM73" s="183"/>
      <c r="LN73" s="183"/>
      <c r="LO73" s="183"/>
      <c r="LP73" s="183"/>
      <c r="LQ73" s="183"/>
      <c r="LR73" s="183"/>
      <c r="LS73" s="183"/>
      <c r="LT73" s="183"/>
      <c r="LU73" s="183"/>
      <c r="LV73" s="183"/>
      <c r="LW73" s="183"/>
      <c r="LX73" s="183"/>
      <c r="LY73" s="183"/>
      <c r="LZ73" s="183"/>
      <c r="MA73" s="183"/>
      <c r="MB73" s="183"/>
      <c r="MC73" s="183"/>
      <c r="MD73" s="183"/>
      <c r="ME73" s="183"/>
      <c r="MF73" s="183"/>
      <c r="MG73" s="183"/>
    </row>
    <row r="74" spans="1:345" s="220" customFormat="1" ht="13.5" hidden="1" customHeight="1">
      <c r="A74" s="183"/>
      <c r="B74" s="183"/>
      <c r="C74" s="183"/>
      <c r="D74" s="183"/>
      <c r="F74" s="183"/>
      <c r="G74" s="183"/>
      <c r="H74" s="183"/>
      <c r="I74" s="183"/>
      <c r="J74" s="214"/>
      <c r="K74" s="214"/>
      <c r="L74" s="214"/>
      <c r="M74" s="183"/>
      <c r="N74" s="183"/>
      <c r="O74" s="183"/>
      <c r="P74" s="183"/>
      <c r="Q74" s="183"/>
      <c r="R74" s="183"/>
      <c r="S74" s="183"/>
      <c r="T74" s="183"/>
      <c r="U74" s="183"/>
      <c r="V74" s="183"/>
      <c r="W74" s="183"/>
      <c r="X74" s="183"/>
      <c r="Y74" s="183"/>
      <c r="Z74" s="183"/>
      <c r="AA74" s="183"/>
      <c r="AB74" s="183"/>
      <c r="AC74" s="183"/>
      <c r="AD74" s="183"/>
      <c r="AE74" s="183"/>
      <c r="AF74" s="183"/>
      <c r="AG74" s="183"/>
      <c r="AH74" s="183"/>
      <c r="AI74" s="183"/>
      <c r="AJ74" s="183"/>
      <c r="AK74" s="183"/>
      <c r="AL74" s="183"/>
      <c r="AM74" s="183"/>
      <c r="AN74" s="183"/>
      <c r="AO74" s="183"/>
      <c r="AP74" s="183"/>
      <c r="AQ74" s="183"/>
      <c r="AR74" s="183"/>
      <c r="AS74" s="183"/>
      <c r="AT74" s="183"/>
      <c r="AU74" s="183"/>
      <c r="AV74" s="183"/>
      <c r="AW74" s="183"/>
      <c r="AX74" s="183"/>
      <c r="AY74" s="183"/>
      <c r="AZ74" s="183"/>
      <c r="BA74" s="183"/>
      <c r="BB74" s="183"/>
      <c r="BC74" s="183"/>
      <c r="BD74" s="183"/>
      <c r="BE74" s="183"/>
      <c r="BF74" s="183"/>
      <c r="BG74" s="183"/>
      <c r="BH74" s="183"/>
      <c r="BI74" s="183"/>
      <c r="BJ74" s="183"/>
      <c r="BK74" s="183"/>
      <c r="BL74" s="183"/>
      <c r="BM74" s="183"/>
      <c r="BN74" s="183"/>
      <c r="BO74" s="183"/>
      <c r="BP74" s="183"/>
      <c r="BQ74" s="183"/>
      <c r="BR74" s="183"/>
      <c r="BS74" s="183"/>
      <c r="BT74" s="183"/>
      <c r="BU74" s="183"/>
      <c r="BV74" s="183"/>
      <c r="BW74" s="183"/>
      <c r="BX74" s="183"/>
      <c r="BY74" s="183"/>
      <c r="BZ74" s="183"/>
      <c r="CA74" s="183"/>
      <c r="CB74" s="183"/>
      <c r="CC74" s="183"/>
      <c r="CD74" s="183"/>
      <c r="CE74" s="183"/>
      <c r="CF74" s="183"/>
      <c r="CG74" s="183"/>
      <c r="CH74" s="183"/>
      <c r="CI74" s="183"/>
      <c r="CJ74" s="183"/>
      <c r="CK74" s="183"/>
      <c r="CL74" s="183"/>
      <c r="CM74" s="183"/>
      <c r="CN74" s="183"/>
      <c r="CO74" s="183"/>
      <c r="CP74" s="183"/>
      <c r="CQ74" s="183"/>
      <c r="CR74" s="183"/>
      <c r="CS74" s="183"/>
      <c r="CT74" s="183"/>
      <c r="CU74" s="183"/>
      <c r="CV74" s="183"/>
      <c r="CW74" s="183"/>
      <c r="CX74" s="183"/>
      <c r="CY74" s="183"/>
      <c r="CZ74" s="183"/>
      <c r="DA74" s="183"/>
      <c r="DB74" s="183"/>
      <c r="DC74" s="183"/>
      <c r="DD74" s="183"/>
      <c r="DE74" s="183"/>
      <c r="DF74" s="183"/>
      <c r="DG74" s="183"/>
      <c r="DH74" s="183"/>
      <c r="DI74" s="183"/>
      <c r="DJ74" s="183"/>
      <c r="DK74" s="183"/>
      <c r="DL74" s="183"/>
      <c r="DM74" s="183"/>
      <c r="DN74" s="183"/>
      <c r="DO74" s="183"/>
      <c r="DP74" s="183"/>
      <c r="DQ74" s="183"/>
      <c r="DR74" s="183"/>
      <c r="DS74" s="183"/>
      <c r="DT74" s="183"/>
      <c r="DU74" s="183"/>
      <c r="DV74" s="183"/>
      <c r="DW74" s="183"/>
      <c r="DX74" s="183"/>
      <c r="DY74" s="183"/>
      <c r="DZ74" s="183"/>
      <c r="EA74" s="183"/>
      <c r="EB74" s="183"/>
      <c r="EC74" s="183"/>
      <c r="ED74" s="183"/>
      <c r="EE74" s="183"/>
      <c r="EF74" s="183"/>
      <c r="EG74" s="183"/>
      <c r="EH74" s="183"/>
      <c r="EI74" s="183"/>
      <c r="EJ74" s="183"/>
      <c r="EK74" s="183"/>
      <c r="EL74" s="183"/>
      <c r="EM74" s="183"/>
      <c r="EN74" s="183"/>
      <c r="EO74" s="183"/>
      <c r="EP74" s="183"/>
      <c r="EQ74" s="183"/>
      <c r="ER74" s="183"/>
      <c r="ES74" s="183"/>
      <c r="ET74" s="183"/>
      <c r="EU74" s="183"/>
      <c r="EV74" s="183"/>
      <c r="EW74" s="183"/>
      <c r="EX74" s="183"/>
      <c r="EY74" s="183"/>
      <c r="EZ74" s="183"/>
      <c r="FA74" s="183"/>
      <c r="FB74" s="183"/>
      <c r="FC74" s="183"/>
      <c r="FD74" s="183"/>
      <c r="FE74" s="183"/>
      <c r="FF74" s="183"/>
      <c r="FG74" s="183"/>
      <c r="FH74" s="183"/>
      <c r="FI74" s="183"/>
      <c r="FJ74" s="183"/>
      <c r="FK74" s="183"/>
      <c r="FL74" s="183"/>
      <c r="FM74" s="183"/>
      <c r="FN74" s="183"/>
      <c r="FO74" s="183"/>
      <c r="FP74" s="183"/>
      <c r="FQ74" s="183"/>
      <c r="FR74" s="183"/>
      <c r="FS74" s="183"/>
      <c r="FT74" s="183"/>
      <c r="FU74" s="183"/>
      <c r="FV74" s="183"/>
      <c r="FW74" s="183"/>
      <c r="FX74" s="183"/>
      <c r="FY74" s="183"/>
      <c r="FZ74" s="183"/>
      <c r="GA74" s="183"/>
      <c r="GB74" s="183"/>
      <c r="GC74" s="183"/>
      <c r="GD74" s="183"/>
      <c r="GE74" s="183"/>
      <c r="GF74" s="183"/>
      <c r="GG74" s="183"/>
      <c r="GH74" s="183"/>
      <c r="GI74" s="183"/>
      <c r="GJ74" s="183"/>
      <c r="GK74" s="183"/>
      <c r="GL74" s="183"/>
      <c r="GM74" s="183"/>
      <c r="GN74" s="183"/>
      <c r="GO74" s="183"/>
      <c r="GP74" s="183"/>
      <c r="GQ74" s="183"/>
      <c r="GR74" s="183"/>
      <c r="GS74" s="183"/>
      <c r="GT74" s="183"/>
      <c r="GU74" s="183"/>
      <c r="GV74" s="183"/>
      <c r="GW74" s="183"/>
      <c r="GX74" s="183"/>
      <c r="GY74" s="183"/>
      <c r="GZ74" s="183"/>
      <c r="HA74" s="183"/>
      <c r="HB74" s="183"/>
      <c r="HC74" s="183"/>
      <c r="HD74" s="183"/>
      <c r="HE74" s="183"/>
      <c r="HF74" s="183"/>
      <c r="HG74" s="183"/>
      <c r="HH74" s="183"/>
      <c r="HI74" s="183"/>
      <c r="HJ74" s="183"/>
      <c r="HK74" s="183"/>
      <c r="HL74" s="183"/>
      <c r="HM74" s="183"/>
      <c r="HN74" s="183"/>
      <c r="HO74" s="183"/>
      <c r="HP74" s="183"/>
      <c r="HQ74" s="183"/>
      <c r="HR74" s="183"/>
      <c r="HS74" s="183"/>
      <c r="HT74" s="183"/>
      <c r="HU74" s="183"/>
      <c r="HV74" s="183"/>
      <c r="HW74" s="183"/>
      <c r="HX74" s="183"/>
      <c r="HY74" s="183"/>
      <c r="HZ74" s="183"/>
      <c r="IA74" s="183"/>
      <c r="IB74" s="183"/>
      <c r="IC74" s="183"/>
      <c r="ID74" s="183"/>
      <c r="IE74" s="183"/>
      <c r="IF74" s="183"/>
      <c r="IG74" s="183"/>
      <c r="IH74" s="183"/>
      <c r="II74" s="183"/>
      <c r="IJ74" s="183"/>
      <c r="IK74" s="183"/>
      <c r="IL74" s="183"/>
      <c r="IM74" s="183"/>
      <c r="IN74" s="183"/>
      <c r="IO74" s="183"/>
      <c r="IP74" s="183"/>
      <c r="IQ74" s="183"/>
      <c r="IR74" s="183"/>
      <c r="IS74" s="183"/>
      <c r="IT74" s="183"/>
      <c r="IU74" s="183"/>
      <c r="IV74" s="183"/>
      <c r="IW74" s="183"/>
      <c r="IX74" s="183"/>
      <c r="IY74" s="183"/>
      <c r="IZ74" s="183"/>
      <c r="JA74" s="183"/>
      <c r="JB74" s="183"/>
      <c r="JC74" s="183"/>
      <c r="JD74" s="183"/>
      <c r="JE74" s="183"/>
      <c r="JF74" s="183"/>
      <c r="JG74" s="183"/>
      <c r="JH74" s="183"/>
      <c r="JI74" s="183"/>
      <c r="JJ74" s="183"/>
      <c r="JK74" s="183"/>
      <c r="JL74" s="183"/>
      <c r="JM74" s="183"/>
      <c r="JN74" s="183"/>
      <c r="JO74" s="183"/>
      <c r="JP74" s="183"/>
      <c r="JQ74" s="183"/>
      <c r="JR74" s="183"/>
      <c r="JS74" s="183"/>
      <c r="JT74" s="183"/>
      <c r="JU74" s="183"/>
      <c r="JV74" s="183"/>
      <c r="JW74" s="183"/>
      <c r="JX74" s="183"/>
      <c r="JY74" s="183"/>
      <c r="JZ74" s="183"/>
      <c r="KA74" s="183"/>
      <c r="KB74" s="183"/>
      <c r="KC74" s="183"/>
      <c r="KD74" s="183"/>
      <c r="KE74" s="183"/>
      <c r="KF74" s="183"/>
      <c r="KG74" s="183"/>
      <c r="KH74" s="183"/>
      <c r="KI74" s="183"/>
      <c r="KJ74" s="183"/>
      <c r="KK74" s="183"/>
      <c r="KL74" s="183"/>
      <c r="KM74" s="183"/>
      <c r="KN74" s="183"/>
      <c r="KO74" s="183"/>
      <c r="KP74" s="183"/>
      <c r="KQ74" s="183"/>
      <c r="KR74" s="183"/>
      <c r="KS74" s="183"/>
      <c r="KT74" s="183"/>
      <c r="KU74" s="183"/>
      <c r="KV74" s="183"/>
      <c r="KW74" s="183"/>
      <c r="KX74" s="183"/>
      <c r="KY74" s="183"/>
      <c r="KZ74" s="183"/>
      <c r="LA74" s="183"/>
      <c r="LB74" s="183"/>
      <c r="LC74" s="183"/>
      <c r="LD74" s="183"/>
      <c r="LE74" s="183"/>
      <c r="LF74" s="183"/>
      <c r="LG74" s="183"/>
      <c r="LH74" s="183"/>
      <c r="LI74" s="183"/>
      <c r="LJ74" s="183"/>
      <c r="LK74" s="183"/>
      <c r="LL74" s="183"/>
      <c r="LM74" s="183"/>
      <c r="LN74" s="183"/>
      <c r="LO74" s="183"/>
      <c r="LP74" s="183"/>
      <c r="LQ74" s="183"/>
      <c r="LR74" s="183"/>
      <c r="LS74" s="183"/>
      <c r="LT74" s="183"/>
      <c r="LU74" s="183"/>
      <c r="LV74" s="183"/>
      <c r="LW74" s="183"/>
      <c r="LX74" s="183"/>
      <c r="LY74" s="183"/>
      <c r="LZ74" s="183"/>
      <c r="MA74" s="183"/>
      <c r="MB74" s="183"/>
      <c r="MC74" s="183"/>
      <c r="MD74" s="183"/>
      <c r="ME74" s="183"/>
      <c r="MF74" s="183"/>
      <c r="MG74" s="183"/>
    </row>
    <row r="75" spans="1:345" s="252" customFormat="1" ht="13.5" hidden="1" customHeight="1">
      <c r="A75" s="94"/>
      <c r="B75" s="94"/>
      <c r="C75" s="94"/>
      <c r="D75" s="94"/>
      <c r="E75" s="94"/>
      <c r="F75" s="94"/>
      <c r="G75" s="94"/>
      <c r="H75" s="94"/>
      <c r="I75" s="94"/>
      <c r="J75" s="214"/>
      <c r="K75" s="214"/>
      <c r="L75" s="214"/>
      <c r="M75" s="94"/>
      <c r="N75" s="94"/>
      <c r="O75" s="94"/>
      <c r="P75" s="94"/>
      <c r="Q75" s="94"/>
      <c r="R75" s="94"/>
      <c r="S75" s="94"/>
      <c r="T75" s="94"/>
      <c r="U75" s="94"/>
      <c r="V75" s="94"/>
      <c r="W75" s="94"/>
    </row>
    <row r="76" spans="1:345" hidden="1">
      <c r="A76" s="94"/>
      <c r="B76" s="94"/>
      <c r="C76" s="94"/>
      <c r="D76" s="94"/>
      <c r="E76" s="94"/>
      <c r="F76" s="94"/>
      <c r="G76" s="94"/>
      <c r="H76" s="94"/>
      <c r="I76" s="94"/>
      <c r="J76" s="214"/>
      <c r="K76" s="214"/>
      <c r="L76" s="214"/>
      <c r="M76" s="94"/>
      <c r="N76" s="94"/>
      <c r="O76" s="94"/>
      <c r="P76" s="94"/>
      <c r="Q76" s="94"/>
      <c r="R76" s="94"/>
      <c r="S76" s="94"/>
      <c r="T76" s="94"/>
      <c r="U76" s="94"/>
      <c r="V76" s="94"/>
      <c r="W76" s="94"/>
    </row>
    <row r="77" spans="1:345" hidden="1">
      <c r="A77" s="94"/>
      <c r="B77" s="94"/>
      <c r="C77" s="94"/>
      <c r="D77" s="94"/>
      <c r="E77" s="94"/>
      <c r="F77" s="94"/>
      <c r="G77" s="94"/>
      <c r="H77" s="94"/>
      <c r="I77" s="94"/>
      <c r="J77" s="214"/>
      <c r="K77" s="214"/>
      <c r="L77" s="214"/>
      <c r="M77" s="94"/>
      <c r="N77" s="94"/>
      <c r="O77" s="94"/>
      <c r="P77" s="94"/>
      <c r="Q77" s="94"/>
      <c r="R77" s="94"/>
      <c r="S77" s="94"/>
      <c r="T77" s="94"/>
      <c r="U77" s="94"/>
      <c r="V77" s="94"/>
      <c r="W77" s="94"/>
    </row>
    <row r="78" spans="1:345" hidden="1">
      <c r="A78" s="94"/>
      <c r="B78" s="94"/>
      <c r="C78" s="94"/>
      <c r="D78" s="94"/>
      <c r="E78" s="94"/>
      <c r="F78" s="94"/>
      <c r="G78" s="94"/>
      <c r="H78" s="94"/>
      <c r="I78" s="94"/>
      <c r="J78" s="214"/>
      <c r="K78" s="214"/>
      <c r="L78" s="214"/>
      <c r="M78" s="94"/>
      <c r="N78" s="94"/>
      <c r="O78" s="94"/>
      <c r="P78" s="94"/>
      <c r="Q78" s="94"/>
      <c r="R78" s="94"/>
      <c r="S78" s="94"/>
      <c r="T78" s="94"/>
      <c r="U78" s="94"/>
      <c r="V78" s="94"/>
      <c r="W78" s="94"/>
    </row>
    <row r="79" spans="1:345" hidden="1">
      <c r="A79" s="94"/>
      <c r="B79" s="94"/>
      <c r="C79" s="94"/>
      <c r="D79" s="94"/>
      <c r="E79" s="94"/>
      <c r="F79" s="94"/>
      <c r="G79" s="94"/>
      <c r="H79" s="94"/>
      <c r="I79" s="94"/>
      <c r="J79" s="214"/>
      <c r="K79" s="214"/>
      <c r="L79" s="214"/>
      <c r="M79" s="94"/>
      <c r="N79" s="94"/>
      <c r="O79" s="94"/>
      <c r="P79" s="94"/>
      <c r="Q79" s="94"/>
      <c r="R79" s="94"/>
      <c r="S79" s="94"/>
      <c r="T79" s="94"/>
      <c r="U79" s="94"/>
      <c r="V79" s="94"/>
      <c r="W79" s="94"/>
    </row>
    <row r="80" spans="1:345" hidden="1">
      <c r="A80" s="94"/>
      <c r="B80" s="94"/>
      <c r="C80" s="94"/>
      <c r="D80" s="94"/>
      <c r="E80" s="94"/>
      <c r="F80" s="94"/>
      <c r="G80" s="94"/>
      <c r="H80" s="94"/>
      <c r="I80" s="94"/>
      <c r="J80" s="214"/>
      <c r="K80" s="214"/>
      <c r="L80" s="214"/>
      <c r="M80" s="94"/>
      <c r="N80" s="94"/>
      <c r="O80" s="94"/>
      <c r="P80" s="94"/>
      <c r="Q80" s="94"/>
      <c r="R80" s="94"/>
      <c r="S80" s="94"/>
      <c r="T80" s="94"/>
      <c r="U80" s="94"/>
      <c r="V80" s="94"/>
      <c r="W80" s="94"/>
    </row>
    <row r="81" spans="1:23" hidden="1">
      <c r="A81" s="94"/>
      <c r="B81" s="94"/>
      <c r="C81" s="94"/>
      <c r="D81" s="94"/>
      <c r="E81" s="94"/>
      <c r="F81" s="94"/>
      <c r="G81" s="94"/>
      <c r="H81" s="94"/>
      <c r="I81" s="94"/>
      <c r="J81" s="214"/>
      <c r="K81" s="214"/>
      <c r="L81" s="214"/>
      <c r="M81" s="94"/>
      <c r="N81" s="94"/>
      <c r="O81" s="94"/>
      <c r="P81" s="94"/>
      <c r="Q81" s="94"/>
      <c r="R81" s="94"/>
      <c r="S81" s="94"/>
      <c r="T81" s="94"/>
      <c r="U81" s="94"/>
      <c r="V81" s="94"/>
      <c r="W81" s="94"/>
    </row>
    <row r="82" spans="1:23" hidden="1">
      <c r="A82" s="94"/>
      <c r="B82" s="94"/>
      <c r="C82" s="94"/>
      <c r="D82" s="94"/>
      <c r="E82" s="94"/>
      <c r="F82" s="94"/>
      <c r="G82" s="94"/>
      <c r="H82" s="94"/>
      <c r="I82" s="94"/>
      <c r="J82" s="214"/>
      <c r="K82" s="214"/>
      <c r="L82" s="214"/>
      <c r="M82" s="94"/>
      <c r="N82" s="94"/>
      <c r="O82" s="94"/>
      <c r="P82" s="94"/>
      <c r="Q82" s="94"/>
      <c r="R82" s="94"/>
      <c r="S82" s="94"/>
      <c r="T82" s="94"/>
      <c r="U82" s="94"/>
      <c r="V82" s="94"/>
      <c r="W82" s="94"/>
    </row>
    <row r="83" spans="1:23" hidden="1">
      <c r="A83" s="94"/>
      <c r="B83" s="94"/>
      <c r="C83" s="94"/>
      <c r="D83" s="94"/>
      <c r="E83" s="94"/>
      <c r="F83" s="94"/>
      <c r="G83" s="94"/>
      <c r="H83" s="94"/>
      <c r="I83" s="94"/>
      <c r="J83" s="214"/>
      <c r="K83" s="214"/>
      <c r="L83" s="214"/>
      <c r="M83" s="94"/>
      <c r="N83" s="94"/>
      <c r="O83" s="94"/>
      <c r="P83" s="94"/>
      <c r="Q83" s="94"/>
      <c r="R83" s="94"/>
      <c r="S83" s="94"/>
      <c r="T83" s="94"/>
      <c r="U83" s="94"/>
      <c r="V83" s="94"/>
      <c r="W83" s="94"/>
    </row>
  </sheetData>
  <sheetProtection password="C66E" sheet="1" objects="1" scenarios="1"/>
  <conditionalFormatting sqref="M3:P3">
    <cfRule type="expression" dxfId="34" priority="13" stopIfTrue="1">
      <formula>M2="H"</formula>
    </cfRule>
    <cfRule type="expression" dxfId="33" priority="14" stopIfTrue="1">
      <formula>M2="F"</formula>
    </cfRule>
    <cfRule type="expression" dxfId="32" priority="15" stopIfTrue="1">
      <formula>M2="O"</formula>
    </cfRule>
  </conditionalFormatting>
  <conditionalFormatting sqref="M27">
    <cfRule type="containsBlanks" dxfId="31" priority="7">
      <formula>LEN(TRIM(M27))=0</formula>
    </cfRule>
  </conditionalFormatting>
  <conditionalFormatting sqref="M25">
    <cfRule type="containsBlanks" dxfId="30" priority="8">
      <formula>LEN(TRIM(M25))=0</formula>
    </cfRule>
  </conditionalFormatting>
  <conditionalFormatting sqref="M20">
    <cfRule type="containsBlanks" dxfId="29" priority="5">
      <formula>LEN(TRIM(M20))=0</formula>
    </cfRule>
  </conditionalFormatting>
  <conditionalFormatting sqref="M21">
    <cfRule type="containsBlanks" dxfId="28" priority="4">
      <formula>LEN(TRIM(M21))=0</formula>
    </cfRule>
  </conditionalFormatting>
  <conditionalFormatting sqref="M19">
    <cfRule type="containsBlanks" dxfId="27" priority="6">
      <formula>LEN(TRIM(M19))=0</formula>
    </cfRule>
  </conditionalFormatting>
  <conditionalFormatting sqref="Q3:T3">
    <cfRule type="expression" dxfId="26" priority="1" stopIfTrue="1">
      <formula>Q2="H"</formula>
    </cfRule>
    <cfRule type="expression" dxfId="25" priority="2" stopIfTrue="1">
      <formula>Q2="F"</formula>
    </cfRule>
    <cfRule type="expression" dxfId="24" priority="3" stopIfTrue="1">
      <formula>Q2="O"</formula>
    </cfRule>
  </conditionalFormatting>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76"/>
  <sheetViews>
    <sheetView workbookViewId="0">
      <selection activeCell="C55" sqref="C55"/>
    </sheetView>
  </sheetViews>
  <sheetFormatPr baseColWidth="10" defaultColWidth="8.83203125" defaultRowHeight="12" x14ac:dyDescent="0"/>
  <cols>
    <col min="1" max="1" width="8.83203125" style="127"/>
    <col min="2" max="2" width="33.33203125" style="127" customWidth="1"/>
    <col min="3" max="3" width="23.5" style="259" customWidth="1"/>
    <col min="4" max="4" width="29.6640625" style="260" bestFit="1" customWidth="1"/>
    <col min="5" max="5" width="49.83203125" style="127" bestFit="1" customWidth="1"/>
    <col min="6" max="6" width="21.33203125" style="259" customWidth="1"/>
    <col min="7" max="7" width="23.5" style="259" bestFit="1" customWidth="1"/>
    <col min="8" max="8" width="33.5" style="259" bestFit="1" customWidth="1"/>
    <col min="9" max="9" width="24.1640625" style="259" bestFit="1" customWidth="1"/>
    <col min="10" max="10" width="21" style="259" bestFit="1" customWidth="1"/>
    <col min="11" max="11" width="22.6640625" style="259" bestFit="1" customWidth="1"/>
    <col min="12" max="12" width="8.83203125" style="127"/>
    <col min="13" max="13" width="18.5" style="127" bestFit="1" customWidth="1"/>
    <col min="14" max="16384" width="8.83203125" style="127"/>
  </cols>
  <sheetData>
    <row r="1" spans="2:11" ht="13" thickBot="1"/>
    <row r="2" spans="2:11" ht="13" thickBot="1">
      <c r="B2" s="347" t="s">
        <v>83</v>
      </c>
      <c r="C2" s="347" t="s">
        <v>84</v>
      </c>
      <c r="D2" s="350"/>
      <c r="E2" s="346"/>
      <c r="F2" s="263"/>
    </row>
    <row r="3" spans="2:11" ht="29.25" customHeight="1" thickBot="1">
      <c r="B3" s="441" t="s">
        <v>85</v>
      </c>
      <c r="C3" s="431">
        <v>6808.6459378134396</v>
      </c>
      <c r="E3" s="262"/>
      <c r="F3" s="266"/>
      <c r="H3" s="263"/>
      <c r="I3" s="267"/>
    </row>
    <row r="4" spans="2:11" ht="29.25" customHeight="1" thickBot="1">
      <c r="B4" s="442" t="s">
        <v>133</v>
      </c>
      <c r="C4" s="463">
        <v>14</v>
      </c>
      <c r="E4" s="262"/>
      <c r="F4" s="267"/>
    </row>
    <row r="5" spans="2:11" ht="29.25" customHeight="1" thickBot="1">
      <c r="B5" s="443" t="s">
        <v>87</v>
      </c>
      <c r="C5" s="463">
        <v>223.20000000000002</v>
      </c>
      <c r="E5" s="271"/>
      <c r="F5" s="267"/>
    </row>
    <row r="6" spans="2:11" ht="29.25" customHeight="1" thickBot="1">
      <c r="B6" s="444" t="s">
        <v>88</v>
      </c>
      <c r="C6" s="463">
        <v>248</v>
      </c>
      <c r="E6" s="274"/>
      <c r="F6" s="267"/>
    </row>
    <row r="7" spans="2:11" ht="29.25" customHeight="1" thickBot="1">
      <c r="B7" s="445" t="s">
        <v>89</v>
      </c>
      <c r="C7" s="463">
        <v>27.454217491183229</v>
      </c>
      <c r="E7" s="276"/>
      <c r="F7" s="267"/>
    </row>
    <row r="8" spans="2:11" ht="13" thickBot="1">
      <c r="B8" s="263"/>
      <c r="C8" s="267"/>
      <c r="D8" s="259"/>
      <c r="E8" s="276"/>
    </row>
    <row r="9" spans="2:11" ht="20.25" customHeight="1" thickBot="1">
      <c r="B9" s="345" t="s">
        <v>90</v>
      </c>
      <c r="C9" s="344" t="s">
        <v>91</v>
      </c>
      <c r="D9" s="259"/>
      <c r="E9" s="262"/>
    </row>
    <row r="10" spans="2:11" ht="20.25" customHeight="1">
      <c r="B10" s="435" t="s">
        <v>5</v>
      </c>
      <c r="C10" s="600">
        <f>'Direct costs Bolivia'!M19</f>
        <v>0.15</v>
      </c>
      <c r="D10" s="127"/>
    </row>
    <row r="11" spans="2:11" ht="20.25" customHeight="1">
      <c r="B11" s="436" t="s">
        <v>6</v>
      </c>
      <c r="C11" s="601">
        <f>'Direct costs Bolivia'!M20</f>
        <v>0.39</v>
      </c>
      <c r="D11" s="127"/>
    </row>
    <row r="12" spans="2:11" ht="20.25" customHeight="1" thickBot="1">
      <c r="B12" s="437" t="s">
        <v>7</v>
      </c>
      <c r="C12" s="602">
        <f>'Direct costs Bolivia'!M21</f>
        <v>0.46</v>
      </c>
      <c r="D12" s="127"/>
    </row>
    <row r="13" spans="2:11" s="260" customFormat="1">
      <c r="B13" s="267"/>
      <c r="C13" s="282"/>
      <c r="D13" s="267"/>
      <c r="F13" s="267"/>
      <c r="G13" s="267"/>
      <c r="H13" s="267"/>
      <c r="I13" s="267"/>
      <c r="J13" s="267"/>
      <c r="K13" s="267"/>
    </row>
    <row r="14" spans="2:11" hidden="1">
      <c r="B14" s="283" t="s">
        <v>41</v>
      </c>
      <c r="C14" s="124"/>
      <c r="D14" s="284"/>
      <c r="E14" s="285"/>
      <c r="F14" s="284"/>
      <c r="G14" s="284"/>
      <c r="H14" s="284"/>
      <c r="I14" s="284"/>
      <c r="J14" s="284"/>
      <c r="K14" s="284"/>
    </row>
    <row r="15" spans="2:11" s="286" customFormat="1" hidden="1">
      <c r="B15" s="287" t="s">
        <v>92</v>
      </c>
      <c r="C15" s="288"/>
      <c r="D15" s="289"/>
      <c r="E15" s="288"/>
      <c r="F15" s="287" t="s">
        <v>93</v>
      </c>
      <c r="G15" s="287" t="s">
        <v>94</v>
      </c>
      <c r="H15" s="287" t="s">
        <v>95</v>
      </c>
      <c r="I15" s="287"/>
      <c r="J15" s="287"/>
      <c r="K15" s="287"/>
    </row>
    <row r="16" spans="2:11" hidden="1">
      <c r="B16" s="291" t="s">
        <v>96</v>
      </c>
      <c r="C16" s="291" t="s">
        <v>97</v>
      </c>
      <c r="D16" s="291" t="s">
        <v>98</v>
      </c>
      <c r="E16" s="291" t="s">
        <v>99</v>
      </c>
      <c r="F16" s="291" t="s">
        <v>100</v>
      </c>
      <c r="G16" s="291" t="s">
        <v>6</v>
      </c>
      <c r="H16" s="291" t="s">
        <v>7</v>
      </c>
      <c r="I16" s="291" t="s">
        <v>101</v>
      </c>
      <c r="J16" s="291" t="s">
        <v>102</v>
      </c>
      <c r="K16" s="291" t="s">
        <v>103</v>
      </c>
    </row>
    <row r="17" spans="2:13" hidden="1">
      <c r="B17" s="292" t="s">
        <v>104</v>
      </c>
      <c r="C17" s="316">
        <v>1.18</v>
      </c>
      <c r="D17" s="348">
        <v>0.38500000000000001</v>
      </c>
      <c r="E17" s="277">
        <f>C17*D17</f>
        <v>0.45429999999999998</v>
      </c>
      <c r="F17" s="259">
        <f>$C$10*E17</f>
        <v>6.8144999999999997E-2</v>
      </c>
      <c r="G17" s="259">
        <f>$C$11*E17</f>
        <v>0.177177</v>
      </c>
      <c r="H17" s="259">
        <f>$C$12*E17</f>
        <v>0.208978</v>
      </c>
      <c r="I17" s="259">
        <f>($C$7*$C$4)*F17</f>
        <v>26.192147113113538</v>
      </c>
      <c r="J17" s="259">
        <f>($C$7*$C$5)*G17</f>
        <v>1085.7019151915749</v>
      </c>
      <c r="K17" s="259">
        <f>$C$3*H17</f>
        <v>1422.8572107923769</v>
      </c>
    </row>
    <row r="18" spans="2:13" hidden="1">
      <c r="B18" s="292" t="s">
        <v>105</v>
      </c>
      <c r="C18" s="267">
        <v>2.1</v>
      </c>
      <c r="D18" s="313">
        <v>0.48499999999999999</v>
      </c>
      <c r="E18" s="277">
        <f t="shared" ref="E18:E24" si="0">C18*D18</f>
        <v>1.0185</v>
      </c>
      <c r="F18" s="259">
        <f t="shared" ref="F18:F24" si="1">$C$10*E18</f>
        <v>0.15277499999999999</v>
      </c>
      <c r="G18" s="259">
        <f t="shared" ref="G18:G24" si="2">$C$11*E18</f>
        <v>0.39721499999999998</v>
      </c>
      <c r="H18" s="259">
        <f t="shared" ref="H18:H24" si="3">$C$12*E18</f>
        <v>0.46850999999999998</v>
      </c>
      <c r="I18" s="259">
        <f t="shared" ref="I18:I24" si="4">($C$7*$C$4)*F18</f>
        <v>58.720453081017254</v>
      </c>
      <c r="J18" s="259">
        <f t="shared" ref="J18:J24" si="5">($C$7*$C$5)*G18</f>
        <v>2434.0466665697095</v>
      </c>
      <c r="K18" s="259">
        <f t="shared" ref="K18:K24" si="6">$C$3*H18</f>
        <v>3189.9187083249744</v>
      </c>
    </row>
    <row r="19" spans="2:13" hidden="1">
      <c r="B19" s="292" t="s">
        <v>106</v>
      </c>
      <c r="C19" s="267">
        <v>3.41</v>
      </c>
      <c r="D19" s="348">
        <v>0.65</v>
      </c>
      <c r="E19" s="277">
        <f t="shared" si="0"/>
        <v>2.2165000000000004</v>
      </c>
      <c r="F19" s="259">
        <f t="shared" si="1"/>
        <v>0.33247500000000002</v>
      </c>
      <c r="G19" s="259">
        <f t="shared" si="2"/>
        <v>0.86443500000000018</v>
      </c>
      <c r="H19" s="259">
        <f t="shared" si="3"/>
        <v>1.0195900000000002</v>
      </c>
      <c r="I19" s="259">
        <f t="shared" si="4"/>
        <v>127.78977344533604</v>
      </c>
      <c r="J19" s="259">
        <f t="shared" si="5"/>
        <v>5297.0686661283871</v>
      </c>
      <c r="K19" s="259">
        <f t="shared" si="6"/>
        <v>6942.0273117352062</v>
      </c>
    </row>
    <row r="20" spans="2:13" hidden="1">
      <c r="B20" s="292" t="s">
        <v>107</v>
      </c>
      <c r="C20" s="267">
        <v>5.51</v>
      </c>
      <c r="D20" s="348">
        <v>0.68799999999999994</v>
      </c>
      <c r="E20" s="277">
        <f t="shared" si="0"/>
        <v>3.7908799999999996</v>
      </c>
      <c r="F20" s="259">
        <f t="shared" si="1"/>
        <v>0.56863199999999992</v>
      </c>
      <c r="G20" s="259">
        <f t="shared" si="2"/>
        <v>1.4784431999999998</v>
      </c>
      <c r="H20" s="259">
        <f t="shared" si="3"/>
        <v>1.7438047999999999</v>
      </c>
      <c r="I20" s="259">
        <f t="shared" si="4"/>
        <v>218.55885240625102</v>
      </c>
      <c r="J20" s="259">
        <f t="shared" si="5"/>
        <v>9059.5766591711126</v>
      </c>
      <c r="K20" s="259">
        <f t="shared" si="6"/>
        <v>11872.949467859577</v>
      </c>
    </row>
    <row r="21" spans="2:13" hidden="1">
      <c r="B21" s="292" t="s">
        <v>108</v>
      </c>
      <c r="C21" s="293">
        <v>6.8</v>
      </c>
      <c r="D21" s="348">
        <v>0.747</v>
      </c>
      <c r="E21" s="277">
        <f t="shared" si="0"/>
        <v>5.0796000000000001</v>
      </c>
      <c r="F21" s="259">
        <f t="shared" si="1"/>
        <v>0.76193999999999995</v>
      </c>
      <c r="G21" s="259">
        <f t="shared" si="2"/>
        <v>1.981044</v>
      </c>
      <c r="H21" s="259">
        <f t="shared" si="3"/>
        <v>2.3366160000000002</v>
      </c>
      <c r="I21" s="259">
        <f t="shared" si="4"/>
        <v>292.85853065325011</v>
      </c>
      <c r="J21" s="259">
        <f t="shared" si="5"/>
        <v>12139.404464906722</v>
      </c>
      <c r="K21" s="259">
        <f t="shared" si="6"/>
        <v>15909.191036629889</v>
      </c>
    </row>
    <row r="22" spans="2:13" hidden="1">
      <c r="B22" s="292" t="s">
        <v>109</v>
      </c>
      <c r="C22" s="293">
        <v>12.39</v>
      </c>
      <c r="D22" s="348">
        <v>0.74900000000000011</v>
      </c>
      <c r="E22" s="277">
        <f t="shared" si="0"/>
        <v>9.2801100000000023</v>
      </c>
      <c r="F22" s="259">
        <f t="shared" si="1"/>
        <v>1.3920165000000002</v>
      </c>
      <c r="G22" s="259">
        <f t="shared" si="2"/>
        <v>3.619242900000001</v>
      </c>
      <c r="H22" s="259">
        <f t="shared" si="3"/>
        <v>4.2688506000000013</v>
      </c>
      <c r="I22" s="259">
        <f t="shared" si="4"/>
        <v>535.03413239241934</v>
      </c>
      <c r="J22" s="259">
        <f t="shared" si="5"/>
        <v>22177.929122140631</v>
      </c>
      <c r="K22" s="259">
        <f t="shared" si="6"/>
        <v>29065.092296822473</v>
      </c>
    </row>
    <row r="23" spans="2:13" hidden="1">
      <c r="B23" s="292" t="s">
        <v>110</v>
      </c>
      <c r="C23" s="293">
        <v>19.63</v>
      </c>
      <c r="D23" s="348">
        <v>0.79</v>
      </c>
      <c r="E23" s="277">
        <f t="shared" si="0"/>
        <v>15.5077</v>
      </c>
      <c r="F23" s="259">
        <f t="shared" si="1"/>
        <v>2.326155</v>
      </c>
      <c r="G23" s="259">
        <f t="shared" si="2"/>
        <v>6.0480030000000005</v>
      </c>
      <c r="H23" s="259">
        <f t="shared" si="3"/>
        <v>7.1335420000000003</v>
      </c>
      <c r="I23" s="259">
        <f t="shared" si="4"/>
        <v>894.0787140348466</v>
      </c>
      <c r="J23" s="259">
        <f t="shared" si="5"/>
        <v>37060.839952050155</v>
      </c>
      <c r="K23" s="259">
        <f t="shared" si="6"/>
        <v>48569.761760521564</v>
      </c>
    </row>
    <row r="24" spans="2:13" hidden="1">
      <c r="B24" s="292" t="s">
        <v>111</v>
      </c>
      <c r="C24" s="293">
        <v>27.7</v>
      </c>
      <c r="D24" s="348">
        <v>0.74</v>
      </c>
      <c r="E24" s="277">
        <f t="shared" si="0"/>
        <v>20.497999999999998</v>
      </c>
      <c r="F24" s="259">
        <f t="shared" si="1"/>
        <v>3.0746999999999995</v>
      </c>
      <c r="G24" s="259">
        <f t="shared" si="2"/>
        <v>7.9942199999999994</v>
      </c>
      <c r="H24" s="259">
        <f t="shared" si="3"/>
        <v>9.429079999999999</v>
      </c>
      <c r="I24" s="259">
        <f t="shared" si="4"/>
        <v>1181.788755281975</v>
      </c>
      <c r="J24" s="259">
        <f t="shared" si="5"/>
        <v>48986.832176088268</v>
      </c>
      <c r="K24" s="259">
        <f t="shared" si="6"/>
        <v>64199.267239317938</v>
      </c>
    </row>
    <row r="25" spans="2:13" hidden="1">
      <c r="B25" s="373" t="s">
        <v>112</v>
      </c>
      <c r="C25" s="298">
        <v>34.729999999999997</v>
      </c>
      <c r="D25" s="352" t="s">
        <v>114</v>
      </c>
      <c r="E25" s="355"/>
      <c r="F25" s="355"/>
      <c r="G25" s="355"/>
      <c r="H25" s="355"/>
      <c r="I25" s="355"/>
      <c r="J25" s="355"/>
      <c r="K25" s="355"/>
    </row>
    <row r="26" spans="2:13" s="303" customFormat="1" hidden="1">
      <c r="B26" s="297" t="s">
        <v>113</v>
      </c>
      <c r="C26" s="298">
        <v>46.41</v>
      </c>
      <c r="D26" s="352" t="s">
        <v>114</v>
      </c>
      <c r="E26" s="300"/>
      <c r="F26" s="301"/>
      <c r="G26" s="301"/>
      <c r="H26" s="301"/>
      <c r="I26" s="302"/>
      <c r="J26" s="302"/>
      <c r="K26" s="302"/>
    </row>
    <row r="27" spans="2:13" s="303" customFormat="1" hidden="1">
      <c r="B27" s="304" t="s">
        <v>115</v>
      </c>
      <c r="C27" s="298">
        <v>268.51</v>
      </c>
      <c r="D27" s="352" t="s">
        <v>114</v>
      </c>
      <c r="E27" s="300"/>
      <c r="F27" s="301"/>
      <c r="G27" s="301"/>
      <c r="H27" s="301"/>
      <c r="I27" s="302"/>
      <c r="J27" s="302"/>
      <c r="K27" s="302"/>
      <c r="M27" s="305"/>
    </row>
    <row r="28" spans="2:13" hidden="1">
      <c r="B28" s="306"/>
      <c r="C28" s="295"/>
      <c r="D28" s="299"/>
      <c r="E28" s="307" t="s">
        <v>59</v>
      </c>
      <c r="F28" s="308"/>
      <c r="G28" s="309"/>
      <c r="H28" s="309"/>
      <c r="I28" s="308">
        <f>SUM(I17:I27)</f>
        <v>3335.0213584082085</v>
      </c>
      <c r="J28" s="308">
        <f>SUM(J17:J27)</f>
        <v>138241.39962224656</v>
      </c>
      <c r="K28" s="308">
        <f>SUM(K17:K27)</f>
        <v>181171.065032004</v>
      </c>
      <c r="M28" s="310"/>
    </row>
    <row r="29" spans="2:13" hidden="1">
      <c r="B29" s="306"/>
      <c r="D29" s="349"/>
      <c r="E29" s="263"/>
      <c r="F29" s="311"/>
    </row>
    <row r="30" spans="2:13" hidden="1">
      <c r="B30" s="287" t="s">
        <v>116</v>
      </c>
      <c r="C30" s="289"/>
      <c r="D30" s="289"/>
      <c r="E30" s="288"/>
      <c r="F30" s="287" t="s">
        <v>93</v>
      </c>
      <c r="G30" s="287" t="s">
        <v>94</v>
      </c>
      <c r="H30" s="287" t="s">
        <v>95</v>
      </c>
      <c r="I30" s="287"/>
      <c r="J30" s="287"/>
      <c r="K30" s="287"/>
      <c r="M30" s="312"/>
    </row>
    <row r="31" spans="2:13" hidden="1">
      <c r="B31" s="291" t="s">
        <v>96</v>
      </c>
      <c r="C31" s="291" t="s">
        <v>97</v>
      </c>
      <c r="D31" s="291" t="s">
        <v>98</v>
      </c>
      <c r="E31" s="291" t="s">
        <v>117</v>
      </c>
      <c r="F31" s="291" t="s">
        <v>100</v>
      </c>
      <c r="G31" s="291" t="s">
        <v>6</v>
      </c>
      <c r="H31" s="291" t="s">
        <v>7</v>
      </c>
      <c r="I31" s="291" t="s">
        <v>101</v>
      </c>
      <c r="J31" s="291" t="s">
        <v>102</v>
      </c>
      <c r="K31" s="291" t="s">
        <v>103</v>
      </c>
    </row>
    <row r="32" spans="2:13" hidden="1">
      <c r="B32" s="292" t="s">
        <v>104</v>
      </c>
      <c r="C32" s="316">
        <v>1.07</v>
      </c>
      <c r="D32" s="348">
        <v>0.48899999999999999</v>
      </c>
      <c r="E32" s="277">
        <f>C32*D32</f>
        <v>0.52322999999999997</v>
      </c>
      <c r="F32" s="259">
        <f>$C$10*E32</f>
        <v>7.8484499999999999E-2</v>
      </c>
      <c r="G32" s="277">
        <f>$C$11*E32</f>
        <v>0.20405969999999998</v>
      </c>
      <c r="H32" s="259">
        <f>$C$12*E32</f>
        <v>0.24068580000000001</v>
      </c>
      <c r="I32" s="259">
        <f>($C$7*$C$4)*F32</f>
        <v>30.166227457614784</v>
      </c>
      <c r="J32" s="259">
        <f>($C$7*$C$5)*G32</f>
        <v>1250.4332227287864</v>
      </c>
      <c r="K32" s="259">
        <f>$C$3*H32</f>
        <v>1638.7443944593781</v>
      </c>
    </row>
    <row r="33" spans="2:11" hidden="1">
      <c r="B33" s="292" t="s">
        <v>105</v>
      </c>
      <c r="C33" s="267">
        <v>1.83</v>
      </c>
      <c r="D33" s="313">
        <v>0.69400000000000006</v>
      </c>
      <c r="E33" s="277">
        <f t="shared" ref="E33:E40" si="7">C33*D33</f>
        <v>1.2700200000000001</v>
      </c>
      <c r="F33" s="259">
        <f t="shared" ref="F33:F40" si="8">$C$10*E33</f>
        <v>0.19050300000000001</v>
      </c>
      <c r="G33" s="277">
        <f t="shared" ref="G33:G40" si="9">$C$11*E33</f>
        <v>0.49530780000000008</v>
      </c>
      <c r="H33" s="259">
        <f t="shared" ref="H33:H40" si="10">$C$12*E33</f>
        <v>0.5842092000000001</v>
      </c>
      <c r="I33" s="259">
        <f t="shared" ref="I33:I40" si="11">($C$7*$C$4)*F33</f>
        <v>73.221551126120303</v>
      </c>
      <c r="J33" s="259">
        <f t="shared" ref="J33:J40" si="12">($C$7*$C$5)*G33</f>
        <v>3035.1378963935817</v>
      </c>
      <c r="K33" s="259">
        <f t="shared" ref="K33:K40" si="13">$C$3*H33</f>
        <v>3977.6735964132399</v>
      </c>
    </row>
    <row r="34" spans="2:11" hidden="1">
      <c r="B34" s="292" t="s">
        <v>106</v>
      </c>
      <c r="C34" s="267">
        <v>3.24</v>
      </c>
      <c r="D34" s="353">
        <v>0.89200000000000002</v>
      </c>
      <c r="E34" s="277">
        <f t="shared" si="7"/>
        <v>2.8900800000000002</v>
      </c>
      <c r="F34" s="259">
        <f t="shared" si="8"/>
        <v>0.43351200000000001</v>
      </c>
      <c r="G34" s="277">
        <f t="shared" si="9"/>
        <v>1.1271312000000002</v>
      </c>
      <c r="H34" s="259">
        <f t="shared" si="10"/>
        <v>1.3294368000000001</v>
      </c>
      <c r="I34" s="259">
        <f t="shared" si="11"/>
        <v>166.62425826252957</v>
      </c>
      <c r="J34" s="259">
        <f t="shared" si="12"/>
        <v>6906.8135396365115</v>
      </c>
      <c r="K34" s="259">
        <f t="shared" si="13"/>
        <v>9051.6644678996981</v>
      </c>
    </row>
    <row r="35" spans="2:11" hidden="1">
      <c r="B35" s="292" t="s">
        <v>107</v>
      </c>
      <c r="C35" s="267">
        <v>4.95</v>
      </c>
      <c r="D35" s="348">
        <v>0.96599999999999997</v>
      </c>
      <c r="E35" s="277">
        <f t="shared" si="7"/>
        <v>4.7816999999999998</v>
      </c>
      <c r="F35" s="259">
        <f t="shared" si="8"/>
        <v>0.71725499999999998</v>
      </c>
      <c r="G35" s="277">
        <f t="shared" si="9"/>
        <v>1.8648629999999999</v>
      </c>
      <c r="H35" s="259">
        <f t="shared" si="10"/>
        <v>2.1995819999999999</v>
      </c>
      <c r="I35" s="259">
        <f t="shared" si="11"/>
        <v>275.68344673294081</v>
      </c>
      <c r="J35" s="259">
        <f t="shared" si="12"/>
        <v>11427.472700575729</v>
      </c>
      <c r="K35" s="259">
        <f t="shared" si="13"/>
        <v>14976.175049187561</v>
      </c>
    </row>
    <row r="36" spans="2:11" hidden="1">
      <c r="B36" s="292" t="s">
        <v>108</v>
      </c>
      <c r="C36" s="293">
        <v>7.77</v>
      </c>
      <c r="D36" s="348">
        <v>0.97599999999999998</v>
      </c>
      <c r="E36" s="277">
        <f t="shared" si="7"/>
        <v>7.5835199999999992</v>
      </c>
      <c r="F36" s="259">
        <f t="shared" si="8"/>
        <v>1.1375279999999999</v>
      </c>
      <c r="G36" s="277">
        <f t="shared" si="9"/>
        <v>2.9575727999999999</v>
      </c>
      <c r="H36" s="259">
        <f t="shared" si="10"/>
        <v>3.4884191999999996</v>
      </c>
      <c r="I36" s="259">
        <f t="shared" si="11"/>
        <v>437.21917560034944</v>
      </c>
      <c r="J36" s="259">
        <f t="shared" si="12"/>
        <v>18123.359427456773</v>
      </c>
      <c r="K36" s="259">
        <f t="shared" si="13"/>
        <v>23751.411215470405</v>
      </c>
    </row>
    <row r="37" spans="2:11" hidden="1">
      <c r="B37" s="292" t="s">
        <v>109</v>
      </c>
      <c r="C37" s="293">
        <v>8.7899999999999991</v>
      </c>
      <c r="D37" s="348">
        <v>0.97299999999999998</v>
      </c>
      <c r="E37" s="277">
        <f t="shared" si="7"/>
        <v>8.5526699999999991</v>
      </c>
      <c r="F37" s="259">
        <f t="shared" si="8"/>
        <v>1.2829004999999998</v>
      </c>
      <c r="G37" s="277">
        <f t="shared" si="9"/>
        <v>3.3355412999999996</v>
      </c>
      <c r="H37" s="259">
        <f t="shared" si="10"/>
        <v>3.9342281999999997</v>
      </c>
      <c r="I37" s="259">
        <f t="shared" si="11"/>
        <v>493.09441085166787</v>
      </c>
      <c r="J37" s="259">
        <f t="shared" si="12"/>
        <v>20439.467750388565</v>
      </c>
      <c r="K37" s="259">
        <f t="shared" si="13"/>
        <v>26786.766852361077</v>
      </c>
    </row>
    <row r="38" spans="2:11" hidden="1">
      <c r="B38" s="292" t="s">
        <v>110</v>
      </c>
      <c r="C38" s="293">
        <v>15.93</v>
      </c>
      <c r="D38" s="348">
        <v>0.97400000000000009</v>
      </c>
      <c r="E38" s="277">
        <f t="shared" si="7"/>
        <v>15.515820000000001</v>
      </c>
      <c r="F38" s="259">
        <f t="shared" si="8"/>
        <v>2.3273730000000001</v>
      </c>
      <c r="G38" s="277">
        <f t="shared" si="9"/>
        <v>6.0511698000000012</v>
      </c>
      <c r="H38" s="259">
        <f t="shared" si="10"/>
        <v>7.1372772000000007</v>
      </c>
      <c r="I38" s="259">
        <f t="shared" si="11"/>
        <v>894.54686335150632</v>
      </c>
      <c r="J38" s="259">
        <f t="shared" si="12"/>
        <v>37080.245410010444</v>
      </c>
      <c r="K38" s="259">
        <f t="shared" si="13"/>
        <v>48595.193414828485</v>
      </c>
    </row>
    <row r="39" spans="2:11" hidden="1">
      <c r="B39" s="292" t="s">
        <v>111</v>
      </c>
      <c r="C39" s="293">
        <v>26.88</v>
      </c>
      <c r="D39" s="348">
        <v>0.96200000000000008</v>
      </c>
      <c r="E39" s="277">
        <f t="shared" si="7"/>
        <v>25.858560000000001</v>
      </c>
      <c r="F39" s="259">
        <f t="shared" si="8"/>
        <v>3.878784</v>
      </c>
      <c r="G39" s="277">
        <f t="shared" si="9"/>
        <v>10.084838400000001</v>
      </c>
      <c r="H39" s="259">
        <f t="shared" si="10"/>
        <v>11.8949376</v>
      </c>
      <c r="I39" s="259">
        <f t="shared" si="11"/>
        <v>1490.8457135225033</v>
      </c>
      <c r="J39" s="259">
        <f t="shared" si="12"/>
        <v>61797.684605098504</v>
      </c>
      <c r="K39" s="259">
        <f t="shared" si="13"/>
        <v>80988.418570784343</v>
      </c>
    </row>
    <row r="40" spans="2:11" hidden="1">
      <c r="B40" s="292" t="s">
        <v>112</v>
      </c>
      <c r="C40" s="293">
        <v>41.81</v>
      </c>
      <c r="D40" s="348">
        <v>0.93099999999999994</v>
      </c>
      <c r="E40" s="277">
        <f t="shared" si="7"/>
        <v>38.925109999999997</v>
      </c>
      <c r="F40" s="259">
        <f t="shared" si="8"/>
        <v>5.8387664999999993</v>
      </c>
      <c r="G40" s="277">
        <f t="shared" si="9"/>
        <v>15.180792899999998</v>
      </c>
      <c r="H40" s="259">
        <f t="shared" si="10"/>
        <v>17.905550599999998</v>
      </c>
      <c r="I40" s="259">
        <f t="shared" si="11"/>
        <v>2244.1827151972857</v>
      </c>
      <c r="J40" s="259">
        <f t="shared" si="12"/>
        <v>93024.579520234911</v>
      </c>
      <c r="K40" s="259">
        <f t="shared" si="13"/>
        <v>121912.55435700298</v>
      </c>
    </row>
    <row r="41" spans="2:11" hidden="1">
      <c r="B41" s="297" t="s">
        <v>113</v>
      </c>
      <c r="C41" s="298">
        <v>58.61</v>
      </c>
      <c r="D41" s="352" t="s">
        <v>114</v>
      </c>
      <c r="E41" s="355"/>
      <c r="F41" s="302"/>
      <c r="G41" s="355"/>
      <c r="H41" s="302"/>
      <c r="I41" s="302"/>
      <c r="J41" s="302"/>
      <c r="K41" s="302"/>
    </row>
    <row r="42" spans="2:11" s="303" customFormat="1" hidden="1">
      <c r="B42" s="304" t="s">
        <v>115</v>
      </c>
      <c r="C42" s="298">
        <v>308.27</v>
      </c>
      <c r="D42" s="352" t="s">
        <v>114</v>
      </c>
      <c r="E42" s="300"/>
      <c r="F42" s="301"/>
      <c r="G42" s="300"/>
      <c r="H42" s="301"/>
      <c r="I42" s="302"/>
      <c r="J42" s="301"/>
      <c r="K42" s="302"/>
    </row>
    <row r="43" spans="2:11" hidden="1">
      <c r="B43" s="260"/>
      <c r="C43" s="316"/>
      <c r="D43" s="267"/>
      <c r="E43" s="307" t="s">
        <v>59</v>
      </c>
      <c r="F43" s="308"/>
      <c r="G43" s="309"/>
      <c r="H43" s="309"/>
      <c r="I43" s="308">
        <f>SUM(I32:I42)</f>
        <v>6105.5843621025178</v>
      </c>
      <c r="J43" s="308">
        <f>SUM(J32:J41)</f>
        <v>253085.19407252379</v>
      </c>
      <c r="K43" s="308">
        <f>SUM(K32:K42)</f>
        <v>331678.60191840713</v>
      </c>
    </row>
    <row r="44" spans="2:11" ht="13" thickBot="1">
      <c r="B44" s="260"/>
      <c r="C44" s="316"/>
    </row>
    <row r="45" spans="2:11">
      <c r="B45" s="456"/>
      <c r="C45" s="372" t="s">
        <v>118</v>
      </c>
      <c r="D45" s="318" t="s">
        <v>119</v>
      </c>
      <c r="E45" s="319" t="s">
        <v>120</v>
      </c>
      <c r="F45" s="311"/>
    </row>
    <row r="46" spans="2:11">
      <c r="B46" s="457" t="s">
        <v>59</v>
      </c>
      <c r="C46" s="321">
        <f>SUM(I28,I43)</f>
        <v>9440.6057205107263</v>
      </c>
      <c r="D46" s="321">
        <f>SUM(J28,J43)</f>
        <v>391326.59369477036</v>
      </c>
      <c r="E46" s="322">
        <f>SUM(K28,K43)</f>
        <v>512849.66695041116</v>
      </c>
    </row>
    <row r="47" spans="2:11">
      <c r="B47" s="457"/>
      <c r="C47" s="321"/>
      <c r="D47" s="321"/>
      <c r="E47" s="322"/>
    </row>
    <row r="48" spans="2:11">
      <c r="B48" s="457" t="s">
        <v>121</v>
      </c>
      <c r="C48" s="321">
        <f>SUM(C46:D46)</f>
        <v>400767.19941528107</v>
      </c>
      <c r="D48" s="321"/>
      <c r="E48" s="322"/>
    </row>
    <row r="49" spans="2:10">
      <c r="B49" s="457" t="s">
        <v>122</v>
      </c>
      <c r="C49" s="321">
        <f>E46</f>
        <v>512849.66695041116</v>
      </c>
      <c r="D49" s="323"/>
      <c r="E49" s="324"/>
    </row>
    <row r="50" spans="2:10">
      <c r="B50" s="458"/>
      <c r="C50" s="381" t="s">
        <v>61</v>
      </c>
      <c r="D50" s="381"/>
      <c r="E50" s="387"/>
    </row>
    <row r="51" spans="2:10">
      <c r="B51" s="459" t="s">
        <v>123</v>
      </c>
      <c r="C51" s="384">
        <f>SUM(C46:E46)</f>
        <v>913616.86636569223</v>
      </c>
      <c r="D51" s="388"/>
      <c r="E51" s="389"/>
    </row>
    <row r="52" spans="2:10">
      <c r="B52" s="459" t="s">
        <v>129</v>
      </c>
      <c r="C52" s="384">
        <f>C51*(1+D55)</f>
        <v>944679.83982212574</v>
      </c>
      <c r="D52" s="388"/>
      <c r="E52" s="389"/>
    </row>
    <row r="53" spans="2:10">
      <c r="B53" s="459" t="s">
        <v>128</v>
      </c>
      <c r="C53" s="384">
        <f>C52*(1+D55)</f>
        <v>976798.95437607809</v>
      </c>
      <c r="D53" s="388"/>
      <c r="E53" s="389"/>
    </row>
    <row r="54" spans="2:10">
      <c r="B54" s="457" t="s">
        <v>126</v>
      </c>
      <c r="C54" s="384">
        <f>C53-C51</f>
        <v>63182.088010385865</v>
      </c>
      <c r="D54" s="382" t="s">
        <v>139</v>
      </c>
      <c r="E54" s="389"/>
    </row>
    <row r="55" spans="2:10" ht="13" thickBot="1">
      <c r="B55" s="460" t="s">
        <v>127</v>
      </c>
      <c r="C55" s="589">
        <f>C54/C51</f>
        <v>6.9156000000000065E-2</v>
      </c>
      <c r="D55" s="589">
        <f>'Direct costs Bolivia'!M12</f>
        <v>3.4000000000000002E-2</v>
      </c>
      <c r="E55" s="390"/>
    </row>
    <row r="56" spans="2:10">
      <c r="B56" s="292"/>
      <c r="C56" s="293"/>
      <c r="D56" s="293"/>
      <c r="E56" s="260"/>
      <c r="J56" s="127"/>
    </row>
    <row r="57" spans="2:10">
      <c r="B57" s="292"/>
      <c r="C57" s="293"/>
      <c r="D57" s="293"/>
      <c r="E57" s="260"/>
    </row>
    <row r="58" spans="2:10">
      <c r="B58" s="292"/>
      <c r="C58" s="293"/>
      <c r="D58" s="293"/>
      <c r="E58" s="260"/>
    </row>
    <row r="59" spans="2:10">
      <c r="B59" s="292"/>
      <c r="C59" s="293"/>
      <c r="D59" s="293"/>
      <c r="E59" s="260"/>
    </row>
    <row r="60" spans="2:10">
      <c r="B60" s="292"/>
      <c r="C60" s="293"/>
      <c r="D60" s="293"/>
      <c r="E60" s="260"/>
    </row>
    <row r="61" spans="2:10">
      <c r="B61" s="292"/>
      <c r="C61" s="293"/>
      <c r="D61" s="293"/>
      <c r="E61" s="260"/>
    </row>
    <row r="62" spans="2:10">
      <c r="B62" s="259"/>
      <c r="C62" s="293"/>
      <c r="D62" s="293"/>
      <c r="E62" s="260"/>
    </row>
    <row r="63" spans="2:10">
      <c r="B63" s="304"/>
      <c r="C63" s="293"/>
      <c r="D63" s="293"/>
      <c r="E63" s="260"/>
    </row>
    <row r="64" spans="2:10">
      <c r="B64" s="263"/>
      <c r="C64" s="336"/>
      <c r="D64" s="337"/>
      <c r="E64" s="260"/>
    </row>
    <row r="65" spans="4:4">
      <c r="D65" s="263"/>
    </row>
    <row r="66" spans="4:4">
      <c r="D66" s="293"/>
    </row>
    <row r="67" spans="4:4">
      <c r="D67" s="293"/>
    </row>
    <row r="68" spans="4:4">
      <c r="D68" s="293"/>
    </row>
    <row r="69" spans="4:4">
      <c r="D69" s="293"/>
    </row>
    <row r="70" spans="4:4">
      <c r="D70" s="293"/>
    </row>
    <row r="71" spans="4:4">
      <c r="D71" s="293"/>
    </row>
    <row r="72" spans="4:4">
      <c r="D72" s="293"/>
    </row>
    <row r="73" spans="4:4">
      <c r="D73" s="293"/>
    </row>
    <row r="74" spans="4:4">
      <c r="D74" s="293"/>
    </row>
    <row r="75" spans="4:4">
      <c r="D75" s="293"/>
    </row>
    <row r="76" spans="4:4">
      <c r="D76" s="293"/>
    </row>
  </sheetData>
  <sheetProtection password="DC20" sheet="1" objects="1" scenarios="1"/>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K84"/>
  <sheetViews>
    <sheetView workbookViewId="0">
      <selection activeCell="A28" sqref="A28:XFD46"/>
    </sheetView>
  </sheetViews>
  <sheetFormatPr baseColWidth="10" defaultColWidth="0" defaultRowHeight="13" zeroHeight="1" outlineLevelRow="1" x14ac:dyDescent="0"/>
  <cols>
    <col min="1" max="1" width="13.1640625" style="145" customWidth="1"/>
    <col min="2" max="2" width="3.1640625" style="145" customWidth="1"/>
    <col min="3" max="5" width="1.6640625" style="145" customWidth="1"/>
    <col min="6" max="6" width="15.5" style="145" customWidth="1"/>
    <col min="7" max="9" width="2.33203125" style="145" customWidth="1"/>
    <col min="10" max="10" width="9.33203125" style="239" customWidth="1"/>
    <col min="11" max="11" width="13.5" style="239" customWidth="1"/>
    <col min="12" max="12" width="13.6640625" style="239" customWidth="1"/>
    <col min="13" max="13" width="28.5" style="145" customWidth="1"/>
    <col min="14" max="14" width="23.33203125" style="145" bestFit="1" customWidth="1"/>
    <col min="15" max="16" width="21.5" style="145" bestFit="1" customWidth="1"/>
    <col min="17" max="20" width="15.5" style="145" bestFit="1" customWidth="1"/>
    <col min="21" max="21" width="8.83203125" style="94" customWidth="1"/>
    <col min="22" max="349" width="0" style="145" hidden="1" customWidth="1"/>
    <col min="350" max="16384" width="8.83203125" style="145" hidden="1"/>
  </cols>
  <sheetData>
    <row r="1" spans="1:346" s="94" customFormat="1" ht="19.5" customHeight="1">
      <c r="A1" s="213" t="s">
        <v>1</v>
      </c>
      <c r="C1" s="213"/>
      <c r="D1" s="213"/>
      <c r="J1" s="214"/>
      <c r="K1" s="214"/>
      <c r="L1" s="214"/>
    </row>
    <row r="2" spans="1:346" s="94" customFormat="1" ht="19.5" customHeight="1" thickBot="1">
      <c r="A2" s="215" t="s">
        <v>42</v>
      </c>
      <c r="C2" s="215"/>
      <c r="D2" s="215"/>
      <c r="J2" s="214"/>
      <c r="K2" s="214"/>
      <c r="L2" s="214"/>
    </row>
    <row r="3" spans="1:346" ht="19.5" customHeight="1" thickBot="1">
      <c r="A3" s="216" t="str">
        <f ca="1">"Sheet: "&amp;MID(CELL("filename",A3),FIND("]",CELL("filename",A3))+1,99)</f>
        <v>Sheet: Direct costs Pananma</v>
      </c>
      <c r="B3" s="184"/>
      <c r="C3" s="216"/>
      <c r="D3" s="216"/>
      <c r="E3" s="184"/>
      <c r="F3" s="184"/>
      <c r="G3" s="184"/>
      <c r="H3" s="184"/>
      <c r="I3" s="184"/>
      <c r="J3" s="216" t="s">
        <v>11</v>
      </c>
      <c r="K3" s="216" t="s">
        <v>18</v>
      </c>
      <c r="L3" s="217" t="s">
        <v>12</v>
      </c>
      <c r="M3" s="128" t="s">
        <v>1</v>
      </c>
      <c r="N3" s="146">
        <v>2016</v>
      </c>
      <c r="O3" s="146">
        <v>2017</v>
      </c>
      <c r="P3" s="146">
        <v>2018</v>
      </c>
      <c r="Q3" s="147">
        <v>2019</v>
      </c>
      <c r="R3" s="147">
        <v>2020</v>
      </c>
      <c r="S3" s="147">
        <v>2021</v>
      </c>
      <c r="T3" s="148">
        <v>2022</v>
      </c>
    </row>
    <row r="4" spans="1:346" s="238" customFormat="1" ht="19.5" customHeight="1" thickBot="1">
      <c r="A4" s="237" t="s">
        <v>2</v>
      </c>
      <c r="B4" s="95"/>
      <c r="C4" s="95"/>
      <c r="D4" s="95"/>
      <c r="E4" s="219"/>
      <c r="F4" s="95"/>
      <c r="G4" s="95"/>
      <c r="H4" s="95"/>
      <c r="I4" s="95"/>
      <c r="J4" s="95"/>
      <c r="K4" s="95"/>
      <c r="L4" s="95"/>
      <c r="M4" s="95"/>
      <c r="N4" s="95"/>
      <c r="O4" s="95"/>
      <c r="P4" s="95"/>
      <c r="Q4" s="95"/>
      <c r="R4" s="95"/>
      <c r="S4" s="95"/>
      <c r="T4" s="96"/>
      <c r="U4" s="183"/>
      <c r="V4" s="196"/>
      <c r="W4" s="196"/>
      <c r="X4" s="196"/>
      <c r="Y4" s="196"/>
      <c r="Z4" s="196"/>
      <c r="AA4" s="196"/>
      <c r="AB4" s="196"/>
      <c r="AC4" s="196"/>
      <c r="AD4" s="196"/>
      <c r="AE4" s="196"/>
      <c r="AF4" s="196"/>
      <c r="AG4" s="196"/>
      <c r="AH4" s="196"/>
      <c r="AI4" s="196"/>
      <c r="AJ4" s="196"/>
      <c r="AK4" s="196"/>
      <c r="AL4" s="196"/>
      <c r="AM4" s="196"/>
      <c r="AN4" s="196"/>
      <c r="AO4" s="196"/>
      <c r="AP4" s="196"/>
      <c r="AQ4" s="196"/>
      <c r="AR4" s="196"/>
      <c r="AS4" s="196"/>
      <c r="AT4" s="196"/>
      <c r="AU4" s="196"/>
      <c r="AV4" s="196"/>
      <c r="AW4" s="196"/>
      <c r="AX4" s="196"/>
      <c r="AY4" s="196"/>
      <c r="AZ4" s="196"/>
      <c r="BA4" s="196"/>
      <c r="BB4" s="196"/>
      <c r="BC4" s="196"/>
      <c r="BD4" s="196"/>
      <c r="BE4" s="196"/>
      <c r="BF4" s="196"/>
      <c r="BG4" s="196"/>
      <c r="BH4" s="196"/>
      <c r="BI4" s="196"/>
      <c r="BJ4" s="196"/>
      <c r="BK4" s="196"/>
      <c r="BL4" s="196"/>
      <c r="BM4" s="196"/>
      <c r="BN4" s="196"/>
      <c r="BO4" s="196"/>
      <c r="BP4" s="196"/>
      <c r="BQ4" s="196"/>
      <c r="BR4" s="196"/>
      <c r="BS4" s="196"/>
      <c r="BT4" s="196"/>
      <c r="BU4" s="196"/>
      <c r="BV4" s="196"/>
      <c r="BW4" s="196"/>
      <c r="BX4" s="196"/>
      <c r="BY4" s="196"/>
      <c r="BZ4" s="196"/>
      <c r="CA4" s="196"/>
      <c r="CB4" s="196"/>
      <c r="CC4" s="196"/>
      <c r="CD4" s="196"/>
      <c r="CE4" s="196"/>
      <c r="CF4" s="196"/>
      <c r="CG4" s="196"/>
      <c r="CH4" s="196"/>
      <c r="CI4" s="196"/>
      <c r="CJ4" s="196"/>
      <c r="CK4" s="196"/>
      <c r="CL4" s="196"/>
      <c r="CM4" s="196"/>
      <c r="CN4" s="196"/>
      <c r="CO4" s="196"/>
      <c r="CP4" s="196"/>
      <c r="CQ4" s="196"/>
      <c r="CR4" s="196"/>
      <c r="CS4" s="196"/>
      <c r="CT4" s="196"/>
      <c r="CU4" s="196"/>
      <c r="CV4" s="196"/>
      <c r="CW4" s="196"/>
      <c r="CX4" s="196"/>
      <c r="CY4" s="196"/>
      <c r="CZ4" s="196"/>
      <c r="DA4" s="196"/>
      <c r="DB4" s="196"/>
      <c r="DC4" s="196"/>
      <c r="DD4" s="196"/>
      <c r="DE4" s="196"/>
      <c r="DF4" s="196"/>
      <c r="DG4" s="196"/>
      <c r="DH4" s="196"/>
      <c r="DI4" s="196"/>
      <c r="DJ4" s="196"/>
      <c r="DK4" s="196"/>
      <c r="DL4" s="196"/>
      <c r="DM4" s="196"/>
      <c r="DN4" s="196"/>
      <c r="DO4" s="196"/>
      <c r="DP4" s="196"/>
      <c r="DQ4" s="196"/>
      <c r="DR4" s="196"/>
      <c r="DS4" s="196"/>
      <c r="DT4" s="196"/>
      <c r="DU4" s="196"/>
      <c r="DV4" s="196"/>
      <c r="DW4" s="196"/>
      <c r="DX4" s="196"/>
      <c r="DY4" s="196"/>
      <c r="DZ4" s="196"/>
      <c r="EA4" s="196"/>
      <c r="EB4" s="196"/>
      <c r="EC4" s="196"/>
      <c r="ED4" s="196"/>
      <c r="EE4" s="196"/>
      <c r="EF4" s="196"/>
      <c r="EG4" s="196"/>
      <c r="EH4" s="196"/>
      <c r="EI4" s="196"/>
      <c r="EJ4" s="196"/>
      <c r="EK4" s="196"/>
      <c r="EL4" s="196"/>
      <c r="EM4" s="196"/>
      <c r="EN4" s="196"/>
      <c r="EO4" s="196"/>
      <c r="EP4" s="196"/>
      <c r="EQ4" s="196"/>
      <c r="ER4" s="196"/>
      <c r="ES4" s="196"/>
      <c r="ET4" s="196"/>
      <c r="EU4" s="196"/>
      <c r="EV4" s="196"/>
      <c r="EW4" s="196"/>
      <c r="EX4" s="196"/>
      <c r="EY4" s="196"/>
      <c r="EZ4" s="196"/>
      <c r="FA4" s="196"/>
      <c r="FB4" s="196"/>
      <c r="FC4" s="196"/>
      <c r="FD4" s="196"/>
      <c r="FE4" s="196"/>
      <c r="FF4" s="196"/>
      <c r="FG4" s="196"/>
      <c r="FH4" s="196"/>
      <c r="FI4" s="196"/>
      <c r="FJ4" s="196"/>
      <c r="FK4" s="196"/>
      <c r="FL4" s="196"/>
      <c r="FM4" s="196"/>
      <c r="FN4" s="196"/>
      <c r="FO4" s="196"/>
      <c r="FP4" s="196"/>
      <c r="FQ4" s="196"/>
      <c r="FR4" s="196"/>
      <c r="FS4" s="196"/>
      <c r="FT4" s="196"/>
      <c r="FU4" s="196"/>
      <c r="FV4" s="196"/>
      <c r="FW4" s="196"/>
      <c r="FX4" s="196"/>
      <c r="FY4" s="196"/>
      <c r="FZ4" s="196"/>
      <c r="GA4" s="196"/>
      <c r="GB4" s="196"/>
      <c r="GC4" s="196"/>
      <c r="GD4" s="196"/>
      <c r="GE4" s="196"/>
      <c r="GF4" s="196"/>
      <c r="GG4" s="196"/>
      <c r="GH4" s="196"/>
      <c r="GI4" s="196"/>
      <c r="GJ4" s="196"/>
      <c r="GK4" s="196"/>
      <c r="GL4" s="196"/>
      <c r="GM4" s="196"/>
      <c r="GN4" s="196"/>
      <c r="GO4" s="196"/>
      <c r="GP4" s="196"/>
      <c r="GQ4" s="196"/>
      <c r="GR4" s="196"/>
      <c r="GS4" s="196"/>
      <c r="GT4" s="196"/>
      <c r="GU4" s="196"/>
      <c r="GV4" s="196"/>
      <c r="GW4" s="196"/>
      <c r="GX4" s="196"/>
      <c r="GY4" s="196"/>
      <c r="GZ4" s="196"/>
      <c r="HA4" s="196"/>
      <c r="HB4" s="196"/>
      <c r="HC4" s="196"/>
      <c r="HD4" s="196"/>
      <c r="HE4" s="196"/>
      <c r="HF4" s="196"/>
      <c r="HG4" s="196"/>
      <c r="HH4" s="196"/>
      <c r="HI4" s="196"/>
      <c r="HJ4" s="196"/>
      <c r="HK4" s="196"/>
      <c r="HL4" s="196"/>
      <c r="HM4" s="196"/>
      <c r="HN4" s="196"/>
      <c r="HO4" s="196"/>
      <c r="HP4" s="196"/>
      <c r="HQ4" s="196"/>
      <c r="HR4" s="196"/>
      <c r="HS4" s="196"/>
      <c r="HT4" s="196"/>
      <c r="HU4" s="196"/>
      <c r="HV4" s="196"/>
      <c r="HW4" s="196"/>
      <c r="HX4" s="196"/>
      <c r="HY4" s="196"/>
      <c r="HZ4" s="196"/>
      <c r="IA4" s="196"/>
      <c r="IB4" s="196"/>
      <c r="IC4" s="196"/>
      <c r="ID4" s="196"/>
      <c r="IE4" s="196"/>
      <c r="IF4" s="196"/>
      <c r="IG4" s="196"/>
      <c r="IH4" s="196"/>
      <c r="II4" s="196"/>
      <c r="IJ4" s="196"/>
      <c r="IK4" s="196"/>
      <c r="IL4" s="196"/>
      <c r="IM4" s="196"/>
      <c r="IN4" s="196"/>
      <c r="IO4" s="196"/>
      <c r="IP4" s="196"/>
      <c r="IQ4" s="196"/>
      <c r="IR4" s="196"/>
      <c r="IS4" s="196"/>
      <c r="IT4" s="196"/>
      <c r="IU4" s="196"/>
      <c r="IV4" s="196"/>
      <c r="IW4" s="196"/>
      <c r="IX4" s="196"/>
      <c r="IY4" s="196"/>
      <c r="IZ4" s="196"/>
      <c r="JA4" s="196"/>
      <c r="JB4" s="196"/>
      <c r="JC4" s="196"/>
      <c r="JD4" s="196"/>
      <c r="JE4" s="196"/>
      <c r="JF4" s="196"/>
      <c r="JG4" s="196"/>
      <c r="JH4" s="196"/>
      <c r="JI4" s="196"/>
      <c r="JJ4" s="196"/>
      <c r="JK4" s="196"/>
      <c r="JL4" s="196"/>
      <c r="JM4" s="196"/>
      <c r="JN4" s="196"/>
      <c r="JO4" s="196"/>
      <c r="JP4" s="196"/>
      <c r="JQ4" s="196"/>
      <c r="JR4" s="196"/>
      <c r="JS4" s="196"/>
      <c r="JT4" s="196"/>
      <c r="JU4" s="196"/>
      <c r="JV4" s="196"/>
      <c r="JW4" s="196"/>
      <c r="JX4" s="196"/>
      <c r="JY4" s="196"/>
      <c r="JZ4" s="196"/>
      <c r="KA4" s="196"/>
      <c r="KB4" s="196"/>
      <c r="KC4" s="196"/>
      <c r="KD4" s="196"/>
      <c r="KE4" s="196"/>
      <c r="KF4" s="196"/>
      <c r="KG4" s="196"/>
      <c r="KH4" s="196"/>
      <c r="KI4" s="196"/>
      <c r="KJ4" s="196"/>
      <c r="KK4" s="196"/>
      <c r="KL4" s="196"/>
      <c r="KM4" s="196"/>
      <c r="KN4" s="196"/>
      <c r="KO4" s="196"/>
      <c r="KP4" s="196"/>
      <c r="KQ4" s="196"/>
      <c r="KR4" s="196"/>
      <c r="KS4" s="196"/>
      <c r="KT4" s="196"/>
      <c r="KU4" s="196"/>
      <c r="KV4" s="196"/>
      <c r="KW4" s="196"/>
      <c r="KX4" s="196"/>
      <c r="KY4" s="196"/>
      <c r="KZ4" s="196"/>
      <c r="LA4" s="196"/>
      <c r="LB4" s="196"/>
      <c r="LC4" s="196"/>
      <c r="LD4" s="196"/>
      <c r="LE4" s="196"/>
      <c r="LF4" s="196"/>
      <c r="LG4" s="196"/>
      <c r="LH4" s="196"/>
      <c r="LI4" s="196"/>
      <c r="LJ4" s="196"/>
      <c r="LK4" s="196"/>
      <c r="LL4" s="196"/>
      <c r="LM4" s="196"/>
      <c r="LN4" s="196"/>
      <c r="LO4" s="196"/>
      <c r="LP4" s="196"/>
      <c r="LQ4" s="196"/>
      <c r="LR4" s="196"/>
      <c r="LS4" s="196"/>
      <c r="LT4" s="196"/>
      <c r="LU4" s="196"/>
      <c r="LV4" s="196"/>
      <c r="LW4" s="196"/>
      <c r="LX4" s="196"/>
      <c r="LY4" s="196"/>
      <c r="LZ4" s="196"/>
      <c r="MA4" s="196"/>
      <c r="MB4" s="196"/>
      <c r="MC4" s="196"/>
      <c r="MD4" s="196"/>
      <c r="ME4" s="196"/>
      <c r="MF4" s="196"/>
      <c r="MG4" s="196"/>
      <c r="MH4" s="196"/>
    </row>
    <row r="5" spans="1:346" s="222" customFormat="1" ht="19.5" customHeight="1" thickTop="1">
      <c r="A5" s="97"/>
      <c r="B5" s="97"/>
      <c r="C5" s="97"/>
      <c r="D5" s="97"/>
      <c r="F5" s="97"/>
      <c r="G5" s="97"/>
      <c r="H5" s="97"/>
      <c r="I5" s="97"/>
      <c r="J5" s="239"/>
      <c r="K5" s="239"/>
      <c r="L5" s="239"/>
      <c r="M5" s="97"/>
      <c r="N5" s="97"/>
      <c r="O5" s="97"/>
      <c r="P5" s="97"/>
      <c r="Q5" s="97"/>
      <c r="R5" s="97"/>
      <c r="S5" s="97"/>
      <c r="T5" s="98"/>
      <c r="U5" s="224"/>
      <c r="V5" s="97"/>
      <c r="W5" s="97"/>
      <c r="X5" s="97"/>
      <c r="Y5" s="97"/>
      <c r="Z5" s="97"/>
      <c r="AA5" s="97"/>
      <c r="AB5" s="97"/>
      <c r="AC5" s="97"/>
      <c r="AD5" s="97"/>
      <c r="AE5" s="97"/>
      <c r="AF5" s="97"/>
      <c r="AG5" s="97"/>
      <c r="AH5" s="97"/>
      <c r="AI5" s="97"/>
      <c r="AJ5" s="97"/>
      <c r="AK5" s="97"/>
      <c r="AL5" s="97"/>
      <c r="AM5" s="97"/>
      <c r="AN5" s="97"/>
      <c r="AO5" s="97"/>
      <c r="AP5" s="97"/>
      <c r="AQ5" s="97"/>
      <c r="AR5" s="97"/>
      <c r="AS5" s="97"/>
      <c r="AT5" s="97"/>
      <c r="AU5" s="97"/>
      <c r="AV5" s="97"/>
      <c r="AW5" s="97"/>
      <c r="AX5" s="97"/>
      <c r="AY5" s="97"/>
      <c r="AZ5" s="97"/>
      <c r="BA5" s="97"/>
      <c r="BB5" s="97"/>
      <c r="BC5" s="97"/>
      <c r="BD5" s="97"/>
      <c r="BE5" s="97"/>
      <c r="BF5" s="97"/>
      <c r="BG5" s="97"/>
      <c r="BH5" s="97"/>
      <c r="BI5" s="97"/>
      <c r="BJ5" s="97"/>
      <c r="BK5" s="97"/>
      <c r="BL5" s="97"/>
      <c r="BM5" s="97"/>
      <c r="BN5" s="97"/>
      <c r="BO5" s="97"/>
      <c r="BP5" s="97"/>
      <c r="BQ5" s="97"/>
      <c r="BR5" s="97"/>
      <c r="BS5" s="97"/>
      <c r="BT5" s="97"/>
      <c r="BU5" s="97"/>
      <c r="BV5" s="97"/>
      <c r="BW5" s="97"/>
      <c r="BX5" s="97"/>
      <c r="BY5" s="97"/>
      <c r="BZ5" s="97"/>
      <c r="CA5" s="97"/>
      <c r="CB5" s="97"/>
      <c r="CC5" s="97"/>
      <c r="CD5" s="97"/>
      <c r="CE5" s="97"/>
      <c r="CF5" s="97"/>
      <c r="CG5" s="97"/>
      <c r="CH5" s="97"/>
      <c r="CI5" s="97"/>
      <c r="CJ5" s="97"/>
      <c r="CK5" s="97"/>
      <c r="CL5" s="97"/>
      <c r="CM5" s="97"/>
      <c r="CN5" s="97"/>
      <c r="CO5" s="97"/>
      <c r="CP5" s="97"/>
      <c r="CQ5" s="97"/>
      <c r="CR5" s="97"/>
      <c r="CS5" s="97"/>
      <c r="CT5" s="97"/>
      <c r="CU5" s="97"/>
      <c r="CV5" s="97"/>
      <c r="CW5" s="97"/>
      <c r="CX5" s="97"/>
      <c r="CY5" s="97"/>
      <c r="CZ5" s="97"/>
      <c r="DA5" s="97"/>
      <c r="DB5" s="97"/>
      <c r="DC5" s="97"/>
      <c r="DD5" s="97"/>
      <c r="DE5" s="97"/>
      <c r="DF5" s="97"/>
      <c r="DG5" s="97"/>
      <c r="DH5" s="97"/>
      <c r="DI5" s="97"/>
      <c r="DJ5" s="97"/>
      <c r="DK5" s="97"/>
      <c r="DL5" s="97"/>
      <c r="DM5" s="97"/>
      <c r="DN5" s="97"/>
      <c r="DO5" s="97"/>
      <c r="DP5" s="97"/>
      <c r="DQ5" s="97"/>
      <c r="DR5" s="97"/>
      <c r="DS5" s="97"/>
      <c r="DT5" s="97"/>
      <c r="DU5" s="97"/>
      <c r="DV5" s="97"/>
      <c r="DW5" s="97"/>
      <c r="DX5" s="97"/>
      <c r="DY5" s="97"/>
      <c r="DZ5" s="97"/>
      <c r="EA5" s="97"/>
      <c r="EB5" s="97"/>
      <c r="EC5" s="97"/>
      <c r="ED5" s="97"/>
      <c r="EE5" s="97"/>
      <c r="EF5" s="97"/>
      <c r="EG5" s="97"/>
      <c r="EH5" s="97"/>
      <c r="EI5" s="97"/>
      <c r="EJ5" s="97"/>
      <c r="EK5" s="97"/>
      <c r="EL5" s="97"/>
      <c r="EM5" s="97"/>
      <c r="EN5" s="97"/>
      <c r="EO5" s="97"/>
      <c r="EP5" s="97"/>
      <c r="EQ5" s="97"/>
      <c r="ER5" s="97"/>
      <c r="ES5" s="97"/>
      <c r="ET5" s="97"/>
      <c r="EU5" s="97"/>
      <c r="EV5" s="97"/>
      <c r="EW5" s="97"/>
      <c r="EX5" s="97"/>
      <c r="EY5" s="97"/>
      <c r="EZ5" s="97"/>
      <c r="FA5" s="97"/>
      <c r="FB5" s="97"/>
      <c r="FC5" s="97"/>
      <c r="FD5" s="97"/>
      <c r="FE5" s="97"/>
      <c r="FF5" s="97"/>
      <c r="FG5" s="97"/>
      <c r="FH5" s="97"/>
      <c r="FI5" s="97"/>
      <c r="FJ5" s="97"/>
      <c r="FK5" s="97"/>
      <c r="FL5" s="97"/>
      <c r="FM5" s="97"/>
      <c r="FN5" s="97"/>
      <c r="FO5" s="97"/>
      <c r="FP5" s="97"/>
      <c r="FQ5" s="97"/>
      <c r="FR5" s="97"/>
      <c r="FS5" s="97"/>
      <c r="FT5" s="97"/>
      <c r="FU5" s="97"/>
      <c r="FV5" s="97"/>
      <c r="FW5" s="97"/>
      <c r="FX5" s="97"/>
      <c r="FY5" s="97"/>
      <c r="FZ5" s="97"/>
      <c r="GA5" s="97"/>
      <c r="GB5" s="97"/>
      <c r="GC5" s="97"/>
      <c r="GD5" s="97"/>
      <c r="GE5" s="97"/>
      <c r="GF5" s="97"/>
      <c r="GG5" s="97"/>
      <c r="GH5" s="97"/>
      <c r="GI5" s="97"/>
      <c r="GJ5" s="97"/>
      <c r="GK5" s="97"/>
      <c r="GL5" s="97"/>
      <c r="GM5" s="97"/>
      <c r="GN5" s="97"/>
      <c r="GO5" s="97"/>
      <c r="GP5" s="97"/>
      <c r="GQ5" s="97"/>
      <c r="GR5" s="97"/>
      <c r="GS5" s="97"/>
      <c r="GT5" s="97"/>
      <c r="GU5" s="97"/>
      <c r="GV5" s="97"/>
      <c r="GW5" s="97"/>
      <c r="GX5" s="97"/>
      <c r="GY5" s="97"/>
      <c r="GZ5" s="97"/>
      <c r="HA5" s="97"/>
      <c r="HB5" s="97"/>
      <c r="HC5" s="97"/>
      <c r="HD5" s="97"/>
      <c r="HE5" s="97"/>
      <c r="HF5" s="97"/>
      <c r="HG5" s="97"/>
      <c r="HH5" s="97"/>
      <c r="HI5" s="97"/>
      <c r="HJ5" s="97"/>
      <c r="HK5" s="97"/>
      <c r="HL5" s="97"/>
      <c r="HM5" s="97"/>
      <c r="HN5" s="97"/>
      <c r="HO5" s="97"/>
      <c r="HP5" s="97"/>
      <c r="HQ5" s="97"/>
      <c r="HR5" s="97"/>
      <c r="HS5" s="97"/>
      <c r="HT5" s="97"/>
      <c r="HU5" s="97"/>
      <c r="HV5" s="97"/>
      <c r="HW5" s="97"/>
      <c r="HX5" s="97"/>
      <c r="HY5" s="97"/>
      <c r="HZ5" s="97"/>
      <c r="IA5" s="97"/>
      <c r="IB5" s="97"/>
      <c r="IC5" s="97"/>
      <c r="ID5" s="97"/>
      <c r="IE5" s="97"/>
      <c r="IF5" s="97"/>
      <c r="IG5" s="97"/>
      <c r="IH5" s="97"/>
      <c r="II5" s="97"/>
      <c r="IJ5" s="97"/>
      <c r="IK5" s="97"/>
      <c r="IL5" s="97"/>
      <c r="IM5" s="97"/>
      <c r="IN5" s="97"/>
      <c r="IO5" s="97"/>
      <c r="IP5" s="97"/>
      <c r="IQ5" s="97"/>
      <c r="IR5" s="97"/>
      <c r="IS5" s="97"/>
      <c r="IT5" s="97"/>
      <c r="IU5" s="97"/>
      <c r="IV5" s="97"/>
      <c r="IW5" s="97"/>
      <c r="IX5" s="97"/>
      <c r="IY5" s="97"/>
      <c r="IZ5" s="97"/>
      <c r="JA5" s="97"/>
      <c r="JB5" s="97"/>
      <c r="JC5" s="97"/>
      <c r="JD5" s="97"/>
      <c r="JE5" s="97"/>
      <c r="JF5" s="97"/>
      <c r="JG5" s="97"/>
      <c r="JH5" s="97"/>
      <c r="JI5" s="97"/>
      <c r="JJ5" s="97"/>
      <c r="JK5" s="97"/>
      <c r="JL5" s="97"/>
      <c r="JM5" s="97"/>
      <c r="JN5" s="97"/>
      <c r="JO5" s="97"/>
      <c r="JP5" s="97"/>
      <c r="JQ5" s="97"/>
      <c r="JR5" s="97"/>
      <c r="JS5" s="97"/>
      <c r="JT5" s="97"/>
      <c r="JU5" s="97"/>
      <c r="JV5" s="97"/>
      <c r="JW5" s="97"/>
      <c r="JX5" s="97"/>
      <c r="JY5" s="97"/>
      <c r="JZ5" s="97"/>
      <c r="KA5" s="97"/>
      <c r="KB5" s="97"/>
      <c r="KC5" s="97"/>
      <c r="KD5" s="97"/>
      <c r="KE5" s="97"/>
      <c r="KF5" s="97"/>
      <c r="KG5" s="97"/>
      <c r="KH5" s="97"/>
      <c r="KI5" s="97"/>
      <c r="KJ5" s="97"/>
      <c r="KK5" s="97"/>
      <c r="KL5" s="97"/>
      <c r="KM5" s="97"/>
      <c r="KN5" s="97"/>
      <c r="KO5" s="97"/>
      <c r="KP5" s="97"/>
      <c r="KQ5" s="97"/>
      <c r="KR5" s="97"/>
      <c r="KS5" s="97"/>
      <c r="KT5" s="97"/>
      <c r="KU5" s="97"/>
      <c r="KV5" s="97"/>
      <c r="KW5" s="97"/>
      <c r="KX5" s="97"/>
      <c r="KY5" s="97"/>
      <c r="KZ5" s="97"/>
      <c r="LA5" s="97"/>
      <c r="LB5" s="97"/>
      <c r="LC5" s="97"/>
      <c r="LD5" s="97"/>
      <c r="LE5" s="97"/>
      <c r="LF5" s="97"/>
      <c r="LG5" s="97"/>
      <c r="LH5" s="97"/>
      <c r="LI5" s="97"/>
      <c r="LJ5" s="97"/>
      <c r="LK5" s="97"/>
      <c r="LL5" s="97"/>
      <c r="LM5" s="97"/>
      <c r="LN5" s="97"/>
      <c r="LO5" s="97"/>
      <c r="LP5" s="97"/>
      <c r="LQ5" s="97"/>
      <c r="LR5" s="97"/>
      <c r="LS5" s="97"/>
      <c r="LT5" s="97"/>
      <c r="LU5" s="97"/>
      <c r="LV5" s="97"/>
      <c r="LW5" s="97"/>
      <c r="LX5" s="97"/>
      <c r="LY5" s="97"/>
      <c r="LZ5" s="97"/>
      <c r="MA5" s="97"/>
      <c r="MB5" s="97"/>
      <c r="MC5" s="97"/>
      <c r="MD5" s="97"/>
      <c r="ME5" s="97"/>
      <c r="MF5" s="97"/>
      <c r="MG5" s="97"/>
      <c r="MH5" s="97"/>
    </row>
    <row r="6" spans="1:346" s="222" customFormat="1" ht="19.5" customHeight="1">
      <c r="A6" s="97"/>
      <c r="B6" s="97"/>
      <c r="C6" s="97"/>
      <c r="D6" s="97"/>
      <c r="F6" s="97"/>
      <c r="G6" s="97"/>
      <c r="H6" s="97"/>
      <c r="I6" s="97"/>
      <c r="J6" s="239"/>
      <c r="K6" s="239"/>
      <c r="L6" s="239"/>
      <c r="M6" s="97"/>
      <c r="N6" s="97"/>
      <c r="O6" s="97"/>
      <c r="P6" s="97"/>
      <c r="Q6" s="97"/>
      <c r="R6" s="97"/>
      <c r="S6" s="97"/>
      <c r="T6" s="98"/>
      <c r="U6" s="224"/>
      <c r="V6" s="97"/>
      <c r="W6" s="97"/>
      <c r="X6" s="97"/>
      <c r="Y6" s="97"/>
      <c r="Z6" s="97"/>
      <c r="AA6" s="97"/>
      <c r="AB6" s="97"/>
      <c r="AC6" s="97"/>
      <c r="AD6" s="97"/>
      <c r="AE6" s="97"/>
      <c r="AF6" s="97"/>
      <c r="AG6" s="97"/>
      <c r="AH6" s="97"/>
      <c r="AI6" s="97"/>
      <c r="AJ6" s="97"/>
      <c r="AK6" s="97"/>
      <c r="AL6" s="97"/>
      <c r="AM6" s="97"/>
      <c r="AN6" s="97"/>
      <c r="AO6" s="97"/>
      <c r="AP6" s="97"/>
      <c r="AQ6" s="97"/>
      <c r="AR6" s="97"/>
      <c r="AS6" s="97"/>
      <c r="AT6" s="97"/>
      <c r="AU6" s="97"/>
      <c r="AV6" s="97"/>
      <c r="AW6" s="97"/>
      <c r="AX6" s="97"/>
      <c r="AY6" s="97"/>
      <c r="AZ6" s="97"/>
      <c r="BA6" s="97"/>
      <c r="BB6" s="97"/>
      <c r="BC6" s="97"/>
      <c r="BD6" s="97"/>
      <c r="BE6" s="97"/>
      <c r="BF6" s="97"/>
      <c r="BG6" s="97"/>
      <c r="BH6" s="97"/>
      <c r="BI6" s="97"/>
      <c r="BJ6" s="97"/>
      <c r="BK6" s="97"/>
      <c r="BL6" s="97"/>
      <c r="BM6" s="97"/>
      <c r="BN6" s="97"/>
      <c r="BO6" s="97"/>
      <c r="BP6" s="97"/>
      <c r="BQ6" s="97"/>
      <c r="BR6" s="97"/>
      <c r="BS6" s="97"/>
      <c r="BT6" s="97"/>
      <c r="BU6" s="97"/>
      <c r="BV6" s="97"/>
      <c r="BW6" s="97"/>
      <c r="BX6" s="97"/>
      <c r="BY6" s="97"/>
      <c r="BZ6" s="97"/>
      <c r="CA6" s="97"/>
      <c r="CB6" s="97"/>
      <c r="CC6" s="97"/>
      <c r="CD6" s="97"/>
      <c r="CE6" s="97"/>
      <c r="CF6" s="97"/>
      <c r="CG6" s="97"/>
      <c r="CH6" s="97"/>
      <c r="CI6" s="97"/>
      <c r="CJ6" s="97"/>
      <c r="CK6" s="97"/>
      <c r="CL6" s="97"/>
      <c r="CM6" s="97"/>
      <c r="CN6" s="97"/>
      <c r="CO6" s="97"/>
      <c r="CP6" s="97"/>
      <c r="CQ6" s="97"/>
      <c r="CR6" s="97"/>
      <c r="CS6" s="97"/>
      <c r="CT6" s="97"/>
      <c r="CU6" s="97"/>
      <c r="CV6" s="97"/>
      <c r="CW6" s="97"/>
      <c r="CX6" s="97"/>
      <c r="CY6" s="97"/>
      <c r="CZ6" s="97"/>
      <c r="DA6" s="97"/>
      <c r="DB6" s="97"/>
      <c r="DC6" s="97"/>
      <c r="DD6" s="97"/>
      <c r="DE6" s="97"/>
      <c r="DF6" s="97"/>
      <c r="DG6" s="97"/>
      <c r="DH6" s="97"/>
      <c r="DI6" s="97"/>
      <c r="DJ6" s="97"/>
      <c r="DK6" s="97"/>
      <c r="DL6" s="97"/>
      <c r="DM6" s="97"/>
      <c r="DN6" s="97"/>
      <c r="DO6" s="97"/>
      <c r="DP6" s="97"/>
      <c r="DQ6" s="97"/>
      <c r="DR6" s="97"/>
      <c r="DS6" s="97"/>
      <c r="DT6" s="97"/>
      <c r="DU6" s="97"/>
      <c r="DV6" s="97"/>
      <c r="DW6" s="97"/>
      <c r="DX6" s="97"/>
      <c r="DY6" s="97"/>
      <c r="DZ6" s="97"/>
      <c r="EA6" s="97"/>
      <c r="EB6" s="97"/>
      <c r="EC6" s="97"/>
      <c r="ED6" s="97"/>
      <c r="EE6" s="97"/>
      <c r="EF6" s="97"/>
      <c r="EG6" s="97"/>
      <c r="EH6" s="97"/>
      <c r="EI6" s="97"/>
      <c r="EJ6" s="97"/>
      <c r="EK6" s="97"/>
      <c r="EL6" s="97"/>
      <c r="EM6" s="97"/>
      <c r="EN6" s="97"/>
      <c r="EO6" s="97"/>
      <c r="EP6" s="97"/>
      <c r="EQ6" s="97"/>
      <c r="ER6" s="97"/>
      <c r="ES6" s="97"/>
      <c r="ET6" s="97"/>
      <c r="EU6" s="97"/>
      <c r="EV6" s="97"/>
      <c r="EW6" s="97"/>
      <c r="EX6" s="97"/>
      <c r="EY6" s="97"/>
      <c r="EZ6" s="97"/>
      <c r="FA6" s="97"/>
      <c r="FB6" s="97"/>
      <c r="FC6" s="97"/>
      <c r="FD6" s="97"/>
      <c r="FE6" s="97"/>
      <c r="FF6" s="97"/>
      <c r="FG6" s="97"/>
      <c r="FH6" s="97"/>
      <c r="FI6" s="97"/>
      <c r="FJ6" s="97"/>
      <c r="FK6" s="97"/>
      <c r="FL6" s="97"/>
      <c r="FM6" s="97"/>
      <c r="FN6" s="97"/>
      <c r="FO6" s="97"/>
      <c r="FP6" s="97"/>
      <c r="FQ6" s="97"/>
      <c r="FR6" s="97"/>
      <c r="FS6" s="97"/>
      <c r="FT6" s="97"/>
      <c r="FU6" s="97"/>
      <c r="FV6" s="97"/>
      <c r="FW6" s="97"/>
      <c r="FX6" s="97"/>
      <c r="FY6" s="97"/>
      <c r="FZ6" s="97"/>
      <c r="GA6" s="97"/>
      <c r="GB6" s="97"/>
      <c r="GC6" s="97"/>
      <c r="GD6" s="97"/>
      <c r="GE6" s="97"/>
      <c r="GF6" s="97"/>
      <c r="GG6" s="97"/>
      <c r="GH6" s="97"/>
      <c r="GI6" s="97"/>
      <c r="GJ6" s="97"/>
      <c r="GK6" s="97"/>
      <c r="GL6" s="97"/>
      <c r="GM6" s="97"/>
      <c r="GN6" s="97"/>
      <c r="GO6" s="97"/>
      <c r="GP6" s="97"/>
      <c r="GQ6" s="97"/>
      <c r="GR6" s="97"/>
      <c r="GS6" s="97"/>
      <c r="GT6" s="97"/>
      <c r="GU6" s="97"/>
      <c r="GV6" s="97"/>
      <c r="GW6" s="97"/>
      <c r="GX6" s="97"/>
      <c r="GY6" s="97"/>
      <c r="GZ6" s="97"/>
      <c r="HA6" s="97"/>
      <c r="HB6" s="97"/>
      <c r="HC6" s="97"/>
      <c r="HD6" s="97"/>
      <c r="HE6" s="97"/>
      <c r="HF6" s="97"/>
      <c r="HG6" s="97"/>
      <c r="HH6" s="97"/>
      <c r="HI6" s="97"/>
      <c r="HJ6" s="97"/>
      <c r="HK6" s="97"/>
      <c r="HL6" s="97"/>
      <c r="HM6" s="97"/>
      <c r="HN6" s="97"/>
      <c r="HO6" s="97"/>
      <c r="HP6" s="97"/>
      <c r="HQ6" s="97"/>
      <c r="HR6" s="97"/>
      <c r="HS6" s="97"/>
      <c r="HT6" s="97"/>
      <c r="HU6" s="97"/>
      <c r="HV6" s="97"/>
      <c r="HW6" s="97"/>
      <c r="HX6" s="97"/>
      <c r="HY6" s="97"/>
      <c r="HZ6" s="97"/>
      <c r="IA6" s="97"/>
      <c r="IB6" s="97"/>
      <c r="IC6" s="97"/>
      <c r="ID6" s="97"/>
      <c r="IE6" s="97"/>
      <c r="IF6" s="97"/>
      <c r="IG6" s="97"/>
      <c r="IH6" s="97"/>
      <c r="II6" s="97"/>
      <c r="IJ6" s="97"/>
      <c r="IK6" s="97"/>
      <c r="IL6" s="97"/>
      <c r="IM6" s="97"/>
      <c r="IN6" s="97"/>
      <c r="IO6" s="97"/>
      <c r="IP6" s="97"/>
      <c r="IQ6" s="97"/>
      <c r="IR6" s="97"/>
      <c r="IS6" s="97"/>
      <c r="IT6" s="97"/>
      <c r="IU6" s="97"/>
      <c r="IV6" s="97"/>
      <c r="IW6" s="97"/>
      <c r="IX6" s="97"/>
      <c r="IY6" s="97"/>
      <c r="IZ6" s="97"/>
      <c r="JA6" s="97"/>
      <c r="JB6" s="97"/>
      <c r="JC6" s="97"/>
      <c r="JD6" s="97"/>
      <c r="JE6" s="97"/>
      <c r="JF6" s="97"/>
      <c r="JG6" s="97"/>
      <c r="JH6" s="97"/>
      <c r="JI6" s="97"/>
      <c r="JJ6" s="97"/>
      <c r="JK6" s="97"/>
      <c r="JL6" s="97"/>
      <c r="JM6" s="97"/>
      <c r="JN6" s="97"/>
      <c r="JO6" s="97"/>
      <c r="JP6" s="97"/>
      <c r="JQ6" s="97"/>
      <c r="JR6" s="97"/>
      <c r="JS6" s="97"/>
      <c r="JT6" s="97"/>
      <c r="JU6" s="97"/>
      <c r="JV6" s="97"/>
      <c r="JW6" s="97"/>
      <c r="JX6" s="97"/>
      <c r="JY6" s="97"/>
      <c r="JZ6" s="97"/>
      <c r="KA6" s="97"/>
      <c r="KB6" s="97"/>
      <c r="KC6" s="97"/>
      <c r="KD6" s="97"/>
      <c r="KE6" s="97"/>
      <c r="KF6" s="97"/>
      <c r="KG6" s="97"/>
      <c r="KH6" s="97"/>
      <c r="KI6" s="97"/>
      <c r="KJ6" s="97"/>
      <c r="KK6" s="97"/>
      <c r="KL6" s="97"/>
      <c r="KM6" s="97"/>
      <c r="KN6" s="97"/>
      <c r="KO6" s="97"/>
      <c r="KP6" s="97"/>
      <c r="KQ6" s="97"/>
      <c r="KR6" s="97"/>
      <c r="KS6" s="97"/>
      <c r="KT6" s="97"/>
      <c r="KU6" s="97"/>
      <c r="KV6" s="97"/>
      <c r="KW6" s="97"/>
      <c r="KX6" s="97"/>
      <c r="KY6" s="97"/>
      <c r="KZ6" s="97"/>
      <c r="LA6" s="97"/>
      <c r="LB6" s="97"/>
      <c r="LC6" s="97"/>
      <c r="LD6" s="97"/>
      <c r="LE6" s="97"/>
      <c r="LF6" s="97"/>
      <c r="LG6" s="97"/>
      <c r="LH6" s="97"/>
      <c r="LI6" s="97"/>
      <c r="LJ6" s="97"/>
      <c r="LK6" s="97"/>
      <c r="LL6" s="97"/>
      <c r="LM6" s="97"/>
      <c r="LN6" s="97"/>
      <c r="LO6" s="97"/>
      <c r="LP6" s="97"/>
      <c r="LQ6" s="97"/>
      <c r="LR6" s="97"/>
      <c r="LS6" s="97"/>
      <c r="LT6" s="97"/>
      <c r="LU6" s="97"/>
      <c r="LV6" s="97"/>
      <c r="LW6" s="97"/>
      <c r="LX6" s="97"/>
      <c r="LY6" s="97"/>
      <c r="LZ6" s="97"/>
      <c r="MA6" s="97"/>
      <c r="MB6" s="97"/>
      <c r="MC6" s="97"/>
      <c r="MD6" s="97"/>
      <c r="ME6" s="97"/>
      <c r="MF6" s="97"/>
      <c r="MG6" s="97"/>
      <c r="MH6" s="97"/>
    </row>
    <row r="7" spans="1:346" s="99" customFormat="1" ht="19.5" customHeight="1">
      <c r="B7" s="227" t="s">
        <v>16</v>
      </c>
      <c r="F7" s="227"/>
      <c r="G7" s="227"/>
      <c r="H7" s="227"/>
      <c r="I7" s="227"/>
      <c r="J7" s="239"/>
      <c r="K7" s="239"/>
      <c r="L7" s="239"/>
      <c r="M7" s="249"/>
      <c r="N7" s="249"/>
      <c r="O7" s="249"/>
      <c r="P7" s="249"/>
      <c r="Q7" s="249"/>
      <c r="R7" s="249"/>
      <c r="S7" s="249"/>
      <c r="T7" s="608"/>
      <c r="U7" s="70"/>
    </row>
    <row r="8" spans="1:346" s="99" customFormat="1" ht="19.5" customHeight="1">
      <c r="B8" s="227"/>
      <c r="F8" s="227"/>
      <c r="G8" s="227"/>
      <c r="H8" s="227"/>
      <c r="I8" s="227"/>
      <c r="J8" s="239"/>
      <c r="K8" s="239"/>
      <c r="L8" s="239"/>
      <c r="M8" s="195"/>
      <c r="N8" s="195"/>
      <c r="O8" s="195"/>
      <c r="P8" s="195"/>
      <c r="Q8" s="195"/>
      <c r="R8" s="195"/>
      <c r="S8" s="195"/>
      <c r="T8" s="610"/>
      <c r="U8" s="70"/>
    </row>
    <row r="9" spans="1:346" s="99" customFormat="1" ht="19.5" customHeight="1">
      <c r="B9" s="227"/>
      <c r="C9" s="121" t="s">
        <v>17</v>
      </c>
      <c r="J9" s="223" t="s">
        <v>21</v>
      </c>
      <c r="K9" s="223" t="s">
        <v>19</v>
      </c>
      <c r="L9" s="239" t="s">
        <v>67</v>
      </c>
      <c r="M9" s="626"/>
      <c r="N9" s="365">
        <v>4034119</v>
      </c>
      <c r="O9" s="365">
        <v>4099000</v>
      </c>
      <c r="P9" s="365">
        <v>4163000</v>
      </c>
      <c r="Q9" s="33">
        <v>4226000</v>
      </c>
      <c r="R9" s="33">
        <v>4289000</v>
      </c>
      <c r="S9" s="33">
        <v>4352000</v>
      </c>
      <c r="T9" s="34">
        <v>4414000</v>
      </c>
      <c r="U9" s="70"/>
    </row>
    <row r="10" spans="1:346" s="99" customFormat="1" ht="19.5" customHeight="1">
      <c r="B10" s="227"/>
      <c r="C10" s="121"/>
      <c r="J10" s="223"/>
      <c r="K10" s="223"/>
      <c r="L10" s="239"/>
      <c r="M10" s="626"/>
      <c r="N10" s="30"/>
      <c r="O10" s="30"/>
      <c r="P10" s="30"/>
      <c r="Q10" s="30"/>
      <c r="R10" s="30"/>
      <c r="S10" s="30"/>
      <c r="T10" s="627"/>
      <c r="U10" s="70"/>
    </row>
    <row r="11" spans="1:346" s="99" customFormat="1" ht="19.5" customHeight="1">
      <c r="B11" s="227"/>
      <c r="C11" s="121" t="s">
        <v>22</v>
      </c>
      <c r="J11" s="223" t="s">
        <v>21</v>
      </c>
      <c r="K11" s="223" t="s">
        <v>19</v>
      </c>
      <c r="L11" s="239" t="s">
        <v>67</v>
      </c>
      <c r="M11" s="626"/>
      <c r="N11" s="33">
        <v>311869</v>
      </c>
      <c r="O11" s="33">
        <v>325000</v>
      </c>
      <c r="P11" s="33">
        <v>338000</v>
      </c>
      <c r="Q11" s="33">
        <v>352000</v>
      </c>
      <c r="R11" s="33">
        <v>368000</v>
      </c>
      <c r="S11" s="33">
        <v>383000</v>
      </c>
      <c r="T11" s="34">
        <v>399000</v>
      </c>
      <c r="U11" s="70"/>
    </row>
    <row r="12" spans="1:346" s="99" customFormat="1" ht="19.5" customHeight="1">
      <c r="B12" s="227"/>
      <c r="C12" s="121" t="s">
        <v>51</v>
      </c>
      <c r="J12" s="223" t="s">
        <v>14</v>
      </c>
      <c r="K12" s="223" t="s">
        <v>77</v>
      </c>
      <c r="L12" s="239" t="s">
        <v>56</v>
      </c>
      <c r="M12" s="605">
        <v>0.04</v>
      </c>
      <c r="N12" s="628"/>
      <c r="O12" s="628"/>
      <c r="P12" s="628"/>
      <c r="Q12" s="30"/>
      <c r="R12" s="30"/>
      <c r="S12" s="30"/>
      <c r="T12" s="627"/>
      <c r="U12" s="70"/>
    </row>
    <row r="13" spans="1:346" s="99" customFormat="1" ht="19.5" customHeight="1">
      <c r="B13" s="227"/>
      <c r="C13" s="121"/>
      <c r="J13" s="223"/>
      <c r="K13" s="223"/>
      <c r="L13" s="239"/>
      <c r="M13" s="177"/>
      <c r="N13" s="30"/>
      <c r="O13" s="30"/>
      <c r="P13" s="30"/>
      <c r="Q13" s="30"/>
      <c r="R13" s="30"/>
      <c r="S13" s="30"/>
      <c r="T13" s="627"/>
      <c r="U13" s="70"/>
    </row>
    <row r="14" spans="1:346" s="99" customFormat="1" ht="19.5" customHeight="1">
      <c r="B14" s="227"/>
      <c r="C14" s="121" t="s">
        <v>26</v>
      </c>
      <c r="J14" s="223" t="s">
        <v>15</v>
      </c>
      <c r="K14" s="223" t="s">
        <v>19</v>
      </c>
      <c r="L14" s="239" t="s">
        <v>64</v>
      </c>
      <c r="M14" s="629"/>
      <c r="N14" s="599">
        <v>414.71</v>
      </c>
      <c r="O14" s="31">
        <f>N14*(1+$M$12)</f>
        <v>431.29840000000002</v>
      </c>
      <c r="P14" s="31">
        <f t="shared" ref="P14:P15" si="0">O14*(1+$M$12)</f>
        <v>448.55033600000002</v>
      </c>
      <c r="Q14" s="31">
        <f t="shared" ref="Q14:Q15" si="1">P14*(1+$M$12)</f>
        <v>466.49234944000005</v>
      </c>
      <c r="R14" s="31">
        <f t="shared" ref="R14:R15" si="2">Q14*(1+$M$12)</f>
        <v>485.15204341760005</v>
      </c>
      <c r="S14" s="31">
        <f t="shared" ref="S14:S15" si="3">R14*(1+$M$12)</f>
        <v>504.55812515430409</v>
      </c>
      <c r="T14" s="32">
        <f t="shared" ref="T14:T15" si="4">S14*(1+$M$12)</f>
        <v>524.74045016047626</v>
      </c>
      <c r="U14" s="70"/>
    </row>
    <row r="15" spans="1:346" s="99" customFormat="1" ht="19.5" customHeight="1">
      <c r="B15" s="227"/>
      <c r="C15" s="121" t="s">
        <v>27</v>
      </c>
      <c r="J15" s="223" t="s">
        <v>15</v>
      </c>
      <c r="K15" s="223" t="s">
        <v>19</v>
      </c>
      <c r="L15" s="239" t="s">
        <v>64</v>
      </c>
      <c r="M15" s="629"/>
      <c r="N15" s="633">
        <v>351.59</v>
      </c>
      <c r="O15" s="630">
        <f>N15*(1+$M$12)</f>
        <v>365.65359999999998</v>
      </c>
      <c r="P15" s="630">
        <f t="shared" si="0"/>
        <v>380.27974399999999</v>
      </c>
      <c r="Q15" s="630">
        <f t="shared" si="1"/>
        <v>395.49093376000002</v>
      </c>
      <c r="R15" s="31">
        <f t="shared" si="2"/>
        <v>411.31057111040002</v>
      </c>
      <c r="S15" s="31">
        <f t="shared" si="3"/>
        <v>427.76299395481601</v>
      </c>
      <c r="T15" s="32">
        <f t="shared" si="4"/>
        <v>444.87351371300866</v>
      </c>
      <c r="U15" s="70"/>
    </row>
    <row r="16" spans="1:346" s="99" customFormat="1" ht="19.5" customHeight="1">
      <c r="B16" s="84"/>
      <c r="C16" s="84"/>
      <c r="D16" s="84"/>
      <c r="E16" s="84"/>
      <c r="F16" s="84"/>
      <c r="G16" s="84"/>
      <c r="H16" s="84"/>
      <c r="I16" s="84"/>
      <c r="J16" s="84"/>
      <c r="K16" s="84"/>
      <c r="L16" s="84"/>
      <c r="M16" s="84"/>
      <c r="N16" s="803"/>
      <c r="O16" s="631"/>
      <c r="P16" s="631"/>
      <c r="Q16" s="631"/>
      <c r="R16" s="30"/>
      <c r="S16" s="30"/>
      <c r="T16" s="627"/>
      <c r="U16" s="70"/>
    </row>
    <row r="17" spans="1:346" s="99" customFormat="1" ht="19.5" customHeight="1">
      <c r="B17" s="227"/>
      <c r="C17" s="228"/>
      <c r="J17" s="223"/>
      <c r="K17" s="223"/>
      <c r="L17" s="239"/>
      <c r="M17" s="195"/>
      <c r="N17" s="30"/>
      <c r="O17" s="30"/>
      <c r="P17" s="30"/>
      <c r="Q17" s="30"/>
      <c r="R17" s="30"/>
      <c r="S17" s="30"/>
      <c r="T17" s="627"/>
      <c r="U17" s="70"/>
    </row>
    <row r="18" spans="1:346" s="99" customFormat="1" ht="19.5" customHeight="1">
      <c r="B18" s="227" t="s">
        <v>3</v>
      </c>
      <c r="C18" s="228"/>
      <c r="J18" s="223"/>
      <c r="K18" s="223"/>
      <c r="L18" s="239"/>
      <c r="M18" s="195"/>
      <c r="N18" s="30"/>
      <c r="O18" s="30"/>
      <c r="P18" s="30"/>
      <c r="Q18" s="30"/>
      <c r="R18" s="30"/>
      <c r="S18" s="30"/>
      <c r="T18" s="627"/>
      <c r="U18" s="70"/>
    </row>
    <row r="19" spans="1:346" s="99" customFormat="1" ht="19.5" customHeight="1">
      <c r="B19" s="227" t="s">
        <v>4</v>
      </c>
      <c r="C19" s="121" t="s">
        <v>5</v>
      </c>
      <c r="J19" s="223" t="s">
        <v>14</v>
      </c>
      <c r="K19" s="240" t="s">
        <v>77</v>
      </c>
      <c r="L19" s="239" t="s">
        <v>65</v>
      </c>
      <c r="M19" s="525">
        <v>0.15</v>
      </c>
      <c r="N19" s="33">
        <f>N14*$M$19</f>
        <v>62.206499999999991</v>
      </c>
      <c r="O19" s="33">
        <f t="shared" ref="O19:T19" si="5">O14*$M$19</f>
        <v>64.694760000000002</v>
      </c>
      <c r="P19" s="33">
        <f t="shared" si="5"/>
        <v>67.282550400000005</v>
      </c>
      <c r="Q19" s="33">
        <f t="shared" si="5"/>
        <v>69.973852416</v>
      </c>
      <c r="R19" s="33">
        <f t="shared" si="5"/>
        <v>72.772806512640003</v>
      </c>
      <c r="S19" s="33">
        <f t="shared" si="5"/>
        <v>75.683718773145614</v>
      </c>
      <c r="T19" s="34">
        <f t="shared" si="5"/>
        <v>78.711067524071439</v>
      </c>
      <c r="U19" s="70"/>
    </row>
    <row r="20" spans="1:346" s="99" customFormat="1" ht="19.5" customHeight="1">
      <c r="B20" s="227"/>
      <c r="C20" s="121" t="s">
        <v>6</v>
      </c>
      <c r="J20" s="223" t="s">
        <v>14</v>
      </c>
      <c r="K20" s="240" t="s">
        <v>77</v>
      </c>
      <c r="L20" s="239" t="s">
        <v>65</v>
      </c>
      <c r="M20" s="525">
        <v>0.39</v>
      </c>
      <c r="N20" s="33">
        <f>N14*$M$20</f>
        <v>161.73689999999999</v>
      </c>
      <c r="O20" s="33">
        <f t="shared" ref="O20:T20" si="6">O14*$M$20</f>
        <v>168.20637600000001</v>
      </c>
      <c r="P20" s="33">
        <f t="shared" si="6"/>
        <v>174.93463104</v>
      </c>
      <c r="Q20" s="33">
        <f t="shared" si="6"/>
        <v>181.93201628160003</v>
      </c>
      <c r="R20" s="33">
        <f t="shared" si="6"/>
        <v>189.20929693286402</v>
      </c>
      <c r="S20" s="33">
        <f t="shared" si="6"/>
        <v>196.7776688101786</v>
      </c>
      <c r="T20" s="34">
        <f t="shared" si="6"/>
        <v>204.64877556258574</v>
      </c>
      <c r="U20" s="70"/>
    </row>
    <row r="21" spans="1:346" s="99" customFormat="1" ht="19.5" customHeight="1">
      <c r="B21" s="227"/>
      <c r="C21" s="121" t="s">
        <v>7</v>
      </c>
      <c r="J21" s="223" t="s">
        <v>14</v>
      </c>
      <c r="K21" s="240" t="s">
        <v>77</v>
      </c>
      <c r="L21" s="239" t="s">
        <v>31</v>
      </c>
      <c r="M21" s="525">
        <v>0.46</v>
      </c>
      <c r="N21" s="33">
        <f>N14*$M$21</f>
        <v>190.76660000000001</v>
      </c>
      <c r="O21" s="33">
        <f t="shared" ref="O21:T21" si="7">O14*$M$21</f>
        <v>198.39726400000001</v>
      </c>
      <c r="P21" s="33">
        <f t="shared" si="7"/>
        <v>206.33315456000003</v>
      </c>
      <c r="Q21" s="33">
        <f t="shared" si="7"/>
        <v>214.58648074240003</v>
      </c>
      <c r="R21" s="33">
        <f t="shared" si="7"/>
        <v>223.16993997209605</v>
      </c>
      <c r="S21" s="33">
        <f t="shared" si="7"/>
        <v>232.09673757097988</v>
      </c>
      <c r="T21" s="34">
        <f t="shared" si="7"/>
        <v>241.38060707381908</v>
      </c>
      <c r="U21" s="70"/>
    </row>
    <row r="22" spans="1:346" s="99" customFormat="1" ht="19.5" customHeight="1">
      <c r="B22" s="227"/>
      <c r="F22" s="228"/>
      <c r="J22" s="223"/>
      <c r="K22" s="223"/>
      <c r="L22" s="239"/>
      <c r="M22" s="195"/>
      <c r="N22" s="30"/>
      <c r="O22" s="30"/>
      <c r="P22" s="30"/>
      <c r="Q22" s="30"/>
      <c r="R22" s="30"/>
      <c r="S22" s="30"/>
      <c r="T22" s="627"/>
      <c r="U22" s="70"/>
    </row>
    <row r="23" spans="1:346" s="99" customFormat="1" ht="19.5" customHeight="1">
      <c r="B23" s="227" t="s">
        <v>8</v>
      </c>
      <c r="J23" s="223"/>
      <c r="K23" s="223"/>
      <c r="L23" s="239"/>
      <c r="M23" s="195"/>
      <c r="N23" s="30"/>
      <c r="O23" s="30"/>
      <c r="P23" s="30"/>
      <c r="Q23" s="30"/>
      <c r="R23" s="30"/>
      <c r="S23" s="30"/>
      <c r="T23" s="627"/>
      <c r="U23" s="70"/>
    </row>
    <row r="24" spans="1:346" s="99" customFormat="1" ht="19.5" customHeight="1">
      <c r="B24" s="227"/>
      <c r="J24" s="223"/>
      <c r="K24" s="223"/>
      <c r="L24" s="239"/>
      <c r="M24" s="195"/>
      <c r="N24" s="30"/>
      <c r="O24" s="30"/>
      <c r="P24" s="30"/>
      <c r="Q24" s="30"/>
      <c r="R24" s="30"/>
      <c r="S24" s="30"/>
      <c r="T24" s="627"/>
      <c r="U24" s="70"/>
    </row>
    <row r="25" spans="1:346" s="99" customFormat="1" ht="19.5" customHeight="1">
      <c r="B25" s="229"/>
      <c r="C25" s="121" t="s">
        <v>9</v>
      </c>
      <c r="J25" s="223" t="s">
        <v>14</v>
      </c>
      <c r="K25" s="223" t="s">
        <v>77</v>
      </c>
      <c r="L25" s="239" t="s">
        <v>36</v>
      </c>
      <c r="M25" s="257">
        <v>0.68600000000000005</v>
      </c>
      <c r="N25" s="33">
        <f>N14*$M$25</f>
        <v>284.49106</v>
      </c>
      <c r="O25" s="33">
        <f>O14*$M$25</f>
        <v>295.87070240000003</v>
      </c>
      <c r="P25" s="33">
        <f t="shared" ref="P25:T25" si="8">P14*$M$25</f>
        <v>307.70553049600005</v>
      </c>
      <c r="Q25" s="33">
        <f t="shared" si="8"/>
        <v>320.01375171584004</v>
      </c>
      <c r="R25" s="33">
        <f t="shared" si="8"/>
        <v>332.81430178447368</v>
      </c>
      <c r="S25" s="33">
        <f t="shared" si="8"/>
        <v>346.12687385585264</v>
      </c>
      <c r="T25" s="34">
        <f t="shared" si="8"/>
        <v>359.97194881008676</v>
      </c>
      <c r="U25" s="70"/>
    </row>
    <row r="26" spans="1:346" s="99" customFormat="1" ht="19.5" customHeight="1">
      <c r="B26" s="229"/>
      <c r="C26" s="121"/>
      <c r="J26" s="223"/>
      <c r="K26" s="223"/>
      <c r="L26" s="239"/>
      <c r="M26" s="632"/>
      <c r="N26" s="30"/>
      <c r="O26" s="30"/>
      <c r="P26" s="30"/>
      <c r="Q26" s="30"/>
      <c r="R26" s="30"/>
      <c r="S26" s="30"/>
      <c r="T26" s="627"/>
      <c r="U26" s="70"/>
    </row>
    <row r="27" spans="1:346" s="99" customFormat="1" ht="14" thickBot="1">
      <c r="A27" s="123"/>
      <c r="B27" s="123"/>
      <c r="C27" s="244" t="s">
        <v>10</v>
      </c>
      <c r="D27" s="123"/>
      <c r="E27" s="123"/>
      <c r="F27" s="123"/>
      <c r="G27" s="123"/>
      <c r="H27" s="123"/>
      <c r="I27" s="123"/>
      <c r="J27" s="245" t="s">
        <v>14</v>
      </c>
      <c r="K27" s="245" t="s">
        <v>77</v>
      </c>
      <c r="L27" s="245" t="s">
        <v>36</v>
      </c>
      <c r="M27" s="368">
        <v>0.314</v>
      </c>
      <c r="N27" s="35">
        <f>N14*$M$27</f>
        <v>130.21894</v>
      </c>
      <c r="O27" s="35">
        <f t="shared" ref="O27:T27" si="9">O14*$M$27</f>
        <v>135.42769760000002</v>
      </c>
      <c r="P27" s="35">
        <f t="shared" si="9"/>
        <v>140.84480550399999</v>
      </c>
      <c r="Q27" s="35">
        <f t="shared" si="9"/>
        <v>146.47859772416001</v>
      </c>
      <c r="R27" s="35">
        <f t="shared" si="9"/>
        <v>152.33774163312643</v>
      </c>
      <c r="S27" s="35">
        <f t="shared" si="9"/>
        <v>158.43125129845149</v>
      </c>
      <c r="T27" s="36">
        <f t="shared" si="9"/>
        <v>164.76850135038956</v>
      </c>
      <c r="U27" s="70"/>
    </row>
    <row r="28" spans="1:346" s="220" customFormat="1" ht="18" hidden="1" thickBot="1">
      <c r="A28" s="237" t="s">
        <v>23</v>
      </c>
      <c r="B28" s="95"/>
      <c r="C28" s="95"/>
      <c r="D28" s="95"/>
      <c r="E28" s="219"/>
      <c r="F28" s="95"/>
      <c r="G28" s="95"/>
      <c r="H28" s="95"/>
      <c r="I28" s="95"/>
      <c r="J28" s="95"/>
      <c r="K28" s="95"/>
      <c r="L28" s="95"/>
      <c r="M28" s="107"/>
      <c r="N28" s="198"/>
      <c r="O28" s="198"/>
      <c r="P28" s="198"/>
      <c r="Q28" s="198"/>
      <c r="R28" s="198"/>
      <c r="S28" s="198"/>
      <c r="T28" s="199"/>
      <c r="U28" s="183"/>
      <c r="V28" s="183"/>
      <c r="W28" s="183"/>
      <c r="X28" s="183"/>
      <c r="Y28" s="183"/>
      <c r="Z28" s="183"/>
      <c r="AA28" s="183"/>
      <c r="AB28" s="183"/>
      <c r="AC28" s="183"/>
      <c r="AD28" s="183"/>
      <c r="AE28" s="183"/>
      <c r="AF28" s="183"/>
      <c r="AG28" s="183"/>
      <c r="AH28" s="183"/>
      <c r="AI28" s="183"/>
      <c r="AJ28" s="183"/>
      <c r="AK28" s="183"/>
      <c r="AL28" s="183"/>
      <c r="AM28" s="183"/>
      <c r="AN28" s="183"/>
      <c r="AO28" s="183"/>
      <c r="AP28" s="183"/>
      <c r="AQ28" s="183"/>
      <c r="AR28" s="183"/>
      <c r="AS28" s="183"/>
      <c r="AT28" s="183"/>
      <c r="AU28" s="183"/>
      <c r="AV28" s="183"/>
      <c r="AW28" s="183"/>
      <c r="AX28" s="183"/>
      <c r="AY28" s="183"/>
      <c r="AZ28" s="183"/>
      <c r="BA28" s="183"/>
      <c r="BB28" s="183"/>
      <c r="BC28" s="183"/>
      <c r="BD28" s="183"/>
      <c r="BE28" s="183"/>
      <c r="BF28" s="183"/>
      <c r="BG28" s="183"/>
      <c r="BH28" s="183"/>
      <c r="BI28" s="183"/>
      <c r="BJ28" s="183"/>
      <c r="BK28" s="183"/>
      <c r="BL28" s="183"/>
      <c r="BM28" s="183"/>
      <c r="BN28" s="183"/>
      <c r="BO28" s="183"/>
      <c r="BP28" s="183"/>
      <c r="BQ28" s="183"/>
      <c r="BR28" s="183"/>
      <c r="BS28" s="183"/>
      <c r="BT28" s="183"/>
      <c r="BU28" s="183"/>
      <c r="BV28" s="183"/>
      <c r="BW28" s="183"/>
      <c r="BX28" s="183"/>
      <c r="BY28" s="183"/>
      <c r="BZ28" s="183"/>
      <c r="CA28" s="183"/>
      <c r="CB28" s="183"/>
      <c r="CC28" s="183"/>
      <c r="CD28" s="183"/>
      <c r="CE28" s="183"/>
      <c r="CF28" s="183"/>
      <c r="CG28" s="183"/>
      <c r="CH28" s="183"/>
      <c r="CI28" s="183"/>
      <c r="CJ28" s="183"/>
      <c r="CK28" s="183"/>
      <c r="CL28" s="183"/>
      <c r="CM28" s="183"/>
      <c r="CN28" s="183"/>
      <c r="CO28" s="183"/>
      <c r="CP28" s="183"/>
      <c r="CQ28" s="183"/>
      <c r="CR28" s="183"/>
      <c r="CS28" s="183"/>
      <c r="CT28" s="183"/>
      <c r="CU28" s="183"/>
      <c r="CV28" s="183"/>
      <c r="CW28" s="183"/>
      <c r="CX28" s="183"/>
      <c r="CY28" s="183"/>
      <c r="CZ28" s="183"/>
      <c r="DA28" s="183"/>
      <c r="DB28" s="183"/>
      <c r="DC28" s="183"/>
      <c r="DD28" s="183"/>
      <c r="DE28" s="183"/>
      <c r="DF28" s="183"/>
      <c r="DG28" s="183"/>
      <c r="DH28" s="183"/>
      <c r="DI28" s="183"/>
      <c r="DJ28" s="183"/>
      <c r="DK28" s="183"/>
      <c r="DL28" s="183"/>
      <c r="DM28" s="183"/>
      <c r="DN28" s="183"/>
      <c r="DO28" s="183"/>
      <c r="DP28" s="183"/>
      <c r="DQ28" s="183"/>
      <c r="DR28" s="183"/>
      <c r="DS28" s="183"/>
      <c r="DT28" s="183"/>
      <c r="DU28" s="183"/>
      <c r="DV28" s="183"/>
      <c r="DW28" s="183"/>
      <c r="DX28" s="183"/>
      <c r="DY28" s="183"/>
      <c r="DZ28" s="183"/>
      <c r="EA28" s="183"/>
      <c r="EB28" s="183"/>
      <c r="EC28" s="183"/>
      <c r="ED28" s="183"/>
      <c r="EE28" s="183"/>
      <c r="EF28" s="183"/>
      <c r="EG28" s="183"/>
      <c r="EH28" s="183"/>
      <c r="EI28" s="183"/>
      <c r="EJ28" s="183"/>
      <c r="EK28" s="183"/>
      <c r="EL28" s="183"/>
      <c r="EM28" s="183"/>
      <c r="EN28" s="183"/>
      <c r="EO28" s="183"/>
      <c r="EP28" s="183"/>
      <c r="EQ28" s="183"/>
      <c r="ER28" s="183"/>
      <c r="ES28" s="183"/>
      <c r="ET28" s="183"/>
      <c r="EU28" s="183"/>
      <c r="EV28" s="183"/>
      <c r="EW28" s="183"/>
      <c r="EX28" s="183"/>
      <c r="EY28" s="183"/>
      <c r="EZ28" s="183"/>
      <c r="FA28" s="183"/>
      <c r="FB28" s="183"/>
      <c r="FC28" s="183"/>
      <c r="FD28" s="183"/>
      <c r="FE28" s="183"/>
      <c r="FF28" s="183"/>
      <c r="FG28" s="183"/>
      <c r="FH28" s="183"/>
      <c r="FI28" s="183"/>
      <c r="FJ28" s="183"/>
      <c r="FK28" s="183"/>
      <c r="FL28" s="183"/>
      <c r="FM28" s="183"/>
      <c r="FN28" s="183"/>
      <c r="FO28" s="183"/>
      <c r="FP28" s="183"/>
      <c r="FQ28" s="183"/>
      <c r="FR28" s="183"/>
      <c r="FS28" s="183"/>
      <c r="FT28" s="183"/>
      <c r="FU28" s="183"/>
      <c r="FV28" s="183"/>
      <c r="FW28" s="183"/>
      <c r="FX28" s="183"/>
      <c r="FY28" s="183"/>
      <c r="FZ28" s="183"/>
      <c r="GA28" s="183"/>
      <c r="GB28" s="183"/>
      <c r="GC28" s="183"/>
      <c r="GD28" s="183"/>
      <c r="GE28" s="183"/>
      <c r="GF28" s="183"/>
      <c r="GG28" s="183"/>
      <c r="GH28" s="183"/>
      <c r="GI28" s="183"/>
      <c r="GJ28" s="183"/>
      <c r="GK28" s="183"/>
      <c r="GL28" s="183"/>
      <c r="GM28" s="183"/>
      <c r="GN28" s="183"/>
      <c r="GO28" s="183"/>
      <c r="GP28" s="183"/>
      <c r="GQ28" s="183"/>
      <c r="GR28" s="183"/>
      <c r="GS28" s="183"/>
      <c r="GT28" s="183"/>
      <c r="GU28" s="183"/>
      <c r="GV28" s="183"/>
      <c r="GW28" s="183"/>
      <c r="GX28" s="183"/>
      <c r="GY28" s="183"/>
      <c r="GZ28" s="183"/>
      <c r="HA28" s="183"/>
      <c r="HB28" s="183"/>
      <c r="HC28" s="183"/>
      <c r="HD28" s="183"/>
      <c r="HE28" s="183"/>
      <c r="HF28" s="183"/>
      <c r="HG28" s="183"/>
      <c r="HH28" s="183"/>
      <c r="HI28" s="183"/>
      <c r="HJ28" s="183"/>
      <c r="HK28" s="183"/>
      <c r="HL28" s="183"/>
      <c r="HM28" s="183"/>
      <c r="HN28" s="183"/>
      <c r="HO28" s="183"/>
      <c r="HP28" s="183"/>
      <c r="HQ28" s="183"/>
      <c r="HR28" s="183"/>
      <c r="HS28" s="183"/>
      <c r="HT28" s="183"/>
      <c r="HU28" s="183"/>
      <c r="HV28" s="183"/>
      <c r="HW28" s="183"/>
      <c r="HX28" s="183"/>
      <c r="HY28" s="183"/>
      <c r="HZ28" s="183"/>
      <c r="IA28" s="183"/>
      <c r="IB28" s="183"/>
      <c r="IC28" s="183"/>
      <c r="ID28" s="183"/>
      <c r="IE28" s="183"/>
      <c r="IF28" s="183"/>
      <c r="IG28" s="183"/>
      <c r="IH28" s="183"/>
      <c r="II28" s="183"/>
      <c r="IJ28" s="183"/>
      <c r="IK28" s="183"/>
      <c r="IL28" s="183"/>
      <c r="IM28" s="183"/>
      <c r="IN28" s="183"/>
      <c r="IO28" s="183"/>
      <c r="IP28" s="183"/>
      <c r="IQ28" s="183"/>
      <c r="IR28" s="183"/>
      <c r="IS28" s="183"/>
      <c r="IT28" s="183"/>
      <c r="IU28" s="183"/>
      <c r="IV28" s="183"/>
      <c r="IW28" s="183"/>
      <c r="IX28" s="183"/>
      <c r="IY28" s="183"/>
      <c r="IZ28" s="183"/>
      <c r="JA28" s="183"/>
      <c r="JB28" s="183"/>
      <c r="JC28" s="183"/>
      <c r="JD28" s="183"/>
      <c r="JE28" s="183"/>
      <c r="JF28" s="183"/>
      <c r="JG28" s="183"/>
      <c r="JH28" s="183"/>
      <c r="JI28" s="183"/>
      <c r="JJ28" s="183"/>
      <c r="JK28" s="183"/>
      <c r="JL28" s="183"/>
      <c r="JM28" s="183"/>
      <c r="JN28" s="183"/>
      <c r="JO28" s="183"/>
      <c r="JP28" s="183"/>
      <c r="JQ28" s="183"/>
      <c r="JR28" s="183"/>
      <c r="JS28" s="183"/>
      <c r="JT28" s="183"/>
      <c r="JU28" s="183"/>
      <c r="JV28" s="183"/>
      <c r="JW28" s="183"/>
      <c r="JX28" s="183"/>
      <c r="JY28" s="183"/>
      <c r="JZ28" s="183"/>
      <c r="KA28" s="183"/>
      <c r="KB28" s="183"/>
      <c r="KC28" s="183"/>
      <c r="KD28" s="183"/>
      <c r="KE28" s="183"/>
      <c r="KF28" s="183"/>
      <c r="KG28" s="183"/>
      <c r="KH28" s="183"/>
      <c r="KI28" s="183"/>
      <c r="KJ28" s="183"/>
      <c r="KK28" s="183"/>
      <c r="KL28" s="183"/>
      <c r="KM28" s="183"/>
      <c r="KN28" s="183"/>
      <c r="KO28" s="183"/>
      <c r="KP28" s="183"/>
      <c r="KQ28" s="183"/>
      <c r="KR28" s="183"/>
      <c r="KS28" s="183"/>
      <c r="KT28" s="183"/>
      <c r="KU28" s="183"/>
      <c r="KV28" s="183"/>
      <c r="KW28" s="183"/>
      <c r="KX28" s="183"/>
      <c r="KY28" s="183"/>
      <c r="KZ28" s="183"/>
      <c r="LA28" s="183"/>
      <c r="LB28" s="183"/>
      <c r="LC28" s="183"/>
      <c r="LD28" s="183"/>
      <c r="LE28" s="183"/>
      <c r="LF28" s="183"/>
      <c r="LG28" s="183"/>
      <c r="LH28" s="183"/>
      <c r="LI28" s="183"/>
      <c r="LJ28" s="183"/>
      <c r="LK28" s="183"/>
      <c r="LL28" s="183"/>
      <c r="LM28" s="183"/>
      <c r="LN28" s="183"/>
      <c r="LO28" s="183"/>
      <c r="LP28" s="183"/>
      <c r="LQ28" s="183"/>
      <c r="LR28" s="183"/>
      <c r="LS28" s="183"/>
      <c r="LT28" s="183"/>
      <c r="LU28" s="183"/>
      <c r="LV28" s="183"/>
      <c r="LW28" s="183"/>
      <c r="LX28" s="183"/>
      <c r="LY28" s="183"/>
      <c r="LZ28" s="183"/>
      <c r="MA28" s="183"/>
      <c r="MB28" s="183"/>
      <c r="MC28" s="183"/>
      <c r="MD28" s="183"/>
      <c r="ME28" s="183"/>
      <c r="MF28" s="183"/>
      <c r="MG28" s="183"/>
      <c r="MH28" s="183"/>
    </row>
    <row r="29" spans="1:346" s="220" customFormat="1" ht="18" hidden="1" thickTop="1">
      <c r="A29" s="227"/>
      <c r="B29" s="227"/>
      <c r="C29" s="227"/>
      <c r="D29" s="227"/>
      <c r="E29" s="227"/>
      <c r="F29" s="227"/>
      <c r="G29" s="139"/>
      <c r="H29" s="139"/>
      <c r="I29" s="139"/>
      <c r="J29" s="223"/>
      <c r="K29" s="223"/>
      <c r="L29" s="223"/>
      <c r="M29" s="141"/>
      <c r="N29" s="14"/>
      <c r="O29" s="14"/>
      <c r="P29" s="14"/>
      <c r="Q29" s="14"/>
      <c r="R29" s="14"/>
      <c r="S29" s="14"/>
      <c r="T29" s="15"/>
      <c r="U29" s="183"/>
      <c r="V29" s="183"/>
      <c r="W29" s="183"/>
      <c r="X29" s="183"/>
      <c r="Y29" s="183"/>
      <c r="Z29" s="183"/>
      <c r="AA29" s="183"/>
      <c r="AB29" s="183"/>
      <c r="AC29" s="183"/>
      <c r="AD29" s="183"/>
      <c r="AE29" s="183"/>
      <c r="AF29" s="183"/>
      <c r="AG29" s="183"/>
      <c r="AH29" s="183"/>
      <c r="AI29" s="183"/>
      <c r="AJ29" s="183"/>
      <c r="AK29" s="183"/>
      <c r="AL29" s="183"/>
      <c r="AM29" s="183"/>
      <c r="AN29" s="183"/>
      <c r="AO29" s="183"/>
      <c r="AP29" s="183"/>
      <c r="AQ29" s="183"/>
      <c r="AR29" s="183"/>
      <c r="AS29" s="183"/>
      <c r="AT29" s="183"/>
      <c r="AU29" s="183"/>
      <c r="AV29" s="183"/>
      <c r="AW29" s="183"/>
      <c r="AX29" s="183"/>
      <c r="AY29" s="183"/>
      <c r="AZ29" s="183"/>
      <c r="BA29" s="183"/>
      <c r="BB29" s="183"/>
      <c r="BC29" s="183"/>
      <c r="BD29" s="183"/>
      <c r="BE29" s="183"/>
      <c r="BF29" s="183"/>
      <c r="BG29" s="183"/>
      <c r="BH29" s="183"/>
      <c r="BI29" s="183"/>
      <c r="BJ29" s="183"/>
      <c r="BK29" s="183"/>
      <c r="BL29" s="183"/>
      <c r="BM29" s="183"/>
      <c r="BN29" s="183"/>
      <c r="BO29" s="183"/>
      <c r="BP29" s="183"/>
      <c r="BQ29" s="183"/>
      <c r="BR29" s="183"/>
      <c r="BS29" s="183"/>
      <c r="BT29" s="183"/>
      <c r="BU29" s="183"/>
      <c r="BV29" s="183"/>
      <c r="BW29" s="183"/>
      <c r="BX29" s="183"/>
      <c r="BY29" s="183"/>
      <c r="BZ29" s="183"/>
      <c r="CA29" s="183"/>
      <c r="CB29" s="183"/>
      <c r="CC29" s="183"/>
      <c r="CD29" s="183"/>
      <c r="CE29" s="183"/>
      <c r="CF29" s="183"/>
      <c r="CG29" s="183"/>
      <c r="CH29" s="183"/>
      <c r="CI29" s="183"/>
      <c r="CJ29" s="183"/>
      <c r="CK29" s="183"/>
      <c r="CL29" s="183"/>
      <c r="CM29" s="183"/>
      <c r="CN29" s="183"/>
      <c r="CO29" s="183"/>
      <c r="CP29" s="183"/>
      <c r="CQ29" s="183"/>
      <c r="CR29" s="183"/>
      <c r="CS29" s="183"/>
      <c r="CT29" s="183"/>
      <c r="CU29" s="183"/>
      <c r="CV29" s="183"/>
      <c r="CW29" s="183"/>
      <c r="CX29" s="183"/>
      <c r="CY29" s="183"/>
      <c r="CZ29" s="183"/>
      <c r="DA29" s="183"/>
      <c r="DB29" s="183"/>
      <c r="DC29" s="183"/>
      <c r="DD29" s="183"/>
      <c r="DE29" s="183"/>
      <c r="DF29" s="183"/>
      <c r="DG29" s="183"/>
      <c r="DH29" s="183"/>
      <c r="DI29" s="183"/>
      <c r="DJ29" s="183"/>
      <c r="DK29" s="183"/>
      <c r="DL29" s="183"/>
      <c r="DM29" s="183"/>
      <c r="DN29" s="183"/>
      <c r="DO29" s="183"/>
      <c r="DP29" s="183"/>
      <c r="DQ29" s="183"/>
      <c r="DR29" s="183"/>
      <c r="DS29" s="183"/>
      <c r="DT29" s="183"/>
      <c r="DU29" s="183"/>
      <c r="DV29" s="183"/>
      <c r="DW29" s="183"/>
      <c r="DX29" s="183"/>
      <c r="DY29" s="183"/>
      <c r="DZ29" s="183"/>
      <c r="EA29" s="183"/>
      <c r="EB29" s="183"/>
      <c r="EC29" s="183"/>
      <c r="ED29" s="183"/>
      <c r="EE29" s="183"/>
      <c r="EF29" s="183"/>
      <c r="EG29" s="183"/>
      <c r="EH29" s="183"/>
      <c r="EI29" s="183"/>
      <c r="EJ29" s="183"/>
      <c r="EK29" s="183"/>
      <c r="EL29" s="183"/>
      <c r="EM29" s="183"/>
      <c r="EN29" s="183"/>
      <c r="EO29" s="183"/>
      <c r="EP29" s="183"/>
      <c r="EQ29" s="183"/>
      <c r="ER29" s="183"/>
      <c r="ES29" s="183"/>
      <c r="ET29" s="183"/>
      <c r="EU29" s="183"/>
      <c r="EV29" s="183"/>
      <c r="EW29" s="183"/>
      <c r="EX29" s="183"/>
      <c r="EY29" s="183"/>
      <c r="EZ29" s="183"/>
      <c r="FA29" s="183"/>
      <c r="FB29" s="183"/>
      <c r="FC29" s="183"/>
      <c r="FD29" s="183"/>
      <c r="FE29" s="183"/>
      <c r="FF29" s="183"/>
      <c r="FG29" s="183"/>
      <c r="FH29" s="183"/>
      <c r="FI29" s="183"/>
      <c r="FJ29" s="183"/>
      <c r="FK29" s="183"/>
      <c r="FL29" s="183"/>
      <c r="FM29" s="183"/>
      <c r="FN29" s="183"/>
      <c r="FO29" s="183"/>
      <c r="FP29" s="183"/>
      <c r="FQ29" s="183"/>
      <c r="FR29" s="183"/>
      <c r="FS29" s="183"/>
      <c r="FT29" s="183"/>
      <c r="FU29" s="183"/>
      <c r="FV29" s="183"/>
      <c r="FW29" s="183"/>
      <c r="FX29" s="183"/>
      <c r="FY29" s="183"/>
      <c r="FZ29" s="183"/>
      <c r="GA29" s="183"/>
      <c r="GB29" s="183"/>
      <c r="GC29" s="183"/>
      <c r="GD29" s="183"/>
      <c r="GE29" s="183"/>
      <c r="GF29" s="183"/>
      <c r="GG29" s="183"/>
      <c r="GH29" s="183"/>
      <c r="GI29" s="183"/>
      <c r="GJ29" s="183"/>
      <c r="GK29" s="183"/>
      <c r="GL29" s="183"/>
      <c r="GM29" s="183"/>
      <c r="GN29" s="183"/>
      <c r="GO29" s="183"/>
      <c r="GP29" s="183"/>
      <c r="GQ29" s="183"/>
      <c r="GR29" s="183"/>
      <c r="GS29" s="183"/>
      <c r="GT29" s="183"/>
      <c r="GU29" s="183"/>
      <c r="GV29" s="183"/>
      <c r="GW29" s="183"/>
      <c r="GX29" s="183"/>
      <c r="GY29" s="183"/>
      <c r="GZ29" s="183"/>
      <c r="HA29" s="183"/>
      <c r="HB29" s="183"/>
      <c r="HC29" s="183"/>
      <c r="HD29" s="183"/>
      <c r="HE29" s="183"/>
      <c r="HF29" s="183"/>
      <c r="HG29" s="183"/>
      <c r="HH29" s="183"/>
      <c r="HI29" s="183"/>
      <c r="HJ29" s="183"/>
      <c r="HK29" s="183"/>
      <c r="HL29" s="183"/>
      <c r="HM29" s="183"/>
      <c r="HN29" s="183"/>
      <c r="HO29" s="183"/>
      <c r="HP29" s="183"/>
      <c r="HQ29" s="183"/>
      <c r="HR29" s="183"/>
      <c r="HS29" s="183"/>
      <c r="HT29" s="183"/>
      <c r="HU29" s="183"/>
      <c r="HV29" s="183"/>
      <c r="HW29" s="183"/>
      <c r="HX29" s="183"/>
      <c r="HY29" s="183"/>
      <c r="HZ29" s="183"/>
      <c r="IA29" s="183"/>
      <c r="IB29" s="183"/>
      <c r="IC29" s="183"/>
      <c r="ID29" s="183"/>
      <c r="IE29" s="183"/>
      <c r="IF29" s="183"/>
      <c r="IG29" s="183"/>
      <c r="IH29" s="183"/>
      <c r="II29" s="183"/>
      <c r="IJ29" s="183"/>
      <c r="IK29" s="183"/>
      <c r="IL29" s="183"/>
      <c r="IM29" s="183"/>
      <c r="IN29" s="183"/>
      <c r="IO29" s="183"/>
      <c r="IP29" s="183"/>
      <c r="IQ29" s="183"/>
      <c r="IR29" s="183"/>
      <c r="IS29" s="183"/>
      <c r="IT29" s="183"/>
      <c r="IU29" s="183"/>
      <c r="IV29" s="183"/>
      <c r="IW29" s="183"/>
      <c r="IX29" s="183"/>
      <c r="IY29" s="183"/>
      <c r="IZ29" s="183"/>
      <c r="JA29" s="183"/>
      <c r="JB29" s="183"/>
      <c r="JC29" s="183"/>
      <c r="JD29" s="183"/>
      <c r="JE29" s="183"/>
      <c r="JF29" s="183"/>
      <c r="JG29" s="183"/>
      <c r="JH29" s="183"/>
      <c r="JI29" s="183"/>
      <c r="JJ29" s="183"/>
      <c r="JK29" s="183"/>
      <c r="JL29" s="183"/>
      <c r="JM29" s="183"/>
      <c r="JN29" s="183"/>
      <c r="JO29" s="183"/>
      <c r="JP29" s="183"/>
      <c r="JQ29" s="183"/>
      <c r="JR29" s="183"/>
      <c r="JS29" s="183"/>
      <c r="JT29" s="183"/>
      <c r="JU29" s="183"/>
      <c r="JV29" s="183"/>
      <c r="JW29" s="183"/>
      <c r="JX29" s="183"/>
      <c r="JY29" s="183"/>
      <c r="JZ29" s="183"/>
      <c r="KA29" s="183"/>
      <c r="KB29" s="183"/>
      <c r="KC29" s="183"/>
      <c r="KD29" s="183"/>
      <c r="KE29" s="183"/>
      <c r="KF29" s="183"/>
      <c r="KG29" s="183"/>
      <c r="KH29" s="183"/>
      <c r="KI29" s="183"/>
      <c r="KJ29" s="183"/>
      <c r="KK29" s="183"/>
      <c r="KL29" s="183"/>
      <c r="KM29" s="183"/>
      <c r="KN29" s="183"/>
      <c r="KO29" s="183"/>
      <c r="KP29" s="183"/>
      <c r="KQ29" s="183"/>
      <c r="KR29" s="183"/>
      <c r="KS29" s="183"/>
      <c r="KT29" s="183"/>
      <c r="KU29" s="183"/>
      <c r="KV29" s="183"/>
      <c r="KW29" s="183"/>
      <c r="KX29" s="183"/>
      <c r="KY29" s="183"/>
      <c r="KZ29" s="183"/>
      <c r="LA29" s="183"/>
      <c r="LB29" s="183"/>
      <c r="LC29" s="183"/>
      <c r="LD29" s="183"/>
      <c r="LE29" s="183"/>
      <c r="LF29" s="183"/>
      <c r="LG29" s="183"/>
      <c r="LH29" s="183"/>
      <c r="LI29" s="183"/>
      <c r="LJ29" s="183"/>
      <c r="LK29" s="183"/>
      <c r="LL29" s="183"/>
      <c r="LM29" s="183"/>
      <c r="LN29" s="183"/>
      <c r="LO29" s="183"/>
      <c r="LP29" s="183"/>
      <c r="LQ29" s="183"/>
      <c r="LR29" s="183"/>
      <c r="LS29" s="183"/>
      <c r="LT29" s="183"/>
      <c r="LU29" s="183"/>
      <c r="LV29" s="183"/>
      <c r="LW29" s="183"/>
      <c r="LX29" s="183"/>
      <c r="LY29" s="183"/>
      <c r="LZ29" s="183"/>
      <c r="MA29" s="183"/>
      <c r="MB29" s="183"/>
      <c r="MC29" s="183"/>
      <c r="MD29" s="183"/>
      <c r="ME29" s="183"/>
      <c r="MF29" s="183"/>
      <c r="MG29" s="183"/>
      <c r="MH29" s="183"/>
    </row>
    <row r="30" spans="1:346" s="220" customFormat="1" ht="17" hidden="1">
      <c r="A30" s="227"/>
      <c r="B30" s="227" t="s">
        <v>13</v>
      </c>
      <c r="C30" s="227"/>
      <c r="D30" s="227"/>
      <c r="E30" s="227"/>
      <c r="F30" s="227"/>
      <c r="G30" s="139"/>
      <c r="H30" s="139"/>
      <c r="I30" s="139"/>
      <c r="J30" s="223"/>
      <c r="K30" s="223"/>
      <c r="L30" s="223"/>
      <c r="M30" s="141"/>
      <c r="N30" s="14"/>
      <c r="O30" s="14"/>
      <c r="P30" s="14"/>
      <c r="Q30" s="14"/>
      <c r="R30" s="14"/>
      <c r="S30" s="14"/>
      <c r="T30" s="15"/>
      <c r="U30" s="183"/>
      <c r="V30" s="183"/>
      <c r="W30" s="183"/>
      <c r="X30" s="183"/>
      <c r="Y30" s="183"/>
      <c r="Z30" s="183"/>
      <c r="AA30" s="183"/>
      <c r="AB30" s="183"/>
      <c r="AC30" s="183"/>
      <c r="AD30" s="183"/>
      <c r="AE30" s="183"/>
      <c r="AF30" s="183"/>
      <c r="AG30" s="183"/>
      <c r="AH30" s="183"/>
      <c r="AI30" s="183"/>
      <c r="AJ30" s="183"/>
      <c r="AK30" s="183"/>
      <c r="AL30" s="183"/>
      <c r="AM30" s="183"/>
      <c r="AN30" s="183"/>
      <c r="AO30" s="183"/>
      <c r="AP30" s="183"/>
      <c r="AQ30" s="183"/>
      <c r="AR30" s="183"/>
      <c r="AS30" s="183"/>
      <c r="AT30" s="183"/>
      <c r="AU30" s="183"/>
      <c r="AV30" s="183"/>
      <c r="AW30" s="183"/>
      <c r="AX30" s="183"/>
      <c r="AY30" s="183"/>
      <c r="AZ30" s="183"/>
      <c r="BA30" s="183"/>
      <c r="BB30" s="183"/>
      <c r="BC30" s="183"/>
      <c r="BD30" s="183"/>
      <c r="BE30" s="183"/>
      <c r="BF30" s="183"/>
      <c r="BG30" s="183"/>
      <c r="BH30" s="183"/>
      <c r="BI30" s="183"/>
      <c r="BJ30" s="183"/>
      <c r="BK30" s="183"/>
      <c r="BL30" s="183"/>
      <c r="BM30" s="183"/>
      <c r="BN30" s="183"/>
      <c r="BO30" s="183"/>
      <c r="BP30" s="183"/>
      <c r="BQ30" s="183"/>
      <c r="BR30" s="183"/>
      <c r="BS30" s="183"/>
      <c r="BT30" s="183"/>
      <c r="BU30" s="183"/>
      <c r="BV30" s="183"/>
      <c r="BW30" s="183"/>
      <c r="BX30" s="183"/>
      <c r="BY30" s="183"/>
      <c r="BZ30" s="183"/>
      <c r="CA30" s="183"/>
      <c r="CB30" s="183"/>
      <c r="CC30" s="183"/>
      <c r="CD30" s="183"/>
      <c r="CE30" s="183"/>
      <c r="CF30" s="183"/>
      <c r="CG30" s="183"/>
      <c r="CH30" s="183"/>
      <c r="CI30" s="183"/>
      <c r="CJ30" s="183"/>
      <c r="CK30" s="183"/>
      <c r="CL30" s="183"/>
      <c r="CM30" s="183"/>
      <c r="CN30" s="183"/>
      <c r="CO30" s="183"/>
      <c r="CP30" s="183"/>
      <c r="CQ30" s="183"/>
      <c r="CR30" s="183"/>
      <c r="CS30" s="183"/>
      <c r="CT30" s="183"/>
      <c r="CU30" s="183"/>
      <c r="CV30" s="183"/>
      <c r="CW30" s="183"/>
      <c r="CX30" s="183"/>
      <c r="CY30" s="183"/>
      <c r="CZ30" s="183"/>
      <c r="DA30" s="183"/>
      <c r="DB30" s="183"/>
      <c r="DC30" s="183"/>
      <c r="DD30" s="183"/>
      <c r="DE30" s="183"/>
      <c r="DF30" s="183"/>
      <c r="DG30" s="183"/>
      <c r="DH30" s="183"/>
      <c r="DI30" s="183"/>
      <c r="DJ30" s="183"/>
      <c r="DK30" s="183"/>
      <c r="DL30" s="183"/>
      <c r="DM30" s="183"/>
      <c r="DN30" s="183"/>
      <c r="DO30" s="183"/>
      <c r="DP30" s="183"/>
      <c r="DQ30" s="183"/>
      <c r="DR30" s="183"/>
      <c r="DS30" s="183"/>
      <c r="DT30" s="183"/>
      <c r="DU30" s="183"/>
      <c r="DV30" s="183"/>
      <c r="DW30" s="183"/>
      <c r="DX30" s="183"/>
      <c r="DY30" s="183"/>
      <c r="DZ30" s="183"/>
      <c r="EA30" s="183"/>
      <c r="EB30" s="183"/>
      <c r="EC30" s="183"/>
      <c r="ED30" s="183"/>
      <c r="EE30" s="183"/>
      <c r="EF30" s="183"/>
      <c r="EG30" s="183"/>
      <c r="EH30" s="183"/>
      <c r="EI30" s="183"/>
      <c r="EJ30" s="183"/>
      <c r="EK30" s="183"/>
      <c r="EL30" s="183"/>
      <c r="EM30" s="183"/>
      <c r="EN30" s="183"/>
      <c r="EO30" s="183"/>
      <c r="EP30" s="183"/>
      <c r="EQ30" s="183"/>
      <c r="ER30" s="183"/>
      <c r="ES30" s="183"/>
      <c r="ET30" s="183"/>
      <c r="EU30" s="183"/>
      <c r="EV30" s="183"/>
      <c r="EW30" s="183"/>
      <c r="EX30" s="183"/>
      <c r="EY30" s="183"/>
      <c r="EZ30" s="183"/>
      <c r="FA30" s="183"/>
      <c r="FB30" s="183"/>
      <c r="FC30" s="183"/>
      <c r="FD30" s="183"/>
      <c r="FE30" s="183"/>
      <c r="FF30" s="183"/>
      <c r="FG30" s="183"/>
      <c r="FH30" s="183"/>
      <c r="FI30" s="183"/>
      <c r="FJ30" s="183"/>
      <c r="FK30" s="183"/>
      <c r="FL30" s="183"/>
      <c r="FM30" s="183"/>
      <c r="FN30" s="183"/>
      <c r="FO30" s="183"/>
      <c r="FP30" s="183"/>
      <c r="FQ30" s="183"/>
      <c r="FR30" s="183"/>
      <c r="FS30" s="183"/>
      <c r="FT30" s="183"/>
      <c r="FU30" s="183"/>
      <c r="FV30" s="183"/>
      <c r="FW30" s="183"/>
      <c r="FX30" s="183"/>
      <c r="FY30" s="183"/>
      <c r="FZ30" s="183"/>
      <c r="GA30" s="183"/>
      <c r="GB30" s="183"/>
      <c r="GC30" s="183"/>
      <c r="GD30" s="183"/>
      <c r="GE30" s="183"/>
      <c r="GF30" s="183"/>
      <c r="GG30" s="183"/>
      <c r="GH30" s="183"/>
      <c r="GI30" s="183"/>
      <c r="GJ30" s="183"/>
      <c r="GK30" s="183"/>
      <c r="GL30" s="183"/>
      <c r="GM30" s="183"/>
      <c r="GN30" s="183"/>
      <c r="GO30" s="183"/>
      <c r="GP30" s="183"/>
      <c r="GQ30" s="183"/>
      <c r="GR30" s="183"/>
      <c r="GS30" s="183"/>
      <c r="GT30" s="183"/>
      <c r="GU30" s="183"/>
      <c r="GV30" s="183"/>
      <c r="GW30" s="183"/>
      <c r="GX30" s="183"/>
      <c r="GY30" s="183"/>
      <c r="GZ30" s="183"/>
      <c r="HA30" s="183"/>
      <c r="HB30" s="183"/>
      <c r="HC30" s="183"/>
      <c r="HD30" s="183"/>
      <c r="HE30" s="183"/>
      <c r="HF30" s="183"/>
      <c r="HG30" s="183"/>
      <c r="HH30" s="183"/>
      <c r="HI30" s="183"/>
      <c r="HJ30" s="183"/>
      <c r="HK30" s="183"/>
      <c r="HL30" s="183"/>
      <c r="HM30" s="183"/>
      <c r="HN30" s="183"/>
      <c r="HO30" s="183"/>
      <c r="HP30" s="183"/>
      <c r="HQ30" s="183"/>
      <c r="HR30" s="183"/>
      <c r="HS30" s="183"/>
      <c r="HT30" s="183"/>
      <c r="HU30" s="183"/>
      <c r="HV30" s="183"/>
      <c r="HW30" s="183"/>
      <c r="HX30" s="183"/>
      <c r="HY30" s="183"/>
      <c r="HZ30" s="183"/>
      <c r="IA30" s="183"/>
      <c r="IB30" s="183"/>
      <c r="IC30" s="183"/>
      <c r="ID30" s="183"/>
      <c r="IE30" s="183"/>
      <c r="IF30" s="183"/>
      <c r="IG30" s="183"/>
      <c r="IH30" s="183"/>
      <c r="II30" s="183"/>
      <c r="IJ30" s="183"/>
      <c r="IK30" s="183"/>
      <c r="IL30" s="183"/>
      <c r="IM30" s="183"/>
      <c r="IN30" s="183"/>
      <c r="IO30" s="183"/>
      <c r="IP30" s="183"/>
      <c r="IQ30" s="183"/>
      <c r="IR30" s="183"/>
      <c r="IS30" s="183"/>
      <c r="IT30" s="183"/>
      <c r="IU30" s="183"/>
      <c r="IV30" s="183"/>
      <c r="IW30" s="183"/>
      <c r="IX30" s="183"/>
      <c r="IY30" s="183"/>
      <c r="IZ30" s="183"/>
      <c r="JA30" s="183"/>
      <c r="JB30" s="183"/>
      <c r="JC30" s="183"/>
      <c r="JD30" s="183"/>
      <c r="JE30" s="183"/>
      <c r="JF30" s="183"/>
      <c r="JG30" s="183"/>
      <c r="JH30" s="183"/>
      <c r="JI30" s="183"/>
      <c r="JJ30" s="183"/>
      <c r="JK30" s="183"/>
      <c r="JL30" s="183"/>
      <c r="JM30" s="183"/>
      <c r="JN30" s="183"/>
      <c r="JO30" s="183"/>
      <c r="JP30" s="183"/>
      <c r="JQ30" s="183"/>
      <c r="JR30" s="183"/>
      <c r="JS30" s="183"/>
      <c r="JT30" s="183"/>
      <c r="JU30" s="183"/>
      <c r="JV30" s="183"/>
      <c r="JW30" s="183"/>
      <c r="JX30" s="183"/>
      <c r="JY30" s="183"/>
      <c r="JZ30" s="183"/>
      <c r="KA30" s="183"/>
      <c r="KB30" s="183"/>
      <c r="KC30" s="183"/>
      <c r="KD30" s="183"/>
      <c r="KE30" s="183"/>
      <c r="KF30" s="183"/>
      <c r="KG30" s="183"/>
      <c r="KH30" s="183"/>
      <c r="KI30" s="183"/>
      <c r="KJ30" s="183"/>
      <c r="KK30" s="183"/>
      <c r="KL30" s="183"/>
      <c r="KM30" s="183"/>
      <c r="KN30" s="183"/>
      <c r="KO30" s="183"/>
      <c r="KP30" s="183"/>
      <c r="KQ30" s="183"/>
      <c r="KR30" s="183"/>
      <c r="KS30" s="183"/>
      <c r="KT30" s="183"/>
      <c r="KU30" s="183"/>
      <c r="KV30" s="183"/>
      <c r="KW30" s="183"/>
      <c r="KX30" s="183"/>
      <c r="KY30" s="183"/>
      <c r="KZ30" s="183"/>
      <c r="LA30" s="183"/>
      <c r="LB30" s="183"/>
      <c r="LC30" s="183"/>
      <c r="LD30" s="183"/>
      <c r="LE30" s="183"/>
      <c r="LF30" s="183"/>
      <c r="LG30" s="183"/>
      <c r="LH30" s="183"/>
      <c r="LI30" s="183"/>
      <c r="LJ30" s="183"/>
      <c r="LK30" s="183"/>
      <c r="LL30" s="183"/>
      <c r="LM30" s="183"/>
      <c r="LN30" s="183"/>
      <c r="LO30" s="183"/>
      <c r="LP30" s="183"/>
      <c r="LQ30" s="183"/>
      <c r="LR30" s="183"/>
      <c r="LS30" s="183"/>
      <c r="LT30" s="183"/>
      <c r="LU30" s="183"/>
      <c r="LV30" s="183"/>
      <c r="LW30" s="183"/>
      <c r="LX30" s="183"/>
      <c r="LY30" s="183"/>
      <c r="LZ30" s="183"/>
      <c r="MA30" s="183"/>
      <c r="MB30" s="183"/>
      <c r="MC30" s="183"/>
      <c r="MD30" s="183"/>
      <c r="ME30" s="183"/>
      <c r="MF30" s="183"/>
      <c r="MG30" s="183"/>
      <c r="MH30" s="183"/>
    </row>
    <row r="31" spans="1:346" s="220" customFormat="1" ht="17" hidden="1">
      <c r="A31" s="227"/>
      <c r="B31" s="227"/>
      <c r="C31" s="227"/>
      <c r="D31" s="227"/>
      <c r="E31" s="227"/>
      <c r="F31" s="227"/>
      <c r="G31" s="139"/>
      <c r="H31" s="139"/>
      <c r="I31" s="139"/>
      <c r="J31" s="223"/>
      <c r="K31" s="223"/>
      <c r="L31" s="223"/>
      <c r="M31" s="141"/>
      <c r="N31" s="14"/>
      <c r="O31" s="14"/>
      <c r="P31" s="14"/>
      <c r="Q31" s="14"/>
      <c r="R31" s="14"/>
      <c r="S31" s="14"/>
      <c r="T31" s="15"/>
      <c r="U31" s="183"/>
      <c r="V31" s="183"/>
      <c r="W31" s="183"/>
      <c r="X31" s="183"/>
      <c r="Y31" s="183"/>
      <c r="Z31" s="183"/>
      <c r="AA31" s="183"/>
      <c r="AB31" s="183"/>
      <c r="AC31" s="183"/>
      <c r="AD31" s="183"/>
      <c r="AE31" s="183"/>
      <c r="AF31" s="183"/>
      <c r="AG31" s="183"/>
      <c r="AH31" s="183"/>
      <c r="AI31" s="183"/>
      <c r="AJ31" s="183"/>
      <c r="AK31" s="183"/>
      <c r="AL31" s="183"/>
      <c r="AM31" s="183"/>
      <c r="AN31" s="183"/>
      <c r="AO31" s="183"/>
      <c r="AP31" s="183"/>
      <c r="AQ31" s="183"/>
      <c r="AR31" s="183"/>
      <c r="AS31" s="183"/>
      <c r="AT31" s="183"/>
      <c r="AU31" s="183"/>
      <c r="AV31" s="183"/>
      <c r="AW31" s="183"/>
      <c r="AX31" s="183"/>
      <c r="AY31" s="183"/>
      <c r="AZ31" s="183"/>
      <c r="BA31" s="183"/>
      <c r="BB31" s="183"/>
      <c r="BC31" s="183"/>
      <c r="BD31" s="183"/>
      <c r="BE31" s="183"/>
      <c r="BF31" s="183"/>
      <c r="BG31" s="183"/>
      <c r="BH31" s="183"/>
      <c r="BI31" s="183"/>
      <c r="BJ31" s="183"/>
      <c r="BK31" s="183"/>
      <c r="BL31" s="183"/>
      <c r="BM31" s="183"/>
      <c r="BN31" s="183"/>
      <c r="BO31" s="183"/>
      <c r="BP31" s="183"/>
      <c r="BQ31" s="183"/>
      <c r="BR31" s="183"/>
      <c r="BS31" s="183"/>
      <c r="BT31" s="183"/>
      <c r="BU31" s="183"/>
      <c r="BV31" s="183"/>
      <c r="BW31" s="183"/>
      <c r="BX31" s="183"/>
      <c r="BY31" s="183"/>
      <c r="BZ31" s="183"/>
      <c r="CA31" s="183"/>
      <c r="CB31" s="183"/>
      <c r="CC31" s="183"/>
      <c r="CD31" s="183"/>
      <c r="CE31" s="183"/>
      <c r="CF31" s="183"/>
      <c r="CG31" s="183"/>
      <c r="CH31" s="183"/>
      <c r="CI31" s="183"/>
      <c r="CJ31" s="183"/>
      <c r="CK31" s="183"/>
      <c r="CL31" s="183"/>
      <c r="CM31" s="183"/>
      <c r="CN31" s="183"/>
      <c r="CO31" s="183"/>
      <c r="CP31" s="183"/>
      <c r="CQ31" s="183"/>
      <c r="CR31" s="183"/>
      <c r="CS31" s="183"/>
      <c r="CT31" s="183"/>
      <c r="CU31" s="183"/>
      <c r="CV31" s="183"/>
      <c r="CW31" s="183"/>
      <c r="CX31" s="183"/>
      <c r="CY31" s="183"/>
      <c r="CZ31" s="183"/>
      <c r="DA31" s="183"/>
      <c r="DB31" s="183"/>
      <c r="DC31" s="183"/>
      <c r="DD31" s="183"/>
      <c r="DE31" s="183"/>
      <c r="DF31" s="183"/>
      <c r="DG31" s="183"/>
      <c r="DH31" s="183"/>
      <c r="DI31" s="183"/>
      <c r="DJ31" s="183"/>
      <c r="DK31" s="183"/>
      <c r="DL31" s="183"/>
      <c r="DM31" s="183"/>
      <c r="DN31" s="183"/>
      <c r="DO31" s="183"/>
      <c r="DP31" s="183"/>
      <c r="DQ31" s="183"/>
      <c r="DR31" s="183"/>
      <c r="DS31" s="183"/>
      <c r="DT31" s="183"/>
      <c r="DU31" s="183"/>
      <c r="DV31" s="183"/>
      <c r="DW31" s="183"/>
      <c r="DX31" s="183"/>
      <c r="DY31" s="183"/>
      <c r="DZ31" s="183"/>
      <c r="EA31" s="183"/>
      <c r="EB31" s="183"/>
      <c r="EC31" s="183"/>
      <c r="ED31" s="183"/>
      <c r="EE31" s="183"/>
      <c r="EF31" s="183"/>
      <c r="EG31" s="183"/>
      <c r="EH31" s="183"/>
      <c r="EI31" s="183"/>
      <c r="EJ31" s="183"/>
      <c r="EK31" s="183"/>
      <c r="EL31" s="183"/>
      <c r="EM31" s="183"/>
      <c r="EN31" s="183"/>
      <c r="EO31" s="183"/>
      <c r="EP31" s="183"/>
      <c r="EQ31" s="183"/>
      <c r="ER31" s="183"/>
      <c r="ES31" s="183"/>
      <c r="ET31" s="183"/>
      <c r="EU31" s="183"/>
      <c r="EV31" s="183"/>
      <c r="EW31" s="183"/>
      <c r="EX31" s="183"/>
      <c r="EY31" s="183"/>
      <c r="EZ31" s="183"/>
      <c r="FA31" s="183"/>
      <c r="FB31" s="183"/>
      <c r="FC31" s="183"/>
      <c r="FD31" s="183"/>
      <c r="FE31" s="183"/>
      <c r="FF31" s="183"/>
      <c r="FG31" s="183"/>
      <c r="FH31" s="183"/>
      <c r="FI31" s="183"/>
      <c r="FJ31" s="183"/>
      <c r="FK31" s="183"/>
      <c r="FL31" s="183"/>
      <c r="FM31" s="183"/>
      <c r="FN31" s="183"/>
      <c r="FO31" s="183"/>
      <c r="FP31" s="183"/>
      <c r="FQ31" s="183"/>
      <c r="FR31" s="183"/>
      <c r="FS31" s="183"/>
      <c r="FT31" s="183"/>
      <c r="FU31" s="183"/>
      <c r="FV31" s="183"/>
      <c r="FW31" s="183"/>
      <c r="FX31" s="183"/>
      <c r="FY31" s="183"/>
      <c r="FZ31" s="183"/>
      <c r="GA31" s="183"/>
      <c r="GB31" s="183"/>
      <c r="GC31" s="183"/>
      <c r="GD31" s="183"/>
      <c r="GE31" s="183"/>
      <c r="GF31" s="183"/>
      <c r="GG31" s="183"/>
      <c r="GH31" s="183"/>
      <c r="GI31" s="183"/>
      <c r="GJ31" s="183"/>
      <c r="GK31" s="183"/>
      <c r="GL31" s="183"/>
      <c r="GM31" s="183"/>
      <c r="GN31" s="183"/>
      <c r="GO31" s="183"/>
      <c r="GP31" s="183"/>
      <c r="GQ31" s="183"/>
      <c r="GR31" s="183"/>
      <c r="GS31" s="183"/>
      <c r="GT31" s="183"/>
      <c r="GU31" s="183"/>
      <c r="GV31" s="183"/>
      <c r="GW31" s="183"/>
      <c r="GX31" s="183"/>
      <c r="GY31" s="183"/>
      <c r="GZ31" s="183"/>
      <c r="HA31" s="183"/>
      <c r="HB31" s="183"/>
      <c r="HC31" s="183"/>
      <c r="HD31" s="183"/>
      <c r="HE31" s="183"/>
      <c r="HF31" s="183"/>
      <c r="HG31" s="183"/>
      <c r="HH31" s="183"/>
      <c r="HI31" s="183"/>
      <c r="HJ31" s="183"/>
      <c r="HK31" s="183"/>
      <c r="HL31" s="183"/>
      <c r="HM31" s="183"/>
      <c r="HN31" s="183"/>
      <c r="HO31" s="183"/>
      <c r="HP31" s="183"/>
      <c r="HQ31" s="183"/>
      <c r="HR31" s="183"/>
      <c r="HS31" s="183"/>
      <c r="HT31" s="183"/>
      <c r="HU31" s="183"/>
      <c r="HV31" s="183"/>
      <c r="HW31" s="183"/>
      <c r="HX31" s="183"/>
      <c r="HY31" s="183"/>
      <c r="HZ31" s="183"/>
      <c r="IA31" s="183"/>
      <c r="IB31" s="183"/>
      <c r="IC31" s="183"/>
      <c r="ID31" s="183"/>
      <c r="IE31" s="183"/>
      <c r="IF31" s="183"/>
      <c r="IG31" s="183"/>
      <c r="IH31" s="183"/>
      <c r="II31" s="183"/>
      <c r="IJ31" s="183"/>
      <c r="IK31" s="183"/>
      <c r="IL31" s="183"/>
      <c r="IM31" s="183"/>
      <c r="IN31" s="183"/>
      <c r="IO31" s="183"/>
      <c r="IP31" s="183"/>
      <c r="IQ31" s="183"/>
      <c r="IR31" s="183"/>
      <c r="IS31" s="183"/>
      <c r="IT31" s="183"/>
      <c r="IU31" s="183"/>
      <c r="IV31" s="183"/>
      <c r="IW31" s="183"/>
      <c r="IX31" s="183"/>
      <c r="IY31" s="183"/>
      <c r="IZ31" s="183"/>
      <c r="JA31" s="183"/>
      <c r="JB31" s="183"/>
      <c r="JC31" s="183"/>
      <c r="JD31" s="183"/>
      <c r="JE31" s="183"/>
      <c r="JF31" s="183"/>
      <c r="JG31" s="183"/>
      <c r="JH31" s="183"/>
      <c r="JI31" s="183"/>
      <c r="JJ31" s="183"/>
      <c r="JK31" s="183"/>
      <c r="JL31" s="183"/>
      <c r="JM31" s="183"/>
      <c r="JN31" s="183"/>
      <c r="JO31" s="183"/>
      <c r="JP31" s="183"/>
      <c r="JQ31" s="183"/>
      <c r="JR31" s="183"/>
      <c r="JS31" s="183"/>
      <c r="JT31" s="183"/>
      <c r="JU31" s="183"/>
      <c r="JV31" s="183"/>
      <c r="JW31" s="183"/>
      <c r="JX31" s="183"/>
      <c r="JY31" s="183"/>
      <c r="JZ31" s="183"/>
      <c r="KA31" s="183"/>
      <c r="KB31" s="183"/>
      <c r="KC31" s="183"/>
      <c r="KD31" s="183"/>
      <c r="KE31" s="183"/>
      <c r="KF31" s="183"/>
      <c r="KG31" s="183"/>
      <c r="KH31" s="183"/>
      <c r="KI31" s="183"/>
      <c r="KJ31" s="183"/>
      <c r="KK31" s="183"/>
      <c r="KL31" s="183"/>
      <c r="KM31" s="183"/>
      <c r="KN31" s="183"/>
      <c r="KO31" s="183"/>
      <c r="KP31" s="183"/>
      <c r="KQ31" s="183"/>
      <c r="KR31" s="183"/>
      <c r="KS31" s="183"/>
      <c r="KT31" s="183"/>
      <c r="KU31" s="183"/>
      <c r="KV31" s="183"/>
      <c r="KW31" s="183"/>
      <c r="KX31" s="183"/>
      <c r="KY31" s="183"/>
      <c r="KZ31" s="183"/>
      <c r="LA31" s="183"/>
      <c r="LB31" s="183"/>
      <c r="LC31" s="183"/>
      <c r="LD31" s="183"/>
      <c r="LE31" s="183"/>
      <c r="LF31" s="183"/>
      <c r="LG31" s="183"/>
      <c r="LH31" s="183"/>
      <c r="LI31" s="183"/>
      <c r="LJ31" s="183"/>
      <c r="LK31" s="183"/>
      <c r="LL31" s="183"/>
      <c r="LM31" s="183"/>
      <c r="LN31" s="183"/>
      <c r="LO31" s="183"/>
      <c r="LP31" s="183"/>
      <c r="LQ31" s="183"/>
      <c r="LR31" s="183"/>
      <c r="LS31" s="183"/>
      <c r="LT31" s="183"/>
      <c r="LU31" s="183"/>
      <c r="LV31" s="183"/>
      <c r="LW31" s="183"/>
      <c r="LX31" s="183"/>
      <c r="LY31" s="183"/>
      <c r="LZ31" s="183"/>
      <c r="MA31" s="183"/>
      <c r="MB31" s="183"/>
      <c r="MC31" s="183"/>
      <c r="MD31" s="183"/>
      <c r="ME31" s="183"/>
      <c r="MF31" s="183"/>
      <c r="MG31" s="183"/>
      <c r="MH31" s="183"/>
    </row>
    <row r="32" spans="1:346" s="220" customFormat="1" ht="17" hidden="1">
      <c r="A32" s="227"/>
      <c r="B32" s="227" t="s">
        <v>49</v>
      </c>
      <c r="C32" s="227"/>
      <c r="D32" s="227"/>
      <c r="E32" s="227"/>
      <c r="F32" s="227"/>
      <c r="G32" s="139"/>
      <c r="H32" s="139"/>
      <c r="I32" s="139"/>
      <c r="J32" s="223" t="s">
        <v>15</v>
      </c>
      <c r="K32" s="223" t="s">
        <v>19</v>
      </c>
      <c r="L32" s="223" t="s">
        <v>20</v>
      </c>
      <c r="M32" s="197"/>
      <c r="N32" s="46">
        <v>959.21644943978004</v>
      </c>
      <c r="O32" s="46">
        <v>959.33379107466897</v>
      </c>
      <c r="P32" s="46">
        <v>959.45113270955903</v>
      </c>
      <c r="Q32" s="46">
        <v>959.56847434444899</v>
      </c>
      <c r="R32" s="46">
        <f>(Q32*(1+$M$33))</f>
        <v>1028.5614476498149</v>
      </c>
      <c r="S32" s="46">
        <f t="shared" ref="S32:T32" si="10">(R32*(1+$M$33))</f>
        <v>1102.5150157358366</v>
      </c>
      <c r="T32" s="47">
        <f t="shared" si="10"/>
        <v>1181.7858453672434</v>
      </c>
      <c r="U32" s="183"/>
      <c r="V32" s="183"/>
      <c r="W32" s="183"/>
      <c r="X32" s="183"/>
      <c r="Y32" s="183"/>
      <c r="Z32" s="183"/>
      <c r="AA32" s="183"/>
      <c r="AB32" s="183"/>
      <c r="AC32" s="183"/>
      <c r="AD32" s="183"/>
      <c r="AE32" s="183"/>
      <c r="AF32" s="183"/>
      <c r="AG32" s="183"/>
      <c r="AH32" s="183"/>
      <c r="AI32" s="183"/>
      <c r="AJ32" s="183"/>
      <c r="AK32" s="183"/>
      <c r="AL32" s="183"/>
      <c r="AM32" s="183"/>
      <c r="AN32" s="183"/>
      <c r="AO32" s="183"/>
      <c r="AP32" s="183"/>
      <c r="AQ32" s="183"/>
      <c r="AR32" s="183"/>
      <c r="AS32" s="183"/>
      <c r="AT32" s="183"/>
      <c r="AU32" s="183"/>
      <c r="AV32" s="183"/>
      <c r="AW32" s="183"/>
      <c r="AX32" s="183"/>
      <c r="AY32" s="183"/>
      <c r="AZ32" s="183"/>
      <c r="BA32" s="183"/>
      <c r="BB32" s="183"/>
      <c r="BC32" s="183"/>
      <c r="BD32" s="183"/>
      <c r="BE32" s="183"/>
      <c r="BF32" s="183"/>
      <c r="BG32" s="183"/>
      <c r="BH32" s="183"/>
      <c r="BI32" s="183"/>
      <c r="BJ32" s="183"/>
      <c r="BK32" s="183"/>
      <c r="BL32" s="183"/>
      <c r="BM32" s="183"/>
      <c r="BN32" s="183"/>
      <c r="BO32" s="183"/>
      <c r="BP32" s="183"/>
      <c r="BQ32" s="183"/>
      <c r="BR32" s="183"/>
      <c r="BS32" s="183"/>
      <c r="BT32" s="183"/>
      <c r="BU32" s="183"/>
      <c r="BV32" s="183"/>
      <c r="BW32" s="183"/>
      <c r="BX32" s="183"/>
      <c r="BY32" s="183"/>
      <c r="BZ32" s="183"/>
      <c r="CA32" s="183"/>
      <c r="CB32" s="183"/>
      <c r="CC32" s="183"/>
      <c r="CD32" s="183"/>
      <c r="CE32" s="183"/>
      <c r="CF32" s="183"/>
      <c r="CG32" s="183"/>
      <c r="CH32" s="183"/>
      <c r="CI32" s="183"/>
      <c r="CJ32" s="183"/>
      <c r="CK32" s="183"/>
      <c r="CL32" s="183"/>
      <c r="CM32" s="183"/>
      <c r="CN32" s="183"/>
      <c r="CO32" s="183"/>
      <c r="CP32" s="183"/>
      <c r="CQ32" s="183"/>
      <c r="CR32" s="183"/>
      <c r="CS32" s="183"/>
      <c r="CT32" s="183"/>
      <c r="CU32" s="183"/>
      <c r="CV32" s="183"/>
      <c r="CW32" s="183"/>
      <c r="CX32" s="183"/>
      <c r="CY32" s="183"/>
      <c r="CZ32" s="183"/>
      <c r="DA32" s="183"/>
      <c r="DB32" s="183"/>
      <c r="DC32" s="183"/>
      <c r="DD32" s="183"/>
      <c r="DE32" s="183"/>
      <c r="DF32" s="183"/>
      <c r="DG32" s="183"/>
      <c r="DH32" s="183"/>
      <c r="DI32" s="183"/>
      <c r="DJ32" s="183"/>
      <c r="DK32" s="183"/>
      <c r="DL32" s="183"/>
      <c r="DM32" s="183"/>
      <c r="DN32" s="183"/>
      <c r="DO32" s="183"/>
      <c r="DP32" s="183"/>
      <c r="DQ32" s="183"/>
      <c r="DR32" s="183"/>
      <c r="DS32" s="183"/>
      <c r="DT32" s="183"/>
      <c r="DU32" s="183"/>
      <c r="DV32" s="183"/>
      <c r="DW32" s="183"/>
      <c r="DX32" s="183"/>
      <c r="DY32" s="183"/>
      <c r="DZ32" s="183"/>
      <c r="EA32" s="183"/>
      <c r="EB32" s="183"/>
      <c r="EC32" s="183"/>
      <c r="ED32" s="183"/>
      <c r="EE32" s="183"/>
      <c r="EF32" s="183"/>
      <c r="EG32" s="183"/>
      <c r="EH32" s="183"/>
      <c r="EI32" s="183"/>
      <c r="EJ32" s="183"/>
      <c r="EK32" s="183"/>
      <c r="EL32" s="183"/>
      <c r="EM32" s="183"/>
      <c r="EN32" s="183"/>
      <c r="EO32" s="183"/>
      <c r="EP32" s="183"/>
      <c r="EQ32" s="183"/>
      <c r="ER32" s="183"/>
      <c r="ES32" s="183"/>
      <c r="ET32" s="183"/>
      <c r="EU32" s="183"/>
      <c r="EV32" s="183"/>
      <c r="EW32" s="183"/>
      <c r="EX32" s="183"/>
      <c r="EY32" s="183"/>
      <c r="EZ32" s="183"/>
      <c r="FA32" s="183"/>
      <c r="FB32" s="183"/>
      <c r="FC32" s="183"/>
      <c r="FD32" s="183"/>
      <c r="FE32" s="183"/>
      <c r="FF32" s="183"/>
      <c r="FG32" s="183"/>
      <c r="FH32" s="183"/>
      <c r="FI32" s="183"/>
      <c r="FJ32" s="183"/>
      <c r="FK32" s="183"/>
      <c r="FL32" s="183"/>
      <c r="FM32" s="183"/>
      <c r="FN32" s="183"/>
      <c r="FO32" s="183"/>
      <c r="FP32" s="183"/>
      <c r="FQ32" s="183"/>
      <c r="FR32" s="183"/>
      <c r="FS32" s="183"/>
      <c r="FT32" s="183"/>
      <c r="FU32" s="183"/>
      <c r="FV32" s="183"/>
      <c r="FW32" s="183"/>
      <c r="FX32" s="183"/>
      <c r="FY32" s="183"/>
      <c r="FZ32" s="183"/>
      <c r="GA32" s="183"/>
      <c r="GB32" s="183"/>
      <c r="GC32" s="183"/>
      <c r="GD32" s="183"/>
      <c r="GE32" s="183"/>
      <c r="GF32" s="183"/>
      <c r="GG32" s="183"/>
      <c r="GH32" s="183"/>
      <c r="GI32" s="183"/>
      <c r="GJ32" s="183"/>
      <c r="GK32" s="183"/>
      <c r="GL32" s="183"/>
      <c r="GM32" s="183"/>
      <c r="GN32" s="183"/>
      <c r="GO32" s="183"/>
      <c r="GP32" s="183"/>
      <c r="GQ32" s="183"/>
      <c r="GR32" s="183"/>
      <c r="GS32" s="183"/>
      <c r="GT32" s="183"/>
      <c r="GU32" s="183"/>
      <c r="GV32" s="183"/>
      <c r="GW32" s="183"/>
      <c r="GX32" s="183"/>
      <c r="GY32" s="183"/>
      <c r="GZ32" s="183"/>
      <c r="HA32" s="183"/>
      <c r="HB32" s="183"/>
      <c r="HC32" s="183"/>
      <c r="HD32" s="183"/>
      <c r="HE32" s="183"/>
      <c r="HF32" s="183"/>
      <c r="HG32" s="183"/>
      <c r="HH32" s="183"/>
      <c r="HI32" s="183"/>
      <c r="HJ32" s="183"/>
      <c r="HK32" s="183"/>
      <c r="HL32" s="183"/>
      <c r="HM32" s="183"/>
      <c r="HN32" s="183"/>
      <c r="HO32" s="183"/>
      <c r="HP32" s="183"/>
      <c r="HQ32" s="183"/>
      <c r="HR32" s="183"/>
      <c r="HS32" s="183"/>
      <c r="HT32" s="183"/>
      <c r="HU32" s="183"/>
      <c r="HV32" s="183"/>
      <c r="HW32" s="183"/>
      <c r="HX32" s="183"/>
      <c r="HY32" s="183"/>
      <c r="HZ32" s="183"/>
      <c r="IA32" s="183"/>
      <c r="IB32" s="183"/>
      <c r="IC32" s="183"/>
      <c r="ID32" s="183"/>
      <c r="IE32" s="183"/>
      <c r="IF32" s="183"/>
      <c r="IG32" s="183"/>
      <c r="IH32" s="183"/>
      <c r="II32" s="183"/>
      <c r="IJ32" s="183"/>
      <c r="IK32" s="183"/>
      <c r="IL32" s="183"/>
      <c r="IM32" s="183"/>
      <c r="IN32" s="183"/>
      <c r="IO32" s="183"/>
      <c r="IP32" s="183"/>
      <c r="IQ32" s="183"/>
      <c r="IR32" s="183"/>
      <c r="IS32" s="183"/>
      <c r="IT32" s="183"/>
      <c r="IU32" s="183"/>
      <c r="IV32" s="183"/>
      <c r="IW32" s="183"/>
      <c r="IX32" s="183"/>
      <c r="IY32" s="183"/>
      <c r="IZ32" s="183"/>
      <c r="JA32" s="183"/>
      <c r="JB32" s="183"/>
      <c r="JC32" s="183"/>
      <c r="JD32" s="183"/>
      <c r="JE32" s="183"/>
      <c r="JF32" s="183"/>
      <c r="JG32" s="183"/>
      <c r="JH32" s="183"/>
      <c r="JI32" s="183"/>
      <c r="JJ32" s="183"/>
      <c r="JK32" s="183"/>
      <c r="JL32" s="183"/>
      <c r="JM32" s="183"/>
      <c r="JN32" s="183"/>
      <c r="JO32" s="183"/>
      <c r="JP32" s="183"/>
      <c r="JQ32" s="183"/>
      <c r="JR32" s="183"/>
      <c r="JS32" s="183"/>
      <c r="JT32" s="183"/>
      <c r="JU32" s="183"/>
      <c r="JV32" s="183"/>
      <c r="JW32" s="183"/>
      <c r="JX32" s="183"/>
      <c r="JY32" s="183"/>
      <c r="JZ32" s="183"/>
      <c r="KA32" s="183"/>
      <c r="KB32" s="183"/>
      <c r="KC32" s="183"/>
      <c r="KD32" s="183"/>
      <c r="KE32" s="183"/>
      <c r="KF32" s="183"/>
      <c r="KG32" s="183"/>
      <c r="KH32" s="183"/>
      <c r="KI32" s="183"/>
      <c r="KJ32" s="183"/>
      <c r="KK32" s="183"/>
      <c r="KL32" s="183"/>
      <c r="KM32" s="183"/>
      <c r="KN32" s="183"/>
      <c r="KO32" s="183"/>
      <c r="KP32" s="183"/>
      <c r="KQ32" s="183"/>
      <c r="KR32" s="183"/>
      <c r="KS32" s="183"/>
      <c r="KT32" s="183"/>
      <c r="KU32" s="183"/>
      <c r="KV32" s="183"/>
      <c r="KW32" s="183"/>
      <c r="KX32" s="183"/>
      <c r="KY32" s="183"/>
      <c r="KZ32" s="183"/>
      <c r="LA32" s="183"/>
      <c r="LB32" s="183"/>
      <c r="LC32" s="183"/>
      <c r="LD32" s="183"/>
      <c r="LE32" s="183"/>
      <c r="LF32" s="183"/>
      <c r="LG32" s="183"/>
      <c r="LH32" s="183"/>
      <c r="LI32" s="183"/>
      <c r="LJ32" s="183"/>
      <c r="LK32" s="183"/>
      <c r="LL32" s="183"/>
      <c r="LM32" s="183"/>
      <c r="LN32" s="183"/>
      <c r="LO32" s="183"/>
      <c r="LP32" s="183"/>
      <c r="LQ32" s="183"/>
      <c r="LR32" s="183"/>
      <c r="LS32" s="183"/>
      <c r="LT32" s="183"/>
      <c r="LU32" s="183"/>
      <c r="LV32" s="183"/>
      <c r="LW32" s="183"/>
      <c r="LX32" s="183"/>
      <c r="LY32" s="183"/>
      <c r="LZ32" s="183"/>
      <c r="MA32" s="183"/>
      <c r="MB32" s="183"/>
      <c r="MC32" s="183"/>
      <c r="MD32" s="183"/>
      <c r="ME32" s="183"/>
      <c r="MF32" s="183"/>
      <c r="MG32" s="183"/>
      <c r="MH32" s="183"/>
    </row>
    <row r="33" spans="1:349" s="220" customFormat="1" ht="17" hidden="1">
      <c r="A33" s="139"/>
      <c r="B33" s="231" t="s">
        <v>72</v>
      </c>
      <c r="C33" s="139"/>
      <c r="D33" s="239"/>
      <c r="E33" s="239"/>
      <c r="F33" s="239"/>
      <c r="G33" s="139"/>
      <c r="H33" s="139"/>
      <c r="I33" s="139"/>
      <c r="J33" s="223" t="s">
        <v>14</v>
      </c>
      <c r="K33" s="223" t="s">
        <v>77</v>
      </c>
      <c r="L33" s="223" t="s">
        <v>56</v>
      </c>
      <c r="M33" s="131">
        <v>7.1900000000000006E-2</v>
      </c>
      <c r="N33" s="14"/>
      <c r="O33" s="14"/>
      <c r="P33" s="14"/>
      <c r="Q33" s="14"/>
      <c r="R33" s="14"/>
      <c r="S33" s="14"/>
      <c r="T33" s="15"/>
      <c r="U33" s="183"/>
      <c r="V33" s="183"/>
      <c r="W33" s="183"/>
      <c r="X33" s="183"/>
      <c r="Y33" s="183"/>
      <c r="Z33" s="183"/>
      <c r="AA33" s="183"/>
      <c r="AB33" s="183"/>
      <c r="AC33" s="183"/>
      <c r="AD33" s="183"/>
      <c r="AE33" s="183"/>
      <c r="AF33" s="183"/>
      <c r="AG33" s="183"/>
      <c r="AH33" s="183"/>
      <c r="AI33" s="183"/>
      <c r="AJ33" s="183"/>
      <c r="AK33" s="183"/>
      <c r="AL33" s="183"/>
      <c r="AM33" s="183"/>
      <c r="AN33" s="183"/>
      <c r="AO33" s="183"/>
      <c r="AP33" s="183"/>
      <c r="AQ33" s="183"/>
      <c r="AR33" s="183"/>
      <c r="AS33" s="183"/>
      <c r="AT33" s="183"/>
      <c r="AU33" s="183"/>
      <c r="AV33" s="183"/>
      <c r="AW33" s="183"/>
      <c r="AX33" s="183"/>
      <c r="AY33" s="183"/>
      <c r="AZ33" s="183"/>
      <c r="BA33" s="183"/>
      <c r="BB33" s="183"/>
      <c r="BC33" s="183"/>
      <c r="BD33" s="183"/>
      <c r="BE33" s="183"/>
      <c r="BF33" s="183"/>
      <c r="BG33" s="183"/>
      <c r="BH33" s="183"/>
      <c r="BI33" s="183"/>
      <c r="BJ33" s="183"/>
      <c r="BK33" s="183"/>
      <c r="BL33" s="183"/>
      <c r="BM33" s="183"/>
      <c r="BN33" s="183"/>
      <c r="BO33" s="183"/>
      <c r="BP33" s="183"/>
      <c r="BQ33" s="183"/>
      <c r="BR33" s="183"/>
      <c r="BS33" s="183"/>
      <c r="BT33" s="183"/>
      <c r="BU33" s="183"/>
      <c r="BV33" s="183"/>
      <c r="BW33" s="183"/>
      <c r="BX33" s="183"/>
      <c r="BY33" s="183"/>
      <c r="BZ33" s="183"/>
      <c r="CA33" s="183"/>
      <c r="CB33" s="183"/>
      <c r="CC33" s="183"/>
      <c r="CD33" s="183"/>
      <c r="CE33" s="183"/>
      <c r="CF33" s="183"/>
      <c r="CG33" s="183"/>
      <c r="CH33" s="183"/>
      <c r="CI33" s="183"/>
      <c r="CJ33" s="183"/>
      <c r="CK33" s="183"/>
      <c r="CL33" s="183"/>
      <c r="CM33" s="183"/>
      <c r="CN33" s="183"/>
      <c r="CO33" s="183"/>
      <c r="CP33" s="183"/>
      <c r="CQ33" s="183"/>
      <c r="CR33" s="183"/>
      <c r="CS33" s="183"/>
      <c r="CT33" s="183"/>
      <c r="CU33" s="183"/>
      <c r="CV33" s="183"/>
      <c r="CW33" s="183"/>
      <c r="CX33" s="183"/>
      <c r="CY33" s="183"/>
      <c r="CZ33" s="183"/>
      <c r="DA33" s="183"/>
      <c r="DB33" s="183"/>
      <c r="DC33" s="183"/>
      <c r="DD33" s="183"/>
      <c r="DE33" s="183"/>
      <c r="DF33" s="183"/>
      <c r="DG33" s="183"/>
      <c r="DH33" s="183"/>
      <c r="DI33" s="183"/>
      <c r="DJ33" s="183"/>
      <c r="DK33" s="183"/>
      <c r="DL33" s="183"/>
      <c r="DM33" s="183"/>
      <c r="DN33" s="183"/>
      <c r="DO33" s="183"/>
      <c r="DP33" s="183"/>
      <c r="DQ33" s="183"/>
      <c r="DR33" s="183"/>
      <c r="DS33" s="183"/>
      <c r="DT33" s="183"/>
      <c r="DU33" s="183"/>
      <c r="DV33" s="183"/>
      <c r="DW33" s="183"/>
      <c r="DX33" s="183"/>
      <c r="DY33" s="183"/>
      <c r="DZ33" s="183"/>
      <c r="EA33" s="183"/>
      <c r="EB33" s="183"/>
      <c r="EC33" s="183"/>
      <c r="ED33" s="183"/>
      <c r="EE33" s="183"/>
      <c r="EF33" s="183"/>
      <c r="EG33" s="183"/>
      <c r="EH33" s="183"/>
      <c r="EI33" s="183"/>
      <c r="EJ33" s="183"/>
      <c r="EK33" s="183"/>
      <c r="EL33" s="183"/>
      <c r="EM33" s="183"/>
      <c r="EN33" s="183"/>
      <c r="EO33" s="183"/>
      <c r="EP33" s="183"/>
      <c r="EQ33" s="183"/>
      <c r="ER33" s="183"/>
      <c r="ES33" s="183"/>
      <c r="ET33" s="183"/>
      <c r="EU33" s="183"/>
      <c r="EV33" s="183"/>
      <c r="EW33" s="183"/>
      <c r="EX33" s="183"/>
      <c r="EY33" s="183"/>
      <c r="EZ33" s="183"/>
      <c r="FA33" s="183"/>
      <c r="FB33" s="183"/>
      <c r="FC33" s="183"/>
      <c r="FD33" s="183"/>
      <c r="FE33" s="183"/>
      <c r="FF33" s="183"/>
      <c r="FG33" s="183"/>
      <c r="FH33" s="183"/>
      <c r="FI33" s="183"/>
      <c r="FJ33" s="183"/>
      <c r="FK33" s="183"/>
      <c r="FL33" s="183"/>
      <c r="FM33" s="183"/>
      <c r="FN33" s="183"/>
      <c r="FO33" s="183"/>
      <c r="FP33" s="183"/>
      <c r="FQ33" s="183"/>
      <c r="FR33" s="183"/>
      <c r="FS33" s="183"/>
      <c r="FT33" s="183"/>
      <c r="FU33" s="183"/>
      <c r="FV33" s="183"/>
      <c r="FW33" s="183"/>
      <c r="FX33" s="183"/>
      <c r="FY33" s="183"/>
      <c r="FZ33" s="183"/>
      <c r="GA33" s="183"/>
      <c r="GB33" s="183"/>
      <c r="GC33" s="183"/>
      <c r="GD33" s="183"/>
      <c r="GE33" s="183"/>
      <c r="GF33" s="183"/>
      <c r="GG33" s="183"/>
      <c r="GH33" s="183"/>
      <c r="GI33" s="183"/>
      <c r="GJ33" s="183"/>
      <c r="GK33" s="183"/>
      <c r="GL33" s="183"/>
      <c r="GM33" s="183"/>
      <c r="GN33" s="183"/>
      <c r="GO33" s="183"/>
      <c r="GP33" s="183"/>
      <c r="GQ33" s="183"/>
      <c r="GR33" s="183"/>
      <c r="GS33" s="183"/>
      <c r="GT33" s="183"/>
      <c r="GU33" s="183"/>
      <c r="GV33" s="183"/>
      <c r="GW33" s="183"/>
      <c r="GX33" s="183"/>
      <c r="GY33" s="183"/>
      <c r="GZ33" s="183"/>
      <c r="HA33" s="183"/>
      <c r="HB33" s="183"/>
      <c r="HC33" s="183"/>
      <c r="HD33" s="183"/>
      <c r="HE33" s="183"/>
      <c r="HF33" s="183"/>
      <c r="HG33" s="183"/>
      <c r="HH33" s="183"/>
      <c r="HI33" s="183"/>
      <c r="HJ33" s="183"/>
      <c r="HK33" s="183"/>
      <c r="HL33" s="183"/>
      <c r="HM33" s="183"/>
      <c r="HN33" s="183"/>
      <c r="HO33" s="183"/>
      <c r="HP33" s="183"/>
      <c r="HQ33" s="183"/>
      <c r="HR33" s="183"/>
      <c r="HS33" s="183"/>
      <c r="HT33" s="183"/>
      <c r="HU33" s="183"/>
      <c r="HV33" s="183"/>
      <c r="HW33" s="183"/>
      <c r="HX33" s="183"/>
      <c r="HY33" s="183"/>
      <c r="HZ33" s="183"/>
      <c r="IA33" s="183"/>
      <c r="IB33" s="183"/>
      <c r="IC33" s="183"/>
      <c r="ID33" s="183"/>
      <c r="IE33" s="183"/>
      <c r="IF33" s="183"/>
      <c r="IG33" s="183"/>
      <c r="IH33" s="183"/>
      <c r="II33" s="183"/>
      <c r="IJ33" s="183"/>
      <c r="IK33" s="183"/>
      <c r="IL33" s="183"/>
      <c r="IM33" s="183"/>
      <c r="IN33" s="183"/>
      <c r="IO33" s="183"/>
      <c r="IP33" s="183"/>
      <c r="IQ33" s="183"/>
      <c r="IR33" s="183"/>
      <c r="IS33" s="183"/>
      <c r="IT33" s="183"/>
      <c r="IU33" s="183"/>
      <c r="IV33" s="183"/>
      <c r="IW33" s="183"/>
      <c r="IX33" s="183"/>
      <c r="IY33" s="183"/>
      <c r="IZ33" s="183"/>
      <c r="JA33" s="183"/>
      <c r="JB33" s="183"/>
      <c r="JC33" s="183"/>
      <c r="JD33" s="183"/>
      <c r="JE33" s="183"/>
      <c r="JF33" s="183"/>
      <c r="JG33" s="183"/>
      <c r="JH33" s="183"/>
      <c r="JI33" s="183"/>
      <c r="JJ33" s="183"/>
      <c r="JK33" s="183"/>
      <c r="JL33" s="183"/>
      <c r="JM33" s="183"/>
      <c r="JN33" s="183"/>
      <c r="JO33" s="183"/>
      <c r="JP33" s="183"/>
      <c r="JQ33" s="183"/>
      <c r="JR33" s="183"/>
      <c r="JS33" s="183"/>
      <c r="JT33" s="183"/>
      <c r="JU33" s="183"/>
      <c r="JV33" s="183"/>
      <c r="JW33" s="183"/>
      <c r="JX33" s="183"/>
      <c r="JY33" s="183"/>
      <c r="JZ33" s="183"/>
      <c r="KA33" s="183"/>
      <c r="KB33" s="183"/>
      <c r="KC33" s="183"/>
      <c r="KD33" s="183"/>
      <c r="KE33" s="183"/>
      <c r="KF33" s="183"/>
      <c r="KG33" s="183"/>
      <c r="KH33" s="183"/>
      <c r="KI33" s="183"/>
      <c r="KJ33" s="183"/>
      <c r="KK33" s="183"/>
      <c r="KL33" s="183"/>
      <c r="KM33" s="183"/>
      <c r="KN33" s="183"/>
      <c r="KO33" s="183"/>
      <c r="KP33" s="183"/>
      <c r="KQ33" s="183"/>
      <c r="KR33" s="183"/>
      <c r="KS33" s="183"/>
      <c r="KT33" s="183"/>
      <c r="KU33" s="183"/>
      <c r="KV33" s="183"/>
      <c r="KW33" s="183"/>
      <c r="KX33" s="183"/>
      <c r="KY33" s="183"/>
      <c r="KZ33" s="183"/>
      <c r="LA33" s="183"/>
      <c r="LB33" s="183"/>
      <c r="LC33" s="183"/>
      <c r="LD33" s="183"/>
      <c r="LE33" s="183"/>
      <c r="LF33" s="183"/>
      <c r="LG33" s="183"/>
      <c r="LH33" s="183"/>
      <c r="LI33" s="183"/>
      <c r="LJ33" s="183"/>
      <c r="LK33" s="183"/>
      <c r="LL33" s="183"/>
      <c r="LM33" s="183"/>
      <c r="LN33" s="183"/>
      <c r="LO33" s="183"/>
      <c r="LP33" s="183"/>
      <c r="LQ33" s="183"/>
      <c r="LR33" s="183"/>
      <c r="LS33" s="183"/>
      <c r="LT33" s="183"/>
      <c r="LU33" s="183"/>
      <c r="LV33" s="183"/>
      <c r="LW33" s="183"/>
      <c r="LX33" s="183"/>
      <c r="LY33" s="183"/>
      <c r="LZ33" s="183"/>
      <c r="MA33" s="183"/>
      <c r="MB33" s="183"/>
      <c r="MC33" s="183"/>
      <c r="MD33" s="183"/>
      <c r="ME33" s="183"/>
      <c r="MF33" s="183"/>
      <c r="MG33" s="183"/>
      <c r="MH33" s="183"/>
    </row>
    <row r="34" spans="1:349" s="220" customFormat="1" ht="17" hidden="1" outlineLevel="1">
      <c r="A34" s="139"/>
      <c r="B34" s="253"/>
      <c r="C34" s="139"/>
      <c r="D34" s="139"/>
      <c r="E34" s="254"/>
      <c r="F34" s="139"/>
      <c r="G34" s="139"/>
      <c r="H34" s="139"/>
      <c r="I34" s="139"/>
      <c r="J34" s="223"/>
      <c r="K34" s="223"/>
      <c r="L34" s="223"/>
      <c r="M34" s="193"/>
      <c r="N34" s="14"/>
      <c r="O34" s="14" t="s">
        <v>4</v>
      </c>
      <c r="P34" s="14"/>
      <c r="Q34" s="14"/>
      <c r="R34" s="14"/>
      <c r="S34" s="14"/>
      <c r="T34" s="15"/>
      <c r="U34" s="183"/>
      <c r="V34" s="183"/>
      <c r="W34" s="183"/>
      <c r="X34" s="183"/>
      <c r="Y34" s="183"/>
      <c r="Z34" s="183"/>
      <c r="AA34" s="183"/>
      <c r="AB34" s="183"/>
      <c r="AC34" s="183"/>
      <c r="AD34" s="183"/>
      <c r="AE34" s="183"/>
      <c r="AF34" s="183"/>
      <c r="AG34" s="183"/>
      <c r="AH34" s="183"/>
      <c r="AI34" s="183"/>
      <c r="AJ34" s="183"/>
      <c r="AK34" s="183"/>
      <c r="AL34" s="183"/>
      <c r="AM34" s="183"/>
      <c r="AN34" s="183"/>
      <c r="AO34" s="183"/>
      <c r="AP34" s="183"/>
      <c r="AQ34" s="183"/>
      <c r="AR34" s="183"/>
      <c r="AS34" s="183"/>
      <c r="AT34" s="183"/>
      <c r="AU34" s="183"/>
      <c r="AV34" s="183"/>
      <c r="AW34" s="183"/>
      <c r="AX34" s="183"/>
      <c r="AY34" s="183"/>
      <c r="AZ34" s="183"/>
      <c r="BA34" s="183"/>
      <c r="BB34" s="183"/>
      <c r="BC34" s="183"/>
      <c r="BD34" s="183"/>
      <c r="BE34" s="183"/>
      <c r="BF34" s="183"/>
      <c r="BG34" s="183"/>
      <c r="BH34" s="183"/>
      <c r="BI34" s="183"/>
      <c r="BJ34" s="183"/>
      <c r="BK34" s="183"/>
      <c r="BL34" s="183"/>
      <c r="BM34" s="183"/>
      <c r="BN34" s="183"/>
      <c r="BO34" s="183"/>
      <c r="BP34" s="183"/>
      <c r="BQ34" s="183"/>
      <c r="BR34" s="183"/>
      <c r="BS34" s="183"/>
      <c r="BT34" s="183"/>
      <c r="BU34" s="183"/>
      <c r="BV34" s="183"/>
      <c r="BW34" s="183"/>
      <c r="BX34" s="183"/>
      <c r="BY34" s="183"/>
      <c r="BZ34" s="183"/>
      <c r="CA34" s="183"/>
      <c r="CB34" s="183"/>
      <c r="CC34" s="183"/>
      <c r="CD34" s="183"/>
      <c r="CE34" s="183"/>
      <c r="CF34" s="183"/>
      <c r="CG34" s="183"/>
      <c r="CH34" s="183"/>
      <c r="CI34" s="183"/>
      <c r="CJ34" s="183"/>
      <c r="CK34" s="183"/>
      <c r="CL34" s="183"/>
      <c r="CM34" s="183"/>
      <c r="CN34" s="183"/>
      <c r="CO34" s="183"/>
      <c r="CP34" s="183"/>
      <c r="CQ34" s="183"/>
      <c r="CR34" s="183"/>
      <c r="CS34" s="183"/>
      <c r="CT34" s="183"/>
      <c r="CU34" s="183"/>
      <c r="CV34" s="183"/>
      <c r="CW34" s="183"/>
      <c r="CX34" s="183"/>
      <c r="CY34" s="183"/>
      <c r="CZ34" s="183"/>
      <c r="DA34" s="183"/>
      <c r="DB34" s="183"/>
      <c r="DC34" s="183"/>
      <c r="DD34" s="183"/>
      <c r="DE34" s="183"/>
      <c r="DF34" s="183"/>
      <c r="DG34" s="183"/>
      <c r="DH34" s="183"/>
      <c r="DI34" s="183"/>
      <c r="DJ34" s="183"/>
      <c r="DK34" s="183"/>
      <c r="DL34" s="183"/>
      <c r="DM34" s="183"/>
      <c r="DN34" s="183"/>
      <c r="DO34" s="183"/>
      <c r="DP34" s="183"/>
      <c r="DQ34" s="183"/>
      <c r="DR34" s="183"/>
      <c r="DS34" s="183"/>
      <c r="DT34" s="183"/>
      <c r="DU34" s="183"/>
      <c r="DV34" s="183"/>
      <c r="DW34" s="183"/>
      <c r="DX34" s="183"/>
      <c r="DY34" s="183"/>
      <c r="DZ34" s="183"/>
      <c r="EA34" s="183"/>
      <c r="EB34" s="183"/>
      <c r="EC34" s="183"/>
      <c r="ED34" s="183"/>
      <c r="EE34" s="183"/>
      <c r="EF34" s="183"/>
      <c r="EG34" s="183"/>
      <c r="EH34" s="183"/>
      <c r="EI34" s="183"/>
      <c r="EJ34" s="183"/>
      <c r="EK34" s="183"/>
      <c r="EL34" s="183"/>
      <c r="EM34" s="183"/>
      <c r="EN34" s="183"/>
      <c r="EO34" s="183"/>
      <c r="EP34" s="183"/>
      <c r="EQ34" s="183"/>
      <c r="ER34" s="183"/>
      <c r="ES34" s="183"/>
      <c r="ET34" s="183"/>
      <c r="EU34" s="183"/>
      <c r="EV34" s="183"/>
      <c r="EW34" s="183"/>
      <c r="EX34" s="183"/>
      <c r="EY34" s="183"/>
      <c r="EZ34" s="183"/>
      <c r="FA34" s="183"/>
      <c r="FB34" s="183"/>
      <c r="FC34" s="183"/>
      <c r="FD34" s="183"/>
      <c r="FE34" s="183"/>
      <c r="FF34" s="183"/>
      <c r="FG34" s="183"/>
      <c r="FH34" s="183"/>
      <c r="FI34" s="183"/>
      <c r="FJ34" s="183"/>
      <c r="FK34" s="183"/>
      <c r="FL34" s="183"/>
      <c r="FM34" s="183"/>
      <c r="FN34" s="183"/>
      <c r="FO34" s="183"/>
      <c r="FP34" s="183"/>
      <c r="FQ34" s="183"/>
      <c r="FR34" s="183"/>
      <c r="FS34" s="183"/>
      <c r="FT34" s="183"/>
      <c r="FU34" s="183"/>
      <c r="FV34" s="183"/>
      <c r="FW34" s="183"/>
      <c r="FX34" s="183"/>
      <c r="FY34" s="183"/>
      <c r="FZ34" s="183"/>
      <c r="GA34" s="183"/>
      <c r="GB34" s="183"/>
      <c r="GC34" s="183"/>
      <c r="GD34" s="183"/>
      <c r="GE34" s="183"/>
      <c r="GF34" s="183"/>
      <c r="GG34" s="183"/>
      <c r="GH34" s="183"/>
      <c r="GI34" s="183"/>
      <c r="GJ34" s="183"/>
      <c r="GK34" s="183"/>
      <c r="GL34" s="183"/>
      <c r="GM34" s="183"/>
      <c r="GN34" s="183"/>
      <c r="GO34" s="183"/>
      <c r="GP34" s="183"/>
      <c r="GQ34" s="183"/>
      <c r="GR34" s="183"/>
      <c r="GS34" s="183"/>
      <c r="GT34" s="183"/>
      <c r="GU34" s="183"/>
      <c r="GV34" s="183"/>
      <c r="GW34" s="183"/>
      <c r="GX34" s="183"/>
      <c r="GY34" s="183"/>
      <c r="GZ34" s="183"/>
      <c r="HA34" s="183"/>
      <c r="HB34" s="183"/>
      <c r="HC34" s="183"/>
      <c r="HD34" s="183"/>
      <c r="HE34" s="183"/>
      <c r="HF34" s="183"/>
      <c r="HG34" s="183"/>
      <c r="HH34" s="183"/>
      <c r="HI34" s="183"/>
      <c r="HJ34" s="183"/>
      <c r="HK34" s="183"/>
      <c r="HL34" s="183"/>
      <c r="HM34" s="183"/>
      <c r="HN34" s="183"/>
      <c r="HO34" s="183"/>
      <c r="HP34" s="183"/>
      <c r="HQ34" s="183"/>
      <c r="HR34" s="183"/>
      <c r="HS34" s="183"/>
      <c r="HT34" s="183"/>
      <c r="HU34" s="183"/>
      <c r="HV34" s="183"/>
      <c r="HW34" s="183"/>
      <c r="HX34" s="183"/>
      <c r="HY34" s="183"/>
      <c r="HZ34" s="183"/>
      <c r="IA34" s="183"/>
      <c r="IB34" s="183"/>
      <c r="IC34" s="183"/>
      <c r="ID34" s="183"/>
      <c r="IE34" s="183"/>
      <c r="IF34" s="183"/>
      <c r="IG34" s="183"/>
      <c r="IH34" s="183"/>
      <c r="II34" s="183"/>
      <c r="IJ34" s="183"/>
      <c r="IK34" s="183"/>
      <c r="IL34" s="183"/>
      <c r="IM34" s="183"/>
      <c r="IN34" s="183"/>
      <c r="IO34" s="183"/>
      <c r="IP34" s="183"/>
      <c r="IQ34" s="183"/>
      <c r="IR34" s="183"/>
      <c r="IS34" s="183"/>
      <c r="IT34" s="183"/>
      <c r="IU34" s="183"/>
      <c r="IV34" s="183"/>
      <c r="IW34" s="183"/>
      <c r="IX34" s="183"/>
      <c r="IY34" s="183"/>
      <c r="IZ34" s="183"/>
      <c r="JA34" s="183"/>
      <c r="JB34" s="183"/>
      <c r="JC34" s="183"/>
      <c r="JD34" s="183"/>
      <c r="JE34" s="183"/>
      <c r="JF34" s="183"/>
      <c r="JG34" s="183"/>
      <c r="JH34" s="183"/>
      <c r="JI34" s="183"/>
      <c r="JJ34" s="183"/>
      <c r="JK34" s="183"/>
      <c r="JL34" s="183"/>
      <c r="JM34" s="183"/>
      <c r="JN34" s="183"/>
      <c r="JO34" s="183"/>
      <c r="JP34" s="183"/>
      <c r="JQ34" s="183"/>
      <c r="JR34" s="183"/>
      <c r="JS34" s="183"/>
      <c r="JT34" s="183"/>
      <c r="JU34" s="183"/>
      <c r="JV34" s="183"/>
      <c r="JW34" s="183"/>
      <c r="JX34" s="183"/>
      <c r="JY34" s="183"/>
      <c r="JZ34" s="183"/>
      <c r="KA34" s="183"/>
      <c r="KB34" s="183"/>
      <c r="KC34" s="183"/>
      <c r="KD34" s="183"/>
      <c r="KE34" s="183"/>
      <c r="KF34" s="183"/>
      <c r="KG34" s="183"/>
      <c r="KH34" s="183"/>
      <c r="KI34" s="183"/>
      <c r="KJ34" s="183"/>
      <c r="KK34" s="183"/>
      <c r="KL34" s="183"/>
      <c r="KM34" s="183"/>
      <c r="KN34" s="183"/>
      <c r="KO34" s="183"/>
      <c r="KP34" s="183"/>
      <c r="KQ34" s="183"/>
      <c r="KR34" s="183"/>
      <c r="KS34" s="183"/>
      <c r="KT34" s="183"/>
      <c r="KU34" s="183"/>
      <c r="KV34" s="183"/>
      <c r="KW34" s="183"/>
      <c r="KX34" s="183"/>
      <c r="KY34" s="183"/>
      <c r="KZ34" s="183"/>
      <c r="LA34" s="183"/>
      <c r="LB34" s="183"/>
      <c r="LC34" s="183"/>
      <c r="LD34" s="183"/>
      <c r="LE34" s="183"/>
      <c r="LF34" s="183"/>
      <c r="LG34" s="183"/>
      <c r="LH34" s="183"/>
      <c r="LI34" s="183"/>
      <c r="LJ34" s="183"/>
      <c r="LK34" s="183"/>
      <c r="LL34" s="183"/>
      <c r="LM34" s="183"/>
      <c r="LN34" s="183"/>
      <c r="LO34" s="183"/>
      <c r="LP34" s="183"/>
      <c r="LQ34" s="183"/>
      <c r="LR34" s="183"/>
      <c r="LS34" s="183"/>
      <c r="LT34" s="183"/>
      <c r="LU34" s="183"/>
      <c r="LV34" s="183"/>
      <c r="LW34" s="183"/>
      <c r="LX34" s="183"/>
      <c r="LY34" s="183"/>
      <c r="LZ34" s="183"/>
      <c r="MA34" s="183"/>
      <c r="MB34" s="183"/>
      <c r="MC34" s="183"/>
      <c r="MD34" s="183"/>
      <c r="ME34" s="183"/>
      <c r="MF34" s="183"/>
      <c r="MG34" s="183"/>
      <c r="MH34" s="183"/>
    </row>
    <row r="35" spans="1:349" s="220" customFormat="1" ht="17" hidden="1" outlineLevel="1">
      <c r="A35" s="227"/>
      <c r="B35" s="227" t="s">
        <v>24</v>
      </c>
      <c r="C35" s="227"/>
      <c r="D35" s="227"/>
      <c r="E35" s="227"/>
      <c r="F35" s="227"/>
      <c r="G35" s="227"/>
      <c r="H35" s="227"/>
      <c r="I35" s="227"/>
      <c r="J35" s="223"/>
      <c r="K35" s="223"/>
      <c r="L35" s="223"/>
      <c r="M35" s="141"/>
      <c r="N35" s="14"/>
      <c r="O35" s="14"/>
      <c r="P35" s="14"/>
      <c r="Q35" s="14"/>
      <c r="R35" s="14"/>
      <c r="S35" s="14"/>
      <c r="T35" s="15"/>
      <c r="U35" s="183"/>
      <c r="V35" s="183"/>
      <c r="W35" s="183"/>
      <c r="X35" s="183"/>
      <c r="Y35" s="183"/>
      <c r="Z35" s="183"/>
      <c r="AA35" s="183"/>
      <c r="AB35" s="183"/>
      <c r="AC35" s="183"/>
      <c r="AD35" s="183"/>
      <c r="AE35" s="183"/>
      <c r="AF35" s="183"/>
      <c r="AG35" s="183"/>
      <c r="AH35" s="183"/>
      <c r="AI35" s="183"/>
      <c r="AJ35" s="183"/>
      <c r="AK35" s="183"/>
      <c r="AL35" s="183"/>
      <c r="AM35" s="183"/>
      <c r="AN35" s="183"/>
      <c r="AO35" s="183"/>
      <c r="AP35" s="183"/>
      <c r="AQ35" s="183"/>
      <c r="AR35" s="183"/>
      <c r="AS35" s="183"/>
      <c r="AT35" s="183"/>
      <c r="AU35" s="183"/>
      <c r="AV35" s="183"/>
      <c r="AW35" s="183"/>
      <c r="AX35" s="183"/>
      <c r="AY35" s="183"/>
      <c r="AZ35" s="183"/>
      <c r="BA35" s="183"/>
      <c r="BB35" s="183"/>
      <c r="BC35" s="183"/>
      <c r="BD35" s="183"/>
      <c r="BE35" s="183"/>
      <c r="BF35" s="183"/>
      <c r="BG35" s="183"/>
      <c r="BH35" s="183"/>
      <c r="BI35" s="183"/>
      <c r="BJ35" s="183"/>
      <c r="BK35" s="183"/>
      <c r="BL35" s="183"/>
      <c r="BM35" s="183"/>
      <c r="BN35" s="183"/>
      <c r="BO35" s="183"/>
      <c r="BP35" s="183"/>
      <c r="BQ35" s="183"/>
      <c r="BR35" s="183"/>
      <c r="BS35" s="183"/>
      <c r="BT35" s="183"/>
      <c r="BU35" s="183"/>
      <c r="BV35" s="183"/>
      <c r="BW35" s="183"/>
      <c r="BX35" s="183"/>
      <c r="BY35" s="183"/>
      <c r="BZ35" s="183"/>
      <c r="CA35" s="183"/>
      <c r="CB35" s="183"/>
      <c r="CC35" s="183"/>
      <c r="CD35" s="183"/>
      <c r="CE35" s="183"/>
      <c r="CF35" s="183"/>
      <c r="CG35" s="183"/>
      <c r="CH35" s="183"/>
      <c r="CI35" s="183"/>
      <c r="CJ35" s="183"/>
      <c r="CK35" s="183"/>
      <c r="CL35" s="183"/>
      <c r="CM35" s="183"/>
      <c r="CN35" s="183"/>
      <c r="CO35" s="183"/>
      <c r="CP35" s="183"/>
      <c r="CQ35" s="183"/>
      <c r="CR35" s="183"/>
      <c r="CS35" s="183"/>
      <c r="CT35" s="183"/>
      <c r="CU35" s="183"/>
      <c r="CV35" s="183"/>
      <c r="CW35" s="183"/>
      <c r="CX35" s="183"/>
      <c r="CY35" s="183"/>
      <c r="CZ35" s="183"/>
      <c r="DA35" s="183"/>
      <c r="DB35" s="183"/>
      <c r="DC35" s="183"/>
      <c r="DD35" s="183"/>
      <c r="DE35" s="183"/>
      <c r="DF35" s="183"/>
      <c r="DG35" s="183"/>
      <c r="DH35" s="183"/>
      <c r="DI35" s="183"/>
      <c r="DJ35" s="183"/>
      <c r="DK35" s="183"/>
      <c r="DL35" s="183"/>
      <c r="DM35" s="183"/>
      <c r="DN35" s="183"/>
      <c r="DO35" s="183"/>
      <c r="DP35" s="183"/>
      <c r="DQ35" s="183"/>
      <c r="DR35" s="183"/>
      <c r="DS35" s="183"/>
      <c r="DT35" s="183"/>
      <c r="DU35" s="183"/>
      <c r="DV35" s="183"/>
      <c r="DW35" s="183"/>
      <c r="DX35" s="183"/>
      <c r="DY35" s="183"/>
      <c r="DZ35" s="183"/>
      <c r="EA35" s="183"/>
      <c r="EB35" s="183"/>
      <c r="EC35" s="183"/>
      <c r="ED35" s="183"/>
      <c r="EE35" s="183"/>
      <c r="EF35" s="183"/>
      <c r="EG35" s="183"/>
      <c r="EH35" s="183"/>
      <c r="EI35" s="183"/>
      <c r="EJ35" s="183"/>
      <c r="EK35" s="183"/>
      <c r="EL35" s="183"/>
      <c r="EM35" s="183"/>
      <c r="EN35" s="183"/>
      <c r="EO35" s="183"/>
      <c r="EP35" s="183"/>
      <c r="EQ35" s="183"/>
      <c r="ER35" s="183"/>
      <c r="ES35" s="183"/>
      <c r="ET35" s="183"/>
      <c r="EU35" s="183"/>
      <c r="EV35" s="183"/>
      <c r="EW35" s="183"/>
      <c r="EX35" s="183"/>
      <c r="EY35" s="183"/>
      <c r="EZ35" s="183"/>
      <c r="FA35" s="183"/>
      <c r="FB35" s="183"/>
      <c r="FC35" s="183"/>
      <c r="FD35" s="183"/>
      <c r="FE35" s="183"/>
      <c r="FF35" s="183"/>
      <c r="FG35" s="183"/>
      <c r="FH35" s="183"/>
      <c r="FI35" s="183"/>
      <c r="FJ35" s="183"/>
      <c r="FK35" s="183"/>
      <c r="FL35" s="183"/>
      <c r="FM35" s="183"/>
      <c r="FN35" s="183"/>
      <c r="FO35" s="183"/>
      <c r="FP35" s="183"/>
      <c r="FQ35" s="183"/>
      <c r="FR35" s="183"/>
      <c r="FS35" s="183"/>
      <c r="FT35" s="183"/>
      <c r="FU35" s="183"/>
      <c r="FV35" s="183"/>
      <c r="FW35" s="183"/>
      <c r="FX35" s="183"/>
      <c r="FY35" s="183"/>
      <c r="FZ35" s="183"/>
      <c r="GA35" s="183"/>
      <c r="GB35" s="183"/>
      <c r="GC35" s="183"/>
      <c r="GD35" s="183"/>
      <c r="GE35" s="183"/>
      <c r="GF35" s="183"/>
      <c r="GG35" s="183"/>
      <c r="GH35" s="183"/>
      <c r="GI35" s="183"/>
      <c r="GJ35" s="183"/>
      <c r="GK35" s="183"/>
      <c r="GL35" s="183"/>
      <c r="GM35" s="183"/>
      <c r="GN35" s="183"/>
      <c r="GO35" s="183"/>
      <c r="GP35" s="183"/>
      <c r="GQ35" s="183"/>
      <c r="GR35" s="183"/>
      <c r="GS35" s="183"/>
      <c r="GT35" s="183"/>
      <c r="GU35" s="183"/>
      <c r="GV35" s="183"/>
      <c r="GW35" s="183"/>
      <c r="GX35" s="183"/>
      <c r="GY35" s="183"/>
      <c r="GZ35" s="183"/>
      <c r="HA35" s="183"/>
      <c r="HB35" s="183"/>
      <c r="HC35" s="183"/>
      <c r="HD35" s="183"/>
      <c r="HE35" s="183"/>
      <c r="HF35" s="183"/>
      <c r="HG35" s="183"/>
      <c r="HH35" s="183"/>
      <c r="HI35" s="183"/>
      <c r="HJ35" s="183"/>
      <c r="HK35" s="183"/>
      <c r="HL35" s="183"/>
      <c r="HM35" s="183"/>
      <c r="HN35" s="183"/>
      <c r="HO35" s="183"/>
      <c r="HP35" s="183"/>
      <c r="HQ35" s="183"/>
      <c r="HR35" s="183"/>
      <c r="HS35" s="183"/>
      <c r="HT35" s="183"/>
      <c r="HU35" s="183"/>
      <c r="HV35" s="183"/>
      <c r="HW35" s="183"/>
      <c r="HX35" s="183"/>
      <c r="HY35" s="183"/>
      <c r="HZ35" s="183"/>
      <c r="IA35" s="183"/>
      <c r="IB35" s="183"/>
      <c r="IC35" s="183"/>
      <c r="ID35" s="183"/>
      <c r="IE35" s="183"/>
      <c r="IF35" s="183"/>
      <c r="IG35" s="183"/>
      <c r="IH35" s="183"/>
      <c r="II35" s="183"/>
      <c r="IJ35" s="183"/>
      <c r="IK35" s="183"/>
      <c r="IL35" s="183"/>
      <c r="IM35" s="183"/>
      <c r="IN35" s="183"/>
      <c r="IO35" s="183"/>
      <c r="IP35" s="183"/>
      <c r="IQ35" s="183"/>
      <c r="IR35" s="183"/>
      <c r="IS35" s="183"/>
      <c r="IT35" s="183"/>
      <c r="IU35" s="183"/>
      <c r="IV35" s="183"/>
      <c r="IW35" s="183"/>
      <c r="IX35" s="183"/>
      <c r="IY35" s="183"/>
      <c r="IZ35" s="183"/>
      <c r="JA35" s="183"/>
      <c r="JB35" s="183"/>
      <c r="JC35" s="183"/>
      <c r="JD35" s="183"/>
      <c r="JE35" s="183"/>
      <c r="JF35" s="183"/>
      <c r="JG35" s="183"/>
      <c r="JH35" s="183"/>
      <c r="JI35" s="183"/>
      <c r="JJ35" s="183"/>
      <c r="JK35" s="183"/>
      <c r="JL35" s="183"/>
      <c r="JM35" s="183"/>
      <c r="JN35" s="183"/>
      <c r="JO35" s="183"/>
      <c r="JP35" s="183"/>
      <c r="JQ35" s="183"/>
      <c r="JR35" s="183"/>
      <c r="JS35" s="183"/>
      <c r="JT35" s="183"/>
      <c r="JU35" s="183"/>
      <c r="JV35" s="183"/>
      <c r="JW35" s="183"/>
      <c r="JX35" s="183"/>
      <c r="JY35" s="183"/>
      <c r="JZ35" s="183"/>
      <c r="KA35" s="183"/>
      <c r="KB35" s="183"/>
      <c r="KC35" s="183"/>
      <c r="KD35" s="183"/>
      <c r="KE35" s="183"/>
      <c r="KF35" s="183"/>
      <c r="KG35" s="183"/>
      <c r="KH35" s="183"/>
      <c r="KI35" s="183"/>
      <c r="KJ35" s="183"/>
      <c r="KK35" s="183"/>
      <c r="KL35" s="183"/>
      <c r="KM35" s="183"/>
      <c r="KN35" s="183"/>
      <c r="KO35" s="183"/>
      <c r="KP35" s="183"/>
      <c r="KQ35" s="183"/>
      <c r="KR35" s="183"/>
      <c r="KS35" s="183"/>
      <c r="KT35" s="183"/>
      <c r="KU35" s="183"/>
      <c r="KV35" s="183"/>
      <c r="KW35" s="183"/>
      <c r="KX35" s="183"/>
      <c r="KY35" s="183"/>
      <c r="KZ35" s="183"/>
      <c r="LA35" s="183"/>
      <c r="LB35" s="183"/>
      <c r="LC35" s="183"/>
      <c r="LD35" s="183"/>
      <c r="LE35" s="183"/>
      <c r="LF35" s="183"/>
      <c r="LG35" s="183"/>
      <c r="LH35" s="183"/>
      <c r="LI35" s="183"/>
      <c r="LJ35" s="183"/>
      <c r="LK35" s="183"/>
      <c r="LL35" s="183"/>
      <c r="LM35" s="183"/>
      <c r="LN35" s="183"/>
      <c r="LO35" s="183"/>
      <c r="LP35" s="183"/>
      <c r="LQ35" s="183"/>
      <c r="LR35" s="183"/>
      <c r="LS35" s="183"/>
      <c r="LT35" s="183"/>
      <c r="LU35" s="183"/>
      <c r="LV35" s="183"/>
      <c r="LW35" s="183"/>
      <c r="LX35" s="183"/>
      <c r="LY35" s="183"/>
      <c r="LZ35" s="183"/>
      <c r="MA35" s="183"/>
      <c r="MB35" s="183"/>
      <c r="MC35" s="183"/>
      <c r="MD35" s="183"/>
      <c r="ME35" s="183"/>
      <c r="MF35" s="183"/>
      <c r="MG35" s="183"/>
      <c r="MH35" s="183"/>
    </row>
    <row r="36" spans="1:349" s="220" customFormat="1" ht="17" hidden="1" outlineLevel="1">
      <c r="A36" s="227"/>
      <c r="B36" s="227"/>
      <c r="C36" s="227"/>
      <c r="D36" s="227"/>
      <c r="E36" s="227"/>
      <c r="F36" s="227"/>
      <c r="G36" s="227"/>
      <c r="H36" s="227"/>
      <c r="I36" s="227"/>
      <c r="J36" s="223"/>
      <c r="K36" s="223"/>
      <c r="L36" s="223"/>
      <c r="M36" s="141"/>
      <c r="N36" s="14"/>
      <c r="O36" s="14"/>
      <c r="P36" s="14"/>
      <c r="Q36" s="14"/>
      <c r="R36" s="14"/>
      <c r="S36" s="14"/>
      <c r="T36" s="15"/>
      <c r="U36" s="183"/>
      <c r="V36" s="183"/>
      <c r="W36" s="183"/>
      <c r="X36" s="183"/>
      <c r="Y36" s="183"/>
      <c r="Z36" s="183"/>
      <c r="AA36" s="183"/>
      <c r="AB36" s="183"/>
      <c r="AC36" s="183"/>
      <c r="AD36" s="183"/>
      <c r="AE36" s="183"/>
      <c r="AF36" s="183"/>
      <c r="AG36" s="183"/>
      <c r="AH36" s="183"/>
      <c r="AI36" s="183"/>
      <c r="AJ36" s="183"/>
      <c r="AK36" s="183"/>
      <c r="AL36" s="183"/>
      <c r="AM36" s="183"/>
      <c r="AN36" s="183"/>
      <c r="AO36" s="183"/>
      <c r="AP36" s="183"/>
      <c r="AQ36" s="183"/>
      <c r="AR36" s="183"/>
      <c r="AS36" s="183"/>
      <c r="AT36" s="183"/>
      <c r="AU36" s="183"/>
      <c r="AV36" s="183"/>
      <c r="AW36" s="183"/>
      <c r="AX36" s="183"/>
      <c r="AY36" s="183"/>
      <c r="AZ36" s="183"/>
      <c r="BA36" s="183"/>
      <c r="BB36" s="183"/>
      <c r="BC36" s="183"/>
      <c r="BD36" s="183"/>
      <c r="BE36" s="183"/>
      <c r="BF36" s="183"/>
      <c r="BG36" s="183"/>
      <c r="BH36" s="183"/>
      <c r="BI36" s="183"/>
      <c r="BJ36" s="183"/>
      <c r="BK36" s="183"/>
      <c r="BL36" s="183"/>
      <c r="BM36" s="183"/>
      <c r="BN36" s="183"/>
      <c r="BO36" s="183"/>
      <c r="BP36" s="183"/>
      <c r="BQ36" s="183"/>
      <c r="BR36" s="183"/>
      <c r="BS36" s="183"/>
      <c r="BT36" s="183"/>
      <c r="BU36" s="183"/>
      <c r="BV36" s="183"/>
      <c r="BW36" s="183"/>
      <c r="BX36" s="183"/>
      <c r="BY36" s="183"/>
      <c r="BZ36" s="183"/>
      <c r="CA36" s="183"/>
      <c r="CB36" s="183"/>
      <c r="CC36" s="183"/>
      <c r="CD36" s="183"/>
      <c r="CE36" s="183"/>
      <c r="CF36" s="183"/>
      <c r="CG36" s="183"/>
      <c r="CH36" s="183"/>
      <c r="CI36" s="183"/>
      <c r="CJ36" s="183"/>
      <c r="CK36" s="183"/>
      <c r="CL36" s="183"/>
      <c r="CM36" s="183"/>
      <c r="CN36" s="183"/>
      <c r="CO36" s="183"/>
      <c r="CP36" s="183"/>
      <c r="CQ36" s="183"/>
      <c r="CR36" s="183"/>
      <c r="CS36" s="183"/>
      <c r="CT36" s="183"/>
      <c r="CU36" s="183"/>
      <c r="CV36" s="183"/>
      <c r="CW36" s="183"/>
      <c r="CX36" s="183"/>
      <c r="CY36" s="183"/>
      <c r="CZ36" s="183"/>
      <c r="DA36" s="183"/>
      <c r="DB36" s="183"/>
      <c r="DC36" s="183"/>
      <c r="DD36" s="183"/>
      <c r="DE36" s="183"/>
      <c r="DF36" s="183"/>
      <c r="DG36" s="183"/>
      <c r="DH36" s="183"/>
      <c r="DI36" s="183"/>
      <c r="DJ36" s="183"/>
      <c r="DK36" s="183"/>
      <c r="DL36" s="183"/>
      <c r="DM36" s="183"/>
      <c r="DN36" s="183"/>
      <c r="DO36" s="183"/>
      <c r="DP36" s="183"/>
      <c r="DQ36" s="183"/>
      <c r="DR36" s="183"/>
      <c r="DS36" s="183"/>
      <c r="DT36" s="183"/>
      <c r="DU36" s="183"/>
      <c r="DV36" s="183"/>
      <c r="DW36" s="183"/>
      <c r="DX36" s="183"/>
      <c r="DY36" s="183"/>
      <c r="DZ36" s="183"/>
      <c r="EA36" s="183"/>
      <c r="EB36" s="183"/>
      <c r="EC36" s="183"/>
      <c r="ED36" s="183"/>
      <c r="EE36" s="183"/>
      <c r="EF36" s="183"/>
      <c r="EG36" s="183"/>
      <c r="EH36" s="183"/>
      <c r="EI36" s="183"/>
      <c r="EJ36" s="183"/>
      <c r="EK36" s="183"/>
      <c r="EL36" s="183"/>
      <c r="EM36" s="183"/>
      <c r="EN36" s="183"/>
      <c r="EO36" s="183"/>
      <c r="EP36" s="183"/>
      <c r="EQ36" s="183"/>
      <c r="ER36" s="183"/>
      <c r="ES36" s="183"/>
      <c r="ET36" s="183"/>
      <c r="EU36" s="183"/>
      <c r="EV36" s="183"/>
      <c r="EW36" s="183"/>
      <c r="EX36" s="183"/>
      <c r="EY36" s="183"/>
      <c r="EZ36" s="183"/>
      <c r="FA36" s="183"/>
      <c r="FB36" s="183"/>
      <c r="FC36" s="183"/>
      <c r="FD36" s="183"/>
      <c r="FE36" s="183"/>
      <c r="FF36" s="183"/>
      <c r="FG36" s="183"/>
      <c r="FH36" s="183"/>
      <c r="FI36" s="183"/>
      <c r="FJ36" s="183"/>
      <c r="FK36" s="183"/>
      <c r="FL36" s="183"/>
      <c r="FM36" s="183"/>
      <c r="FN36" s="183"/>
      <c r="FO36" s="183"/>
      <c r="FP36" s="183"/>
      <c r="FQ36" s="183"/>
      <c r="FR36" s="183"/>
      <c r="FS36" s="183"/>
      <c r="FT36" s="183"/>
      <c r="FU36" s="183"/>
      <c r="FV36" s="183"/>
      <c r="FW36" s="183"/>
      <c r="FX36" s="183"/>
      <c r="FY36" s="183"/>
      <c r="FZ36" s="183"/>
      <c r="GA36" s="183"/>
      <c r="GB36" s="183"/>
      <c r="GC36" s="183"/>
      <c r="GD36" s="183"/>
      <c r="GE36" s="183"/>
      <c r="GF36" s="183"/>
      <c r="GG36" s="183"/>
      <c r="GH36" s="183"/>
      <c r="GI36" s="183"/>
      <c r="GJ36" s="183"/>
      <c r="GK36" s="183"/>
      <c r="GL36" s="183"/>
      <c r="GM36" s="183"/>
      <c r="GN36" s="183"/>
      <c r="GO36" s="183"/>
      <c r="GP36" s="183"/>
      <c r="GQ36" s="183"/>
      <c r="GR36" s="183"/>
      <c r="GS36" s="183"/>
      <c r="GT36" s="183"/>
      <c r="GU36" s="183"/>
      <c r="GV36" s="183"/>
      <c r="GW36" s="183"/>
      <c r="GX36" s="183"/>
      <c r="GY36" s="183"/>
      <c r="GZ36" s="183"/>
      <c r="HA36" s="183"/>
      <c r="HB36" s="183"/>
      <c r="HC36" s="183"/>
      <c r="HD36" s="183"/>
      <c r="HE36" s="183"/>
      <c r="HF36" s="183"/>
      <c r="HG36" s="183"/>
      <c r="HH36" s="183"/>
      <c r="HI36" s="183"/>
      <c r="HJ36" s="183"/>
      <c r="HK36" s="183"/>
      <c r="HL36" s="183"/>
      <c r="HM36" s="183"/>
      <c r="HN36" s="183"/>
      <c r="HO36" s="183"/>
      <c r="HP36" s="183"/>
      <c r="HQ36" s="183"/>
      <c r="HR36" s="183"/>
      <c r="HS36" s="183"/>
      <c r="HT36" s="183"/>
      <c r="HU36" s="183"/>
      <c r="HV36" s="183"/>
      <c r="HW36" s="183"/>
      <c r="HX36" s="183"/>
      <c r="HY36" s="183"/>
      <c r="HZ36" s="183"/>
      <c r="IA36" s="183"/>
      <c r="IB36" s="183"/>
      <c r="IC36" s="183"/>
      <c r="ID36" s="183"/>
      <c r="IE36" s="183"/>
      <c r="IF36" s="183"/>
      <c r="IG36" s="183"/>
      <c r="IH36" s="183"/>
      <c r="II36" s="183"/>
      <c r="IJ36" s="183"/>
      <c r="IK36" s="183"/>
      <c r="IL36" s="183"/>
      <c r="IM36" s="183"/>
      <c r="IN36" s="183"/>
      <c r="IO36" s="183"/>
      <c r="IP36" s="183"/>
      <c r="IQ36" s="183"/>
      <c r="IR36" s="183"/>
      <c r="IS36" s="183"/>
      <c r="IT36" s="183"/>
      <c r="IU36" s="183"/>
      <c r="IV36" s="183"/>
      <c r="IW36" s="183"/>
      <c r="IX36" s="183"/>
      <c r="IY36" s="183"/>
      <c r="IZ36" s="183"/>
      <c r="JA36" s="183"/>
      <c r="JB36" s="183"/>
      <c r="JC36" s="183"/>
      <c r="JD36" s="183"/>
      <c r="JE36" s="183"/>
      <c r="JF36" s="183"/>
      <c r="JG36" s="183"/>
      <c r="JH36" s="183"/>
      <c r="JI36" s="183"/>
      <c r="JJ36" s="183"/>
      <c r="JK36" s="183"/>
      <c r="JL36" s="183"/>
      <c r="JM36" s="183"/>
      <c r="JN36" s="183"/>
      <c r="JO36" s="183"/>
      <c r="JP36" s="183"/>
      <c r="JQ36" s="183"/>
      <c r="JR36" s="183"/>
      <c r="JS36" s="183"/>
      <c r="JT36" s="183"/>
      <c r="JU36" s="183"/>
      <c r="JV36" s="183"/>
      <c r="JW36" s="183"/>
      <c r="JX36" s="183"/>
      <c r="JY36" s="183"/>
      <c r="JZ36" s="183"/>
      <c r="KA36" s="183"/>
      <c r="KB36" s="183"/>
      <c r="KC36" s="183"/>
      <c r="KD36" s="183"/>
      <c r="KE36" s="183"/>
      <c r="KF36" s="183"/>
      <c r="KG36" s="183"/>
      <c r="KH36" s="183"/>
      <c r="KI36" s="183"/>
      <c r="KJ36" s="183"/>
      <c r="KK36" s="183"/>
      <c r="KL36" s="183"/>
      <c r="KM36" s="183"/>
      <c r="KN36" s="183"/>
      <c r="KO36" s="183"/>
      <c r="KP36" s="183"/>
      <c r="KQ36" s="183"/>
      <c r="KR36" s="183"/>
      <c r="KS36" s="183"/>
      <c r="KT36" s="183"/>
      <c r="KU36" s="183"/>
      <c r="KV36" s="183"/>
      <c r="KW36" s="183"/>
      <c r="KX36" s="183"/>
      <c r="KY36" s="183"/>
      <c r="KZ36" s="183"/>
      <c r="LA36" s="183"/>
      <c r="LB36" s="183"/>
      <c r="LC36" s="183"/>
      <c r="LD36" s="183"/>
      <c r="LE36" s="183"/>
      <c r="LF36" s="183"/>
      <c r="LG36" s="183"/>
      <c r="LH36" s="183"/>
      <c r="LI36" s="183"/>
      <c r="LJ36" s="183"/>
      <c r="LK36" s="183"/>
      <c r="LL36" s="183"/>
      <c r="LM36" s="183"/>
      <c r="LN36" s="183"/>
      <c r="LO36" s="183"/>
      <c r="LP36" s="183"/>
      <c r="LQ36" s="183"/>
      <c r="LR36" s="183"/>
      <c r="LS36" s="183"/>
      <c r="LT36" s="183"/>
      <c r="LU36" s="183"/>
      <c r="LV36" s="183"/>
      <c r="LW36" s="183"/>
      <c r="LX36" s="183"/>
      <c r="LY36" s="183"/>
      <c r="LZ36" s="183"/>
      <c r="MA36" s="183"/>
      <c r="MB36" s="183"/>
      <c r="MC36" s="183"/>
      <c r="MD36" s="183"/>
      <c r="ME36" s="183"/>
      <c r="MF36" s="183"/>
      <c r="MG36" s="183"/>
      <c r="MH36" s="183"/>
    </row>
    <row r="37" spans="1:349" s="220" customFormat="1" ht="17" hidden="1" outlineLevel="1">
      <c r="A37" s="139"/>
      <c r="B37" s="139"/>
      <c r="C37" s="227" t="s">
        <v>9</v>
      </c>
      <c r="D37" s="99"/>
      <c r="E37" s="99"/>
      <c r="F37" s="99"/>
      <c r="G37" s="99"/>
      <c r="H37" s="99"/>
      <c r="I37" s="99"/>
      <c r="J37" s="223"/>
      <c r="K37" s="223"/>
      <c r="L37" s="223"/>
      <c r="M37" s="7"/>
      <c r="N37" s="14"/>
      <c r="O37" s="14"/>
      <c r="P37" s="14"/>
      <c r="Q37" s="14"/>
      <c r="R37" s="14"/>
      <c r="S37" s="14"/>
      <c r="T37" s="15"/>
      <c r="U37" s="183"/>
      <c r="V37" s="183"/>
      <c r="W37" s="183"/>
      <c r="X37" s="183"/>
      <c r="Y37" s="183"/>
      <c r="Z37" s="183"/>
      <c r="AA37" s="183"/>
      <c r="AB37" s="183"/>
      <c r="AC37" s="183"/>
      <c r="AD37" s="183"/>
      <c r="AE37" s="183"/>
      <c r="AF37" s="183"/>
      <c r="AG37" s="183"/>
      <c r="AH37" s="183"/>
      <c r="AI37" s="183"/>
      <c r="AJ37" s="183"/>
      <c r="AK37" s="183"/>
      <c r="AL37" s="183"/>
      <c r="AM37" s="183"/>
      <c r="AN37" s="183"/>
      <c r="AO37" s="183"/>
      <c r="AP37" s="183"/>
      <c r="AQ37" s="183"/>
      <c r="AR37" s="183"/>
      <c r="AS37" s="183"/>
      <c r="AT37" s="183"/>
      <c r="AU37" s="183"/>
      <c r="AV37" s="183"/>
      <c r="AW37" s="183"/>
      <c r="AX37" s="183"/>
      <c r="AY37" s="183"/>
      <c r="AZ37" s="183"/>
      <c r="BA37" s="183"/>
      <c r="BB37" s="183"/>
      <c r="BC37" s="183"/>
      <c r="BD37" s="183"/>
      <c r="BE37" s="183"/>
      <c r="BF37" s="183"/>
      <c r="BG37" s="183"/>
      <c r="BH37" s="183"/>
      <c r="BI37" s="183"/>
      <c r="BJ37" s="183"/>
      <c r="BK37" s="183"/>
      <c r="BL37" s="183"/>
      <c r="BM37" s="183"/>
      <c r="BN37" s="183"/>
      <c r="BO37" s="183"/>
      <c r="BP37" s="183"/>
      <c r="BQ37" s="183"/>
      <c r="BR37" s="183"/>
      <c r="BS37" s="183"/>
      <c r="BT37" s="183"/>
      <c r="BU37" s="183"/>
      <c r="BV37" s="183"/>
      <c r="BW37" s="183"/>
      <c r="BX37" s="183"/>
      <c r="BY37" s="183"/>
      <c r="BZ37" s="183"/>
      <c r="CA37" s="183"/>
      <c r="CB37" s="183"/>
      <c r="CC37" s="183"/>
      <c r="CD37" s="183"/>
      <c r="CE37" s="183"/>
      <c r="CF37" s="183"/>
      <c r="CG37" s="183"/>
      <c r="CH37" s="183"/>
      <c r="CI37" s="183"/>
      <c r="CJ37" s="183"/>
      <c r="CK37" s="183"/>
      <c r="CL37" s="183"/>
      <c r="CM37" s="183"/>
      <c r="CN37" s="183"/>
      <c r="CO37" s="183"/>
      <c r="CP37" s="183"/>
      <c r="CQ37" s="183"/>
      <c r="CR37" s="183"/>
      <c r="CS37" s="183"/>
      <c r="CT37" s="183"/>
      <c r="CU37" s="183"/>
      <c r="CV37" s="183"/>
      <c r="CW37" s="183"/>
      <c r="CX37" s="183"/>
      <c r="CY37" s="183"/>
      <c r="CZ37" s="183"/>
      <c r="DA37" s="183"/>
      <c r="DB37" s="183"/>
      <c r="DC37" s="183"/>
      <c r="DD37" s="183"/>
      <c r="DE37" s="183"/>
      <c r="DF37" s="183"/>
      <c r="DG37" s="183"/>
      <c r="DH37" s="183"/>
      <c r="DI37" s="183"/>
      <c r="DJ37" s="183"/>
      <c r="DK37" s="183"/>
      <c r="DL37" s="183"/>
      <c r="DM37" s="183"/>
      <c r="DN37" s="183"/>
      <c r="DO37" s="183"/>
      <c r="DP37" s="183"/>
      <c r="DQ37" s="183"/>
      <c r="DR37" s="183"/>
      <c r="DS37" s="183"/>
      <c r="DT37" s="183"/>
      <c r="DU37" s="183"/>
      <c r="DV37" s="183"/>
      <c r="DW37" s="183"/>
      <c r="DX37" s="183"/>
      <c r="DY37" s="183"/>
      <c r="DZ37" s="183"/>
      <c r="EA37" s="183"/>
      <c r="EB37" s="183"/>
      <c r="EC37" s="183"/>
      <c r="ED37" s="183"/>
      <c r="EE37" s="183"/>
      <c r="EF37" s="183"/>
      <c r="EG37" s="183"/>
      <c r="EH37" s="183"/>
      <c r="EI37" s="183"/>
      <c r="EJ37" s="183"/>
      <c r="EK37" s="183"/>
      <c r="EL37" s="183"/>
      <c r="EM37" s="183"/>
      <c r="EN37" s="183"/>
      <c r="EO37" s="183"/>
      <c r="EP37" s="183"/>
      <c r="EQ37" s="183"/>
      <c r="ER37" s="183"/>
      <c r="ES37" s="183"/>
      <c r="ET37" s="183"/>
      <c r="EU37" s="183"/>
      <c r="EV37" s="183"/>
      <c r="EW37" s="183"/>
      <c r="EX37" s="183"/>
      <c r="EY37" s="183"/>
      <c r="EZ37" s="183"/>
      <c r="FA37" s="183"/>
      <c r="FB37" s="183"/>
      <c r="FC37" s="183"/>
      <c r="FD37" s="183"/>
      <c r="FE37" s="183"/>
      <c r="FF37" s="183"/>
      <c r="FG37" s="183"/>
      <c r="FH37" s="183"/>
      <c r="FI37" s="183"/>
      <c r="FJ37" s="183"/>
      <c r="FK37" s="183"/>
      <c r="FL37" s="183"/>
      <c r="FM37" s="183"/>
      <c r="FN37" s="183"/>
      <c r="FO37" s="183"/>
      <c r="FP37" s="183"/>
      <c r="FQ37" s="183"/>
      <c r="FR37" s="183"/>
      <c r="FS37" s="183"/>
      <c r="FT37" s="183"/>
      <c r="FU37" s="183"/>
      <c r="FV37" s="183"/>
      <c r="FW37" s="183"/>
      <c r="FX37" s="183"/>
      <c r="FY37" s="183"/>
      <c r="FZ37" s="183"/>
      <c r="GA37" s="183"/>
      <c r="GB37" s="183"/>
      <c r="GC37" s="183"/>
      <c r="GD37" s="183"/>
      <c r="GE37" s="183"/>
      <c r="GF37" s="183"/>
      <c r="GG37" s="183"/>
      <c r="GH37" s="183"/>
      <c r="GI37" s="183"/>
      <c r="GJ37" s="183"/>
      <c r="GK37" s="183"/>
      <c r="GL37" s="183"/>
      <c r="GM37" s="183"/>
      <c r="GN37" s="183"/>
      <c r="GO37" s="183"/>
      <c r="GP37" s="183"/>
      <c r="GQ37" s="183"/>
      <c r="GR37" s="183"/>
      <c r="GS37" s="183"/>
      <c r="GT37" s="183"/>
      <c r="GU37" s="183"/>
      <c r="GV37" s="183"/>
      <c r="GW37" s="183"/>
      <c r="GX37" s="183"/>
      <c r="GY37" s="183"/>
      <c r="GZ37" s="183"/>
      <c r="HA37" s="183"/>
      <c r="HB37" s="183"/>
      <c r="HC37" s="183"/>
      <c r="HD37" s="183"/>
      <c r="HE37" s="183"/>
      <c r="HF37" s="183"/>
      <c r="HG37" s="183"/>
      <c r="HH37" s="183"/>
      <c r="HI37" s="183"/>
      <c r="HJ37" s="183"/>
      <c r="HK37" s="183"/>
      <c r="HL37" s="183"/>
      <c r="HM37" s="183"/>
      <c r="HN37" s="183"/>
      <c r="HO37" s="183"/>
      <c r="HP37" s="183"/>
      <c r="HQ37" s="183"/>
      <c r="HR37" s="183"/>
      <c r="HS37" s="183"/>
      <c r="HT37" s="183"/>
      <c r="HU37" s="183"/>
      <c r="HV37" s="183"/>
      <c r="HW37" s="183"/>
      <c r="HX37" s="183"/>
      <c r="HY37" s="183"/>
      <c r="HZ37" s="183"/>
      <c r="IA37" s="183"/>
      <c r="IB37" s="183"/>
      <c r="IC37" s="183"/>
      <c r="ID37" s="183"/>
      <c r="IE37" s="183"/>
      <c r="IF37" s="183"/>
      <c r="IG37" s="183"/>
      <c r="IH37" s="183"/>
      <c r="II37" s="183"/>
      <c r="IJ37" s="183"/>
      <c r="IK37" s="183"/>
      <c r="IL37" s="183"/>
      <c r="IM37" s="183"/>
      <c r="IN37" s="183"/>
      <c r="IO37" s="183"/>
      <c r="IP37" s="183"/>
      <c r="IQ37" s="183"/>
      <c r="IR37" s="183"/>
      <c r="IS37" s="183"/>
      <c r="IT37" s="183"/>
      <c r="IU37" s="183"/>
      <c r="IV37" s="183"/>
      <c r="IW37" s="183"/>
      <c r="IX37" s="183"/>
      <c r="IY37" s="183"/>
      <c r="IZ37" s="183"/>
      <c r="JA37" s="183"/>
      <c r="JB37" s="183"/>
      <c r="JC37" s="183"/>
      <c r="JD37" s="183"/>
      <c r="JE37" s="183"/>
      <c r="JF37" s="183"/>
      <c r="JG37" s="183"/>
      <c r="JH37" s="183"/>
      <c r="JI37" s="183"/>
      <c r="JJ37" s="183"/>
      <c r="JK37" s="183"/>
      <c r="JL37" s="183"/>
      <c r="JM37" s="183"/>
      <c r="JN37" s="183"/>
      <c r="JO37" s="183"/>
      <c r="JP37" s="183"/>
      <c r="JQ37" s="183"/>
      <c r="JR37" s="183"/>
      <c r="JS37" s="183"/>
      <c r="JT37" s="183"/>
      <c r="JU37" s="183"/>
      <c r="JV37" s="183"/>
      <c r="JW37" s="183"/>
      <c r="JX37" s="183"/>
      <c r="JY37" s="183"/>
      <c r="JZ37" s="183"/>
      <c r="KA37" s="183"/>
      <c r="KB37" s="183"/>
      <c r="KC37" s="183"/>
      <c r="KD37" s="183"/>
      <c r="KE37" s="183"/>
      <c r="KF37" s="183"/>
      <c r="KG37" s="183"/>
      <c r="KH37" s="183"/>
      <c r="KI37" s="183"/>
      <c r="KJ37" s="183"/>
      <c r="KK37" s="183"/>
      <c r="KL37" s="183"/>
      <c r="KM37" s="183"/>
      <c r="KN37" s="183"/>
      <c r="KO37" s="183"/>
      <c r="KP37" s="183"/>
      <c r="KQ37" s="183"/>
      <c r="KR37" s="183"/>
      <c r="KS37" s="183"/>
      <c r="KT37" s="183"/>
      <c r="KU37" s="183"/>
      <c r="KV37" s="183"/>
      <c r="KW37" s="183"/>
      <c r="KX37" s="183"/>
      <c r="KY37" s="183"/>
      <c r="KZ37" s="183"/>
      <c r="LA37" s="183"/>
      <c r="LB37" s="183"/>
      <c r="LC37" s="183"/>
      <c r="LD37" s="183"/>
      <c r="LE37" s="183"/>
      <c r="LF37" s="183"/>
      <c r="LG37" s="183"/>
      <c r="LH37" s="183"/>
      <c r="LI37" s="183"/>
      <c r="LJ37" s="183"/>
      <c r="LK37" s="183"/>
      <c r="LL37" s="183"/>
      <c r="LM37" s="183"/>
      <c r="LN37" s="183"/>
      <c r="LO37" s="183"/>
      <c r="LP37" s="183"/>
      <c r="LQ37" s="183"/>
      <c r="LR37" s="183"/>
      <c r="LS37" s="183"/>
      <c r="LT37" s="183"/>
      <c r="LU37" s="183"/>
      <c r="LV37" s="183"/>
      <c r="LW37" s="183"/>
      <c r="LX37" s="183"/>
      <c r="LY37" s="183"/>
      <c r="LZ37" s="183"/>
      <c r="MA37" s="183"/>
      <c r="MB37" s="183"/>
      <c r="MC37" s="183"/>
      <c r="MD37" s="183"/>
      <c r="ME37" s="183"/>
      <c r="MF37" s="183"/>
      <c r="MG37" s="183"/>
      <c r="MH37" s="183"/>
    </row>
    <row r="38" spans="1:349" s="220" customFormat="1" ht="17" hidden="1" outlineLevel="1">
      <c r="A38" s="139"/>
      <c r="B38" s="139"/>
      <c r="C38" s="99"/>
      <c r="D38" s="99"/>
      <c r="E38" s="121" t="s">
        <v>5</v>
      </c>
      <c r="F38" s="99"/>
      <c r="G38" s="99"/>
      <c r="H38" s="99"/>
      <c r="I38" s="99"/>
      <c r="J38" s="233" t="s">
        <v>73</v>
      </c>
      <c r="K38" s="223" t="s">
        <v>77</v>
      </c>
      <c r="L38" s="223"/>
      <c r="M38" s="7"/>
      <c r="N38" s="102">
        <f>($N$32/'Direct costs Brazil'!J32)*'Direct costs Brazil'!I38</f>
        <v>21966.643194209919</v>
      </c>
      <c r="O38" s="16">
        <f>N38*(1+$M$33)</f>
        <v>23546.044839873615</v>
      </c>
      <c r="P38" s="16">
        <f t="shared" ref="P38" si="11">O38*(1+$M$33)</f>
        <v>25239.005463860529</v>
      </c>
      <c r="Q38" s="16">
        <f t="shared" ref="Q38:Q40" si="12">P38*(1+$M$33)</f>
        <v>27053.689956712104</v>
      </c>
      <c r="R38" s="16">
        <f t="shared" ref="R38:R40" si="13">Q38*(1+$M$33)</f>
        <v>28998.850264599707</v>
      </c>
      <c r="S38" s="16">
        <f t="shared" ref="S38:S40" si="14">R38*(1+$M$33)</f>
        <v>31083.867598624427</v>
      </c>
      <c r="T38" s="17">
        <f t="shared" ref="T38:T40" si="15">S38*(1+$M$33)</f>
        <v>33318.797678965522</v>
      </c>
      <c r="U38" s="183"/>
      <c r="V38" s="183"/>
      <c r="W38" s="183"/>
      <c r="X38" s="183"/>
      <c r="Y38" s="183"/>
      <c r="Z38" s="183"/>
      <c r="AA38" s="183"/>
      <c r="AB38" s="183"/>
      <c r="AC38" s="183"/>
      <c r="AD38" s="183"/>
      <c r="AE38" s="183"/>
      <c r="AF38" s="183"/>
      <c r="AG38" s="183"/>
      <c r="AH38" s="183"/>
      <c r="AI38" s="183"/>
      <c r="AJ38" s="183"/>
      <c r="AK38" s="183"/>
      <c r="AL38" s="183"/>
      <c r="AM38" s="183"/>
      <c r="AN38" s="183"/>
      <c r="AO38" s="183"/>
      <c r="AP38" s="183"/>
      <c r="AQ38" s="183"/>
      <c r="AR38" s="183"/>
      <c r="AS38" s="183"/>
      <c r="AT38" s="183"/>
      <c r="AU38" s="183"/>
      <c r="AV38" s="183"/>
      <c r="AW38" s="183"/>
      <c r="AX38" s="183"/>
      <c r="AY38" s="183"/>
      <c r="AZ38" s="183"/>
      <c r="BA38" s="183"/>
      <c r="BB38" s="183"/>
      <c r="BC38" s="183"/>
      <c r="BD38" s="183"/>
      <c r="BE38" s="183"/>
      <c r="BF38" s="183"/>
      <c r="BG38" s="183"/>
      <c r="BH38" s="183"/>
      <c r="BI38" s="183"/>
      <c r="BJ38" s="183"/>
      <c r="BK38" s="183"/>
      <c r="BL38" s="183"/>
      <c r="BM38" s="183"/>
      <c r="BN38" s="183"/>
      <c r="BO38" s="183"/>
      <c r="BP38" s="183"/>
      <c r="BQ38" s="183"/>
      <c r="BR38" s="183"/>
      <c r="BS38" s="183"/>
      <c r="BT38" s="183"/>
      <c r="BU38" s="183"/>
      <c r="BV38" s="183"/>
      <c r="BW38" s="183"/>
      <c r="BX38" s="183"/>
      <c r="BY38" s="183"/>
      <c r="BZ38" s="183"/>
      <c r="CA38" s="183"/>
      <c r="CB38" s="183"/>
      <c r="CC38" s="183"/>
      <c r="CD38" s="183"/>
      <c r="CE38" s="183"/>
      <c r="CF38" s="183"/>
      <c r="CG38" s="183"/>
      <c r="CH38" s="183"/>
      <c r="CI38" s="183"/>
      <c r="CJ38" s="183"/>
      <c r="CK38" s="183"/>
      <c r="CL38" s="183"/>
      <c r="CM38" s="183"/>
      <c r="CN38" s="183"/>
      <c r="CO38" s="183"/>
      <c r="CP38" s="183"/>
      <c r="CQ38" s="183"/>
      <c r="CR38" s="183"/>
      <c r="CS38" s="183"/>
      <c r="CT38" s="183"/>
      <c r="CU38" s="183"/>
      <c r="CV38" s="183"/>
      <c r="CW38" s="183"/>
      <c r="CX38" s="183"/>
      <c r="CY38" s="183"/>
      <c r="CZ38" s="183"/>
      <c r="DA38" s="183"/>
      <c r="DB38" s="183"/>
      <c r="DC38" s="183"/>
      <c r="DD38" s="183"/>
      <c r="DE38" s="183"/>
      <c r="DF38" s="183"/>
      <c r="DG38" s="183"/>
      <c r="DH38" s="183"/>
      <c r="DI38" s="183"/>
      <c r="DJ38" s="183"/>
      <c r="DK38" s="183"/>
      <c r="DL38" s="183"/>
      <c r="DM38" s="183"/>
      <c r="DN38" s="183"/>
      <c r="DO38" s="183"/>
      <c r="DP38" s="183"/>
      <c r="DQ38" s="183"/>
      <c r="DR38" s="183"/>
      <c r="DS38" s="183"/>
      <c r="DT38" s="183"/>
      <c r="DU38" s="183"/>
      <c r="DV38" s="183"/>
      <c r="DW38" s="183"/>
      <c r="DX38" s="183"/>
      <c r="DY38" s="183"/>
      <c r="DZ38" s="183"/>
      <c r="EA38" s="183"/>
      <c r="EB38" s="183"/>
      <c r="EC38" s="183"/>
      <c r="ED38" s="183"/>
      <c r="EE38" s="183"/>
      <c r="EF38" s="183"/>
      <c r="EG38" s="183"/>
      <c r="EH38" s="183"/>
      <c r="EI38" s="183"/>
      <c r="EJ38" s="183"/>
      <c r="EK38" s="183"/>
      <c r="EL38" s="183"/>
      <c r="EM38" s="183"/>
      <c r="EN38" s="183"/>
      <c r="EO38" s="183"/>
      <c r="EP38" s="183"/>
      <c r="EQ38" s="183"/>
      <c r="ER38" s="183"/>
      <c r="ES38" s="183"/>
      <c r="ET38" s="183"/>
      <c r="EU38" s="183"/>
      <c r="EV38" s="183"/>
      <c r="EW38" s="183"/>
      <c r="EX38" s="183"/>
      <c r="EY38" s="183"/>
      <c r="EZ38" s="183"/>
      <c r="FA38" s="183"/>
      <c r="FB38" s="183"/>
      <c r="FC38" s="183"/>
      <c r="FD38" s="183"/>
      <c r="FE38" s="183"/>
      <c r="FF38" s="183"/>
      <c r="FG38" s="183"/>
      <c r="FH38" s="183"/>
      <c r="FI38" s="183"/>
      <c r="FJ38" s="183"/>
      <c r="FK38" s="183"/>
      <c r="FL38" s="183"/>
      <c r="FM38" s="183"/>
      <c r="FN38" s="183"/>
      <c r="FO38" s="183"/>
      <c r="FP38" s="183"/>
      <c r="FQ38" s="183"/>
      <c r="FR38" s="183"/>
      <c r="FS38" s="183"/>
      <c r="FT38" s="183"/>
      <c r="FU38" s="183"/>
      <c r="FV38" s="183"/>
      <c r="FW38" s="183"/>
      <c r="FX38" s="183"/>
      <c r="FY38" s="183"/>
      <c r="FZ38" s="183"/>
      <c r="GA38" s="183"/>
      <c r="GB38" s="183"/>
      <c r="GC38" s="183"/>
      <c r="GD38" s="183"/>
      <c r="GE38" s="183"/>
      <c r="GF38" s="183"/>
      <c r="GG38" s="183"/>
      <c r="GH38" s="183"/>
      <c r="GI38" s="183"/>
      <c r="GJ38" s="183"/>
      <c r="GK38" s="183"/>
      <c r="GL38" s="183"/>
      <c r="GM38" s="183"/>
      <c r="GN38" s="183"/>
      <c r="GO38" s="183"/>
      <c r="GP38" s="183"/>
      <c r="GQ38" s="183"/>
      <c r="GR38" s="183"/>
      <c r="GS38" s="183"/>
      <c r="GT38" s="183"/>
      <c r="GU38" s="183"/>
      <c r="GV38" s="183"/>
      <c r="GW38" s="183"/>
      <c r="GX38" s="183"/>
      <c r="GY38" s="183"/>
      <c r="GZ38" s="183"/>
      <c r="HA38" s="183"/>
      <c r="HB38" s="183"/>
      <c r="HC38" s="183"/>
      <c r="HD38" s="183"/>
      <c r="HE38" s="183"/>
      <c r="HF38" s="183"/>
      <c r="HG38" s="183"/>
      <c r="HH38" s="183"/>
      <c r="HI38" s="183"/>
      <c r="HJ38" s="183"/>
      <c r="HK38" s="183"/>
      <c r="HL38" s="183"/>
      <c r="HM38" s="183"/>
      <c r="HN38" s="183"/>
      <c r="HO38" s="183"/>
      <c r="HP38" s="183"/>
      <c r="HQ38" s="183"/>
      <c r="HR38" s="183"/>
      <c r="HS38" s="183"/>
      <c r="HT38" s="183"/>
      <c r="HU38" s="183"/>
      <c r="HV38" s="183"/>
      <c r="HW38" s="183"/>
      <c r="HX38" s="183"/>
      <c r="HY38" s="183"/>
      <c r="HZ38" s="183"/>
      <c r="IA38" s="183"/>
      <c r="IB38" s="183"/>
      <c r="IC38" s="183"/>
      <c r="ID38" s="183"/>
      <c r="IE38" s="183"/>
      <c r="IF38" s="183"/>
      <c r="IG38" s="183"/>
      <c r="IH38" s="183"/>
      <c r="II38" s="183"/>
      <c r="IJ38" s="183"/>
      <c r="IK38" s="183"/>
      <c r="IL38" s="183"/>
      <c r="IM38" s="183"/>
      <c r="IN38" s="183"/>
      <c r="IO38" s="183"/>
      <c r="IP38" s="183"/>
      <c r="IQ38" s="183"/>
      <c r="IR38" s="183"/>
      <c r="IS38" s="183"/>
      <c r="IT38" s="183"/>
      <c r="IU38" s="183"/>
      <c r="IV38" s="183"/>
      <c r="IW38" s="183"/>
      <c r="IX38" s="183"/>
      <c r="IY38" s="183"/>
      <c r="IZ38" s="183"/>
      <c r="JA38" s="183"/>
      <c r="JB38" s="183"/>
      <c r="JC38" s="183"/>
      <c r="JD38" s="183"/>
      <c r="JE38" s="183"/>
      <c r="JF38" s="183"/>
      <c r="JG38" s="183"/>
      <c r="JH38" s="183"/>
      <c r="JI38" s="183"/>
      <c r="JJ38" s="183"/>
      <c r="JK38" s="183"/>
      <c r="JL38" s="183"/>
      <c r="JM38" s="183"/>
      <c r="JN38" s="183"/>
      <c r="JO38" s="183"/>
      <c r="JP38" s="183"/>
      <c r="JQ38" s="183"/>
      <c r="JR38" s="183"/>
      <c r="JS38" s="183"/>
      <c r="JT38" s="183"/>
      <c r="JU38" s="183"/>
      <c r="JV38" s="183"/>
      <c r="JW38" s="183"/>
      <c r="JX38" s="183"/>
      <c r="JY38" s="183"/>
      <c r="JZ38" s="183"/>
      <c r="KA38" s="183"/>
      <c r="KB38" s="183"/>
      <c r="KC38" s="183"/>
      <c r="KD38" s="183"/>
      <c r="KE38" s="183"/>
      <c r="KF38" s="183"/>
      <c r="KG38" s="183"/>
      <c r="KH38" s="183"/>
      <c r="KI38" s="183"/>
      <c r="KJ38" s="183"/>
      <c r="KK38" s="183"/>
      <c r="KL38" s="183"/>
      <c r="KM38" s="183"/>
      <c r="KN38" s="183"/>
      <c r="KO38" s="183"/>
      <c r="KP38" s="183"/>
      <c r="KQ38" s="183"/>
      <c r="KR38" s="183"/>
      <c r="KS38" s="183"/>
      <c r="KT38" s="183"/>
      <c r="KU38" s="183"/>
      <c r="KV38" s="183"/>
      <c r="KW38" s="183"/>
      <c r="KX38" s="183"/>
      <c r="KY38" s="183"/>
      <c r="KZ38" s="183"/>
      <c r="LA38" s="183"/>
      <c r="LB38" s="183"/>
      <c r="LC38" s="183"/>
      <c r="LD38" s="183"/>
      <c r="LE38" s="183"/>
      <c r="LF38" s="183"/>
      <c r="LG38" s="183"/>
      <c r="LH38" s="183"/>
      <c r="LI38" s="183"/>
      <c r="LJ38" s="183"/>
      <c r="LK38" s="183"/>
      <c r="LL38" s="183"/>
      <c r="LM38" s="183"/>
      <c r="LN38" s="183"/>
      <c r="LO38" s="183"/>
      <c r="LP38" s="183"/>
      <c r="LQ38" s="183"/>
      <c r="LR38" s="183"/>
      <c r="LS38" s="183"/>
      <c r="LT38" s="183"/>
      <c r="LU38" s="183"/>
      <c r="LV38" s="183"/>
      <c r="LW38" s="183"/>
      <c r="LX38" s="183"/>
      <c r="LY38" s="183"/>
      <c r="LZ38" s="183"/>
      <c r="MA38" s="183"/>
      <c r="MB38" s="183"/>
      <c r="MC38" s="183"/>
      <c r="MD38" s="183"/>
      <c r="ME38" s="183"/>
      <c r="MF38" s="183"/>
      <c r="MG38" s="183"/>
      <c r="MH38" s="183"/>
    </row>
    <row r="39" spans="1:349" s="220" customFormat="1" ht="17" hidden="1" outlineLevel="1">
      <c r="A39" s="139"/>
      <c r="B39" s="139"/>
      <c r="C39" s="228"/>
      <c r="D39" s="99"/>
      <c r="E39" s="121" t="s">
        <v>6</v>
      </c>
      <c r="F39" s="99"/>
      <c r="G39" s="99"/>
      <c r="H39" s="99"/>
      <c r="I39" s="99"/>
      <c r="J39" s="233" t="s">
        <v>73</v>
      </c>
      <c r="K39" s="223" t="s">
        <v>77</v>
      </c>
      <c r="L39" s="223"/>
      <c r="M39" s="7"/>
      <c r="N39" s="102">
        <f>($N$32/'Direct costs Brazil'!J32)*'Direct costs Brazil'!I39</f>
        <v>37846.479432745793</v>
      </c>
      <c r="O39" s="16">
        <f t="shared" ref="O39:P40" si="16">N39*(1+$M$33)</f>
        <v>40567.641303960219</v>
      </c>
      <c r="P39" s="16">
        <f t="shared" si="16"/>
        <v>43484.454713714964</v>
      </c>
      <c r="Q39" s="16">
        <f t="shared" si="12"/>
        <v>46610.987007631076</v>
      </c>
      <c r="R39" s="16">
        <f t="shared" si="13"/>
        <v>49962.316973479756</v>
      </c>
      <c r="S39" s="16">
        <f t="shared" si="14"/>
        <v>53554.607563872953</v>
      </c>
      <c r="T39" s="17">
        <f t="shared" si="15"/>
        <v>57405.183847715423</v>
      </c>
      <c r="U39" s="183"/>
      <c r="V39" s="183"/>
      <c r="W39" s="183"/>
      <c r="X39" s="183"/>
      <c r="Y39" s="183"/>
      <c r="Z39" s="183"/>
      <c r="AA39" s="183"/>
      <c r="AB39" s="183"/>
      <c r="AC39" s="183"/>
      <c r="AD39" s="183"/>
      <c r="AE39" s="183"/>
      <c r="AF39" s="183"/>
      <c r="AG39" s="183"/>
      <c r="AH39" s="183"/>
      <c r="AI39" s="183"/>
      <c r="AJ39" s="183"/>
      <c r="AK39" s="183"/>
      <c r="AL39" s="183"/>
      <c r="AM39" s="183"/>
      <c r="AN39" s="183"/>
      <c r="AO39" s="183"/>
      <c r="AP39" s="183"/>
      <c r="AQ39" s="183"/>
      <c r="AR39" s="183"/>
      <c r="AS39" s="183"/>
      <c r="AT39" s="183"/>
      <c r="AU39" s="183"/>
      <c r="AV39" s="183"/>
      <c r="AW39" s="183"/>
      <c r="AX39" s="183"/>
      <c r="AY39" s="183"/>
      <c r="AZ39" s="183"/>
      <c r="BA39" s="183"/>
      <c r="BB39" s="183"/>
      <c r="BC39" s="183"/>
      <c r="BD39" s="183"/>
      <c r="BE39" s="183"/>
      <c r="BF39" s="183"/>
      <c r="BG39" s="183"/>
      <c r="BH39" s="183"/>
      <c r="BI39" s="183"/>
      <c r="BJ39" s="183"/>
      <c r="BK39" s="183"/>
      <c r="BL39" s="183"/>
      <c r="BM39" s="183"/>
      <c r="BN39" s="183"/>
      <c r="BO39" s="183"/>
      <c r="BP39" s="183"/>
      <c r="BQ39" s="183"/>
      <c r="BR39" s="183"/>
      <c r="BS39" s="183"/>
      <c r="BT39" s="183"/>
      <c r="BU39" s="183"/>
      <c r="BV39" s="183"/>
      <c r="BW39" s="183"/>
      <c r="BX39" s="183"/>
      <c r="BY39" s="183"/>
      <c r="BZ39" s="183"/>
      <c r="CA39" s="183"/>
      <c r="CB39" s="183"/>
      <c r="CC39" s="183"/>
      <c r="CD39" s="183"/>
      <c r="CE39" s="183"/>
      <c r="CF39" s="183"/>
      <c r="CG39" s="183"/>
      <c r="CH39" s="183"/>
      <c r="CI39" s="183"/>
      <c r="CJ39" s="183"/>
      <c r="CK39" s="183"/>
      <c r="CL39" s="183"/>
      <c r="CM39" s="183"/>
      <c r="CN39" s="183"/>
      <c r="CO39" s="183"/>
      <c r="CP39" s="183"/>
      <c r="CQ39" s="183"/>
      <c r="CR39" s="183"/>
      <c r="CS39" s="183"/>
      <c r="CT39" s="183"/>
      <c r="CU39" s="183"/>
      <c r="CV39" s="183"/>
      <c r="CW39" s="183"/>
      <c r="CX39" s="183"/>
      <c r="CY39" s="183"/>
      <c r="CZ39" s="183"/>
      <c r="DA39" s="183"/>
      <c r="DB39" s="183"/>
      <c r="DC39" s="183"/>
      <c r="DD39" s="183"/>
      <c r="DE39" s="183"/>
      <c r="DF39" s="183"/>
      <c r="DG39" s="183"/>
      <c r="DH39" s="183"/>
      <c r="DI39" s="183"/>
      <c r="DJ39" s="183"/>
      <c r="DK39" s="183"/>
      <c r="DL39" s="183"/>
      <c r="DM39" s="183"/>
      <c r="DN39" s="183"/>
      <c r="DO39" s="183"/>
      <c r="DP39" s="183"/>
      <c r="DQ39" s="183"/>
      <c r="DR39" s="183"/>
      <c r="DS39" s="183"/>
      <c r="DT39" s="183"/>
      <c r="DU39" s="183"/>
      <c r="DV39" s="183"/>
      <c r="DW39" s="183"/>
      <c r="DX39" s="183"/>
      <c r="DY39" s="183"/>
      <c r="DZ39" s="183"/>
      <c r="EA39" s="183"/>
      <c r="EB39" s="183"/>
      <c r="EC39" s="183"/>
      <c r="ED39" s="183"/>
      <c r="EE39" s="183"/>
      <c r="EF39" s="183"/>
      <c r="EG39" s="183"/>
      <c r="EH39" s="183"/>
      <c r="EI39" s="183"/>
      <c r="EJ39" s="183"/>
      <c r="EK39" s="183"/>
      <c r="EL39" s="183"/>
      <c r="EM39" s="183"/>
      <c r="EN39" s="183"/>
      <c r="EO39" s="183"/>
      <c r="EP39" s="183"/>
      <c r="EQ39" s="183"/>
      <c r="ER39" s="183"/>
      <c r="ES39" s="183"/>
      <c r="ET39" s="183"/>
      <c r="EU39" s="183"/>
      <c r="EV39" s="183"/>
      <c r="EW39" s="183"/>
      <c r="EX39" s="183"/>
      <c r="EY39" s="183"/>
      <c r="EZ39" s="183"/>
      <c r="FA39" s="183"/>
      <c r="FB39" s="183"/>
      <c r="FC39" s="183"/>
      <c r="FD39" s="183"/>
      <c r="FE39" s="183"/>
      <c r="FF39" s="183"/>
      <c r="FG39" s="183"/>
      <c r="FH39" s="183"/>
      <c r="FI39" s="183"/>
      <c r="FJ39" s="183"/>
      <c r="FK39" s="183"/>
      <c r="FL39" s="183"/>
      <c r="FM39" s="183"/>
      <c r="FN39" s="183"/>
      <c r="FO39" s="183"/>
      <c r="FP39" s="183"/>
      <c r="FQ39" s="183"/>
      <c r="FR39" s="183"/>
      <c r="FS39" s="183"/>
      <c r="FT39" s="183"/>
      <c r="FU39" s="183"/>
      <c r="FV39" s="183"/>
      <c r="FW39" s="183"/>
      <c r="FX39" s="183"/>
      <c r="FY39" s="183"/>
      <c r="FZ39" s="183"/>
      <c r="GA39" s="183"/>
      <c r="GB39" s="183"/>
      <c r="GC39" s="183"/>
      <c r="GD39" s="183"/>
      <c r="GE39" s="183"/>
      <c r="GF39" s="183"/>
      <c r="GG39" s="183"/>
      <c r="GH39" s="183"/>
      <c r="GI39" s="183"/>
      <c r="GJ39" s="183"/>
      <c r="GK39" s="183"/>
      <c r="GL39" s="183"/>
      <c r="GM39" s="183"/>
      <c r="GN39" s="183"/>
      <c r="GO39" s="183"/>
      <c r="GP39" s="183"/>
      <c r="GQ39" s="183"/>
      <c r="GR39" s="183"/>
      <c r="GS39" s="183"/>
      <c r="GT39" s="183"/>
      <c r="GU39" s="183"/>
      <c r="GV39" s="183"/>
      <c r="GW39" s="183"/>
      <c r="GX39" s="183"/>
      <c r="GY39" s="183"/>
      <c r="GZ39" s="183"/>
      <c r="HA39" s="183"/>
      <c r="HB39" s="183"/>
      <c r="HC39" s="183"/>
      <c r="HD39" s="183"/>
      <c r="HE39" s="183"/>
      <c r="HF39" s="183"/>
      <c r="HG39" s="183"/>
      <c r="HH39" s="183"/>
      <c r="HI39" s="183"/>
      <c r="HJ39" s="183"/>
      <c r="HK39" s="183"/>
      <c r="HL39" s="183"/>
      <c r="HM39" s="183"/>
      <c r="HN39" s="183"/>
      <c r="HO39" s="183"/>
      <c r="HP39" s="183"/>
      <c r="HQ39" s="183"/>
      <c r="HR39" s="183"/>
      <c r="HS39" s="183"/>
      <c r="HT39" s="183"/>
      <c r="HU39" s="183"/>
      <c r="HV39" s="183"/>
      <c r="HW39" s="183"/>
      <c r="HX39" s="183"/>
      <c r="HY39" s="183"/>
      <c r="HZ39" s="183"/>
      <c r="IA39" s="183"/>
      <c r="IB39" s="183"/>
      <c r="IC39" s="183"/>
      <c r="ID39" s="183"/>
      <c r="IE39" s="183"/>
      <c r="IF39" s="183"/>
      <c r="IG39" s="183"/>
      <c r="IH39" s="183"/>
      <c r="II39" s="183"/>
      <c r="IJ39" s="183"/>
      <c r="IK39" s="183"/>
      <c r="IL39" s="183"/>
      <c r="IM39" s="183"/>
      <c r="IN39" s="183"/>
      <c r="IO39" s="183"/>
      <c r="IP39" s="183"/>
      <c r="IQ39" s="183"/>
      <c r="IR39" s="183"/>
      <c r="IS39" s="183"/>
      <c r="IT39" s="183"/>
      <c r="IU39" s="183"/>
      <c r="IV39" s="183"/>
      <c r="IW39" s="183"/>
      <c r="IX39" s="183"/>
      <c r="IY39" s="183"/>
      <c r="IZ39" s="183"/>
      <c r="JA39" s="183"/>
      <c r="JB39" s="183"/>
      <c r="JC39" s="183"/>
      <c r="JD39" s="183"/>
      <c r="JE39" s="183"/>
      <c r="JF39" s="183"/>
      <c r="JG39" s="183"/>
      <c r="JH39" s="183"/>
      <c r="JI39" s="183"/>
      <c r="JJ39" s="183"/>
      <c r="JK39" s="183"/>
      <c r="JL39" s="183"/>
      <c r="JM39" s="183"/>
      <c r="JN39" s="183"/>
      <c r="JO39" s="183"/>
      <c r="JP39" s="183"/>
      <c r="JQ39" s="183"/>
      <c r="JR39" s="183"/>
      <c r="JS39" s="183"/>
      <c r="JT39" s="183"/>
      <c r="JU39" s="183"/>
      <c r="JV39" s="183"/>
      <c r="JW39" s="183"/>
      <c r="JX39" s="183"/>
      <c r="JY39" s="183"/>
      <c r="JZ39" s="183"/>
      <c r="KA39" s="183"/>
      <c r="KB39" s="183"/>
      <c r="KC39" s="183"/>
      <c r="KD39" s="183"/>
      <c r="KE39" s="183"/>
      <c r="KF39" s="183"/>
      <c r="KG39" s="183"/>
      <c r="KH39" s="183"/>
      <c r="KI39" s="183"/>
      <c r="KJ39" s="183"/>
      <c r="KK39" s="183"/>
      <c r="KL39" s="183"/>
      <c r="KM39" s="183"/>
      <c r="KN39" s="183"/>
      <c r="KO39" s="183"/>
      <c r="KP39" s="183"/>
      <c r="KQ39" s="183"/>
      <c r="KR39" s="183"/>
      <c r="KS39" s="183"/>
      <c r="KT39" s="183"/>
      <c r="KU39" s="183"/>
      <c r="KV39" s="183"/>
      <c r="KW39" s="183"/>
      <c r="KX39" s="183"/>
      <c r="KY39" s="183"/>
      <c r="KZ39" s="183"/>
      <c r="LA39" s="183"/>
      <c r="LB39" s="183"/>
      <c r="LC39" s="183"/>
      <c r="LD39" s="183"/>
      <c r="LE39" s="183"/>
      <c r="LF39" s="183"/>
      <c r="LG39" s="183"/>
      <c r="LH39" s="183"/>
      <c r="LI39" s="183"/>
      <c r="LJ39" s="183"/>
      <c r="LK39" s="183"/>
      <c r="LL39" s="183"/>
      <c r="LM39" s="183"/>
      <c r="LN39" s="183"/>
      <c r="LO39" s="183"/>
      <c r="LP39" s="183"/>
      <c r="LQ39" s="183"/>
      <c r="LR39" s="183"/>
      <c r="LS39" s="183"/>
      <c r="LT39" s="183"/>
      <c r="LU39" s="183"/>
      <c r="LV39" s="183"/>
      <c r="LW39" s="183"/>
      <c r="LX39" s="183"/>
      <c r="LY39" s="183"/>
      <c r="LZ39" s="183"/>
      <c r="MA39" s="183"/>
      <c r="MB39" s="183"/>
      <c r="MC39" s="183"/>
      <c r="MD39" s="183"/>
      <c r="ME39" s="183"/>
      <c r="MF39" s="183"/>
      <c r="MG39" s="183"/>
      <c r="MH39" s="183"/>
    </row>
    <row r="40" spans="1:349" s="220" customFormat="1" ht="17" hidden="1" outlineLevel="1">
      <c r="A40" s="139"/>
      <c r="B40" s="139"/>
      <c r="C40" s="228"/>
      <c r="D40" s="99"/>
      <c r="E40" s="121" t="s">
        <v>7</v>
      </c>
      <c r="F40" s="99"/>
      <c r="G40" s="99"/>
      <c r="H40" s="99"/>
      <c r="I40" s="99"/>
      <c r="J40" s="233" t="s">
        <v>73</v>
      </c>
      <c r="K40" s="223" t="s">
        <v>77</v>
      </c>
      <c r="L40" s="223"/>
      <c r="M40" s="7"/>
      <c r="N40" s="102">
        <f>($N$32/'Direct costs Brazil'!J32)*'Direct costs Brazil'!I40</f>
        <v>45069.310749248049</v>
      </c>
      <c r="O40" s="16">
        <f t="shared" si="16"/>
        <v>48309.794192118985</v>
      </c>
      <c r="P40" s="16">
        <f t="shared" si="16"/>
        <v>51783.268394532344</v>
      </c>
      <c r="Q40" s="16">
        <f t="shared" si="12"/>
        <v>55506.485392099225</v>
      </c>
      <c r="R40" s="16">
        <f t="shared" si="13"/>
        <v>59497.401691791165</v>
      </c>
      <c r="S40" s="16">
        <f t="shared" si="14"/>
        <v>63775.264873430955</v>
      </c>
      <c r="T40" s="17">
        <f t="shared" si="15"/>
        <v>68360.706417830646</v>
      </c>
      <c r="U40" s="183"/>
      <c r="V40" s="183"/>
      <c r="W40" s="183"/>
      <c r="X40" s="183"/>
      <c r="Y40" s="183"/>
      <c r="Z40" s="183"/>
      <c r="AA40" s="183"/>
      <c r="AB40" s="183"/>
      <c r="AC40" s="183"/>
      <c r="AD40" s="183"/>
      <c r="AE40" s="183"/>
      <c r="AF40" s="183"/>
      <c r="AG40" s="183"/>
      <c r="AH40" s="183"/>
      <c r="AI40" s="183"/>
      <c r="AJ40" s="183"/>
      <c r="AK40" s="183"/>
      <c r="AL40" s="183"/>
      <c r="AM40" s="183"/>
      <c r="AN40" s="183"/>
      <c r="AO40" s="183"/>
      <c r="AP40" s="183"/>
      <c r="AQ40" s="183"/>
      <c r="AR40" s="183"/>
      <c r="AS40" s="183"/>
      <c r="AT40" s="183"/>
      <c r="AU40" s="183"/>
      <c r="AV40" s="183"/>
      <c r="AW40" s="183"/>
      <c r="AX40" s="183"/>
      <c r="AY40" s="183"/>
      <c r="AZ40" s="183"/>
      <c r="BA40" s="183"/>
      <c r="BB40" s="183"/>
      <c r="BC40" s="183"/>
      <c r="BD40" s="183"/>
      <c r="BE40" s="183"/>
      <c r="BF40" s="183"/>
      <c r="BG40" s="183"/>
      <c r="BH40" s="183"/>
      <c r="BI40" s="183"/>
      <c r="BJ40" s="183"/>
      <c r="BK40" s="183"/>
      <c r="BL40" s="183"/>
      <c r="BM40" s="183"/>
      <c r="BN40" s="183"/>
      <c r="BO40" s="183"/>
      <c r="BP40" s="183"/>
      <c r="BQ40" s="183"/>
      <c r="BR40" s="183"/>
      <c r="BS40" s="183"/>
      <c r="BT40" s="183"/>
      <c r="BU40" s="183"/>
      <c r="BV40" s="183"/>
      <c r="BW40" s="183"/>
      <c r="BX40" s="183"/>
      <c r="BY40" s="183"/>
      <c r="BZ40" s="183"/>
      <c r="CA40" s="183"/>
      <c r="CB40" s="183"/>
      <c r="CC40" s="183"/>
      <c r="CD40" s="183"/>
      <c r="CE40" s="183"/>
      <c r="CF40" s="183"/>
      <c r="CG40" s="183"/>
      <c r="CH40" s="183"/>
      <c r="CI40" s="183"/>
      <c r="CJ40" s="183"/>
      <c r="CK40" s="183"/>
      <c r="CL40" s="183"/>
      <c r="CM40" s="183"/>
      <c r="CN40" s="183"/>
      <c r="CO40" s="183"/>
      <c r="CP40" s="183"/>
      <c r="CQ40" s="183"/>
      <c r="CR40" s="183"/>
      <c r="CS40" s="183"/>
      <c r="CT40" s="183"/>
      <c r="CU40" s="183"/>
      <c r="CV40" s="183"/>
      <c r="CW40" s="183"/>
      <c r="CX40" s="183"/>
      <c r="CY40" s="183"/>
      <c r="CZ40" s="183"/>
      <c r="DA40" s="183"/>
      <c r="DB40" s="183"/>
      <c r="DC40" s="183"/>
      <c r="DD40" s="183"/>
      <c r="DE40" s="183"/>
      <c r="DF40" s="183"/>
      <c r="DG40" s="183"/>
      <c r="DH40" s="183"/>
      <c r="DI40" s="183"/>
      <c r="DJ40" s="183"/>
      <c r="DK40" s="183"/>
      <c r="DL40" s="183"/>
      <c r="DM40" s="183"/>
      <c r="DN40" s="183"/>
      <c r="DO40" s="183"/>
      <c r="DP40" s="183"/>
      <c r="DQ40" s="183"/>
      <c r="DR40" s="183"/>
      <c r="DS40" s="183"/>
      <c r="DT40" s="183"/>
      <c r="DU40" s="183"/>
      <c r="DV40" s="183"/>
      <c r="DW40" s="183"/>
      <c r="DX40" s="183"/>
      <c r="DY40" s="183"/>
      <c r="DZ40" s="183"/>
      <c r="EA40" s="183"/>
      <c r="EB40" s="183"/>
      <c r="EC40" s="183"/>
      <c r="ED40" s="183"/>
      <c r="EE40" s="183"/>
      <c r="EF40" s="183"/>
      <c r="EG40" s="183"/>
      <c r="EH40" s="183"/>
      <c r="EI40" s="183"/>
      <c r="EJ40" s="183"/>
      <c r="EK40" s="183"/>
      <c r="EL40" s="183"/>
      <c r="EM40" s="183"/>
      <c r="EN40" s="183"/>
      <c r="EO40" s="183"/>
      <c r="EP40" s="183"/>
      <c r="EQ40" s="183"/>
      <c r="ER40" s="183"/>
      <c r="ES40" s="183"/>
      <c r="ET40" s="183"/>
      <c r="EU40" s="183"/>
      <c r="EV40" s="183"/>
      <c r="EW40" s="183"/>
      <c r="EX40" s="183"/>
      <c r="EY40" s="183"/>
      <c r="EZ40" s="183"/>
      <c r="FA40" s="183"/>
      <c r="FB40" s="183"/>
      <c r="FC40" s="183"/>
      <c r="FD40" s="183"/>
      <c r="FE40" s="183"/>
      <c r="FF40" s="183"/>
      <c r="FG40" s="183"/>
      <c r="FH40" s="183"/>
      <c r="FI40" s="183"/>
      <c r="FJ40" s="183"/>
      <c r="FK40" s="183"/>
      <c r="FL40" s="183"/>
      <c r="FM40" s="183"/>
      <c r="FN40" s="183"/>
      <c r="FO40" s="183"/>
      <c r="FP40" s="183"/>
      <c r="FQ40" s="183"/>
      <c r="FR40" s="183"/>
      <c r="FS40" s="183"/>
      <c r="FT40" s="183"/>
      <c r="FU40" s="183"/>
      <c r="FV40" s="183"/>
      <c r="FW40" s="183"/>
      <c r="FX40" s="183"/>
      <c r="FY40" s="183"/>
      <c r="FZ40" s="183"/>
      <c r="GA40" s="183"/>
      <c r="GB40" s="183"/>
      <c r="GC40" s="183"/>
      <c r="GD40" s="183"/>
      <c r="GE40" s="183"/>
      <c r="GF40" s="183"/>
      <c r="GG40" s="183"/>
      <c r="GH40" s="183"/>
      <c r="GI40" s="183"/>
      <c r="GJ40" s="183"/>
      <c r="GK40" s="183"/>
      <c r="GL40" s="183"/>
      <c r="GM40" s="183"/>
      <c r="GN40" s="183"/>
      <c r="GO40" s="183"/>
      <c r="GP40" s="183"/>
      <c r="GQ40" s="183"/>
      <c r="GR40" s="183"/>
      <c r="GS40" s="183"/>
      <c r="GT40" s="183"/>
      <c r="GU40" s="183"/>
      <c r="GV40" s="183"/>
      <c r="GW40" s="183"/>
      <c r="GX40" s="183"/>
      <c r="GY40" s="183"/>
      <c r="GZ40" s="183"/>
      <c r="HA40" s="183"/>
      <c r="HB40" s="183"/>
      <c r="HC40" s="183"/>
      <c r="HD40" s="183"/>
      <c r="HE40" s="183"/>
      <c r="HF40" s="183"/>
      <c r="HG40" s="183"/>
      <c r="HH40" s="183"/>
      <c r="HI40" s="183"/>
      <c r="HJ40" s="183"/>
      <c r="HK40" s="183"/>
      <c r="HL40" s="183"/>
      <c r="HM40" s="183"/>
      <c r="HN40" s="183"/>
      <c r="HO40" s="183"/>
      <c r="HP40" s="183"/>
      <c r="HQ40" s="183"/>
      <c r="HR40" s="183"/>
      <c r="HS40" s="183"/>
      <c r="HT40" s="183"/>
      <c r="HU40" s="183"/>
      <c r="HV40" s="183"/>
      <c r="HW40" s="183"/>
      <c r="HX40" s="183"/>
      <c r="HY40" s="183"/>
      <c r="HZ40" s="183"/>
      <c r="IA40" s="183"/>
      <c r="IB40" s="183"/>
      <c r="IC40" s="183"/>
      <c r="ID40" s="183"/>
      <c r="IE40" s="183"/>
      <c r="IF40" s="183"/>
      <c r="IG40" s="183"/>
      <c r="IH40" s="183"/>
      <c r="II40" s="183"/>
      <c r="IJ40" s="183"/>
      <c r="IK40" s="183"/>
      <c r="IL40" s="183"/>
      <c r="IM40" s="183"/>
      <c r="IN40" s="183"/>
      <c r="IO40" s="183"/>
      <c r="IP40" s="183"/>
      <c r="IQ40" s="183"/>
      <c r="IR40" s="183"/>
      <c r="IS40" s="183"/>
      <c r="IT40" s="183"/>
      <c r="IU40" s="183"/>
      <c r="IV40" s="183"/>
      <c r="IW40" s="183"/>
      <c r="IX40" s="183"/>
      <c r="IY40" s="183"/>
      <c r="IZ40" s="183"/>
      <c r="JA40" s="183"/>
      <c r="JB40" s="183"/>
      <c r="JC40" s="183"/>
      <c r="JD40" s="183"/>
      <c r="JE40" s="183"/>
      <c r="JF40" s="183"/>
      <c r="JG40" s="183"/>
      <c r="JH40" s="183"/>
      <c r="JI40" s="183"/>
      <c r="JJ40" s="183"/>
      <c r="JK40" s="183"/>
      <c r="JL40" s="183"/>
      <c r="JM40" s="183"/>
      <c r="JN40" s="183"/>
      <c r="JO40" s="183"/>
      <c r="JP40" s="183"/>
      <c r="JQ40" s="183"/>
      <c r="JR40" s="183"/>
      <c r="JS40" s="183"/>
      <c r="JT40" s="183"/>
      <c r="JU40" s="183"/>
      <c r="JV40" s="183"/>
      <c r="JW40" s="183"/>
      <c r="JX40" s="183"/>
      <c r="JY40" s="183"/>
      <c r="JZ40" s="183"/>
      <c r="KA40" s="183"/>
      <c r="KB40" s="183"/>
      <c r="KC40" s="183"/>
      <c r="KD40" s="183"/>
      <c r="KE40" s="183"/>
      <c r="KF40" s="183"/>
      <c r="KG40" s="183"/>
      <c r="KH40" s="183"/>
      <c r="KI40" s="183"/>
      <c r="KJ40" s="183"/>
      <c r="KK40" s="183"/>
      <c r="KL40" s="183"/>
      <c r="KM40" s="183"/>
      <c r="KN40" s="183"/>
      <c r="KO40" s="183"/>
      <c r="KP40" s="183"/>
      <c r="KQ40" s="183"/>
      <c r="KR40" s="183"/>
      <c r="KS40" s="183"/>
      <c r="KT40" s="183"/>
      <c r="KU40" s="183"/>
      <c r="KV40" s="183"/>
      <c r="KW40" s="183"/>
      <c r="KX40" s="183"/>
      <c r="KY40" s="183"/>
      <c r="KZ40" s="183"/>
      <c r="LA40" s="183"/>
      <c r="LB40" s="183"/>
      <c r="LC40" s="183"/>
      <c r="LD40" s="183"/>
      <c r="LE40" s="183"/>
      <c r="LF40" s="183"/>
      <c r="LG40" s="183"/>
      <c r="LH40" s="183"/>
      <c r="LI40" s="183"/>
      <c r="LJ40" s="183"/>
      <c r="LK40" s="183"/>
      <c r="LL40" s="183"/>
      <c r="LM40" s="183"/>
      <c r="LN40" s="183"/>
      <c r="LO40" s="183"/>
      <c r="LP40" s="183"/>
      <c r="LQ40" s="183"/>
      <c r="LR40" s="183"/>
      <c r="LS40" s="183"/>
      <c r="LT40" s="183"/>
      <c r="LU40" s="183"/>
      <c r="LV40" s="183"/>
      <c r="LW40" s="183"/>
      <c r="LX40" s="183"/>
      <c r="LY40" s="183"/>
      <c r="LZ40" s="183"/>
      <c r="MA40" s="183"/>
      <c r="MB40" s="183"/>
      <c r="MC40" s="183"/>
      <c r="MD40" s="183"/>
      <c r="ME40" s="183"/>
      <c r="MF40" s="183"/>
      <c r="MG40" s="183"/>
      <c r="MH40" s="183"/>
    </row>
    <row r="41" spans="1:349" s="220" customFormat="1" ht="17" hidden="1" outlineLevel="1">
      <c r="A41" s="139"/>
      <c r="B41" s="139"/>
      <c r="C41" s="228"/>
      <c r="D41" s="228"/>
      <c r="E41" s="99"/>
      <c r="F41" s="99"/>
      <c r="G41" s="99"/>
      <c r="H41" s="99"/>
      <c r="I41" s="99"/>
      <c r="J41" s="223"/>
      <c r="K41" s="223" t="s">
        <v>77</v>
      </c>
      <c r="L41" s="223"/>
      <c r="M41" s="114" t="s">
        <v>59</v>
      </c>
      <c r="N41" s="115">
        <f t="shared" ref="N41:T41" si="17">SUM(N38:N40)</f>
        <v>104882.43337620376</v>
      </c>
      <c r="O41" s="18">
        <f t="shared" si="17"/>
        <v>112423.48033595283</v>
      </c>
      <c r="P41" s="18">
        <f t="shared" si="17"/>
        <v>120506.72857210785</v>
      </c>
      <c r="Q41" s="18">
        <f t="shared" si="17"/>
        <v>129171.16235644239</v>
      </c>
      <c r="R41" s="18">
        <f t="shared" si="17"/>
        <v>138458.56892987061</v>
      </c>
      <c r="S41" s="18">
        <f t="shared" si="17"/>
        <v>148413.74003592832</v>
      </c>
      <c r="T41" s="19">
        <f t="shared" si="17"/>
        <v>159084.68794451159</v>
      </c>
      <c r="U41" s="183"/>
      <c r="V41" s="183"/>
      <c r="W41" s="183"/>
      <c r="X41" s="183"/>
      <c r="Y41" s="183"/>
      <c r="Z41" s="183"/>
      <c r="AA41" s="183"/>
      <c r="AB41" s="183"/>
      <c r="AC41" s="183"/>
      <c r="AD41" s="183"/>
      <c r="AE41" s="183"/>
      <c r="AF41" s="183"/>
      <c r="AG41" s="183"/>
      <c r="AH41" s="183"/>
      <c r="AI41" s="183"/>
      <c r="AJ41" s="183"/>
      <c r="AK41" s="183"/>
      <c r="AL41" s="183"/>
      <c r="AM41" s="183"/>
      <c r="AN41" s="183"/>
      <c r="AO41" s="183"/>
      <c r="AP41" s="183"/>
      <c r="AQ41" s="183"/>
      <c r="AR41" s="183"/>
      <c r="AS41" s="183"/>
      <c r="AT41" s="183"/>
      <c r="AU41" s="183"/>
      <c r="AV41" s="183"/>
      <c r="AW41" s="183"/>
      <c r="AX41" s="183"/>
      <c r="AY41" s="183"/>
      <c r="AZ41" s="183"/>
      <c r="BA41" s="183"/>
      <c r="BB41" s="183"/>
      <c r="BC41" s="183"/>
      <c r="BD41" s="183"/>
      <c r="BE41" s="183"/>
      <c r="BF41" s="183"/>
      <c r="BG41" s="183"/>
      <c r="BH41" s="183"/>
      <c r="BI41" s="183"/>
      <c r="BJ41" s="183"/>
      <c r="BK41" s="183"/>
      <c r="BL41" s="183"/>
      <c r="BM41" s="183"/>
      <c r="BN41" s="183"/>
      <c r="BO41" s="183"/>
      <c r="BP41" s="183"/>
      <c r="BQ41" s="183"/>
      <c r="BR41" s="183"/>
      <c r="BS41" s="183"/>
      <c r="BT41" s="183"/>
      <c r="BU41" s="183"/>
      <c r="BV41" s="183"/>
      <c r="BW41" s="183"/>
      <c r="BX41" s="183"/>
      <c r="BY41" s="183"/>
      <c r="BZ41" s="183"/>
      <c r="CA41" s="183"/>
      <c r="CB41" s="183"/>
      <c r="CC41" s="183"/>
      <c r="CD41" s="183"/>
      <c r="CE41" s="183"/>
      <c r="CF41" s="183"/>
      <c r="CG41" s="183"/>
      <c r="CH41" s="183"/>
      <c r="CI41" s="183"/>
      <c r="CJ41" s="183"/>
      <c r="CK41" s="183"/>
      <c r="CL41" s="183"/>
      <c r="CM41" s="183"/>
      <c r="CN41" s="183"/>
      <c r="CO41" s="183"/>
      <c r="CP41" s="183"/>
      <c r="CQ41" s="183"/>
      <c r="CR41" s="183"/>
      <c r="CS41" s="183"/>
      <c r="CT41" s="183"/>
      <c r="CU41" s="183"/>
      <c r="CV41" s="183"/>
      <c r="CW41" s="183"/>
      <c r="CX41" s="183"/>
      <c r="CY41" s="183"/>
      <c r="CZ41" s="183"/>
      <c r="DA41" s="183"/>
      <c r="DB41" s="183"/>
      <c r="DC41" s="183"/>
      <c r="DD41" s="183"/>
      <c r="DE41" s="183"/>
      <c r="DF41" s="183"/>
      <c r="DG41" s="183"/>
      <c r="DH41" s="183"/>
      <c r="DI41" s="183"/>
      <c r="DJ41" s="183"/>
      <c r="DK41" s="183"/>
      <c r="DL41" s="183"/>
      <c r="DM41" s="183"/>
      <c r="DN41" s="183"/>
      <c r="DO41" s="183"/>
      <c r="DP41" s="183"/>
      <c r="DQ41" s="183"/>
      <c r="DR41" s="183"/>
      <c r="DS41" s="183"/>
      <c r="DT41" s="183"/>
      <c r="DU41" s="183"/>
      <c r="DV41" s="183"/>
      <c r="DW41" s="183"/>
      <c r="DX41" s="183"/>
      <c r="DY41" s="183"/>
      <c r="DZ41" s="183"/>
      <c r="EA41" s="183"/>
      <c r="EB41" s="183"/>
      <c r="EC41" s="183"/>
      <c r="ED41" s="183"/>
      <c r="EE41" s="183"/>
      <c r="EF41" s="183"/>
      <c r="EG41" s="183"/>
      <c r="EH41" s="183"/>
      <c r="EI41" s="183"/>
      <c r="EJ41" s="183"/>
      <c r="EK41" s="183"/>
      <c r="EL41" s="183"/>
      <c r="EM41" s="183"/>
      <c r="EN41" s="183"/>
      <c r="EO41" s="183"/>
      <c r="EP41" s="183"/>
      <c r="EQ41" s="183"/>
      <c r="ER41" s="183"/>
      <c r="ES41" s="183"/>
      <c r="ET41" s="183"/>
      <c r="EU41" s="183"/>
      <c r="EV41" s="183"/>
      <c r="EW41" s="183"/>
      <c r="EX41" s="183"/>
      <c r="EY41" s="183"/>
      <c r="EZ41" s="183"/>
      <c r="FA41" s="183"/>
      <c r="FB41" s="183"/>
      <c r="FC41" s="183"/>
      <c r="FD41" s="183"/>
      <c r="FE41" s="183"/>
      <c r="FF41" s="183"/>
      <c r="FG41" s="183"/>
      <c r="FH41" s="183"/>
      <c r="FI41" s="183"/>
      <c r="FJ41" s="183"/>
      <c r="FK41" s="183"/>
      <c r="FL41" s="183"/>
      <c r="FM41" s="183"/>
      <c r="FN41" s="183"/>
      <c r="FO41" s="183"/>
      <c r="FP41" s="183"/>
      <c r="FQ41" s="183"/>
      <c r="FR41" s="183"/>
      <c r="FS41" s="183"/>
      <c r="FT41" s="183"/>
      <c r="FU41" s="183"/>
      <c r="FV41" s="183"/>
      <c r="FW41" s="183"/>
      <c r="FX41" s="183"/>
      <c r="FY41" s="183"/>
      <c r="FZ41" s="183"/>
      <c r="GA41" s="183"/>
      <c r="GB41" s="183"/>
      <c r="GC41" s="183"/>
      <c r="GD41" s="183"/>
      <c r="GE41" s="183"/>
      <c r="GF41" s="183"/>
      <c r="GG41" s="183"/>
      <c r="GH41" s="183"/>
      <c r="GI41" s="183"/>
      <c r="GJ41" s="183"/>
      <c r="GK41" s="183"/>
      <c r="GL41" s="183"/>
      <c r="GM41" s="183"/>
      <c r="GN41" s="183"/>
      <c r="GO41" s="183"/>
      <c r="GP41" s="183"/>
      <c r="GQ41" s="183"/>
      <c r="GR41" s="183"/>
      <c r="GS41" s="183"/>
      <c r="GT41" s="183"/>
      <c r="GU41" s="183"/>
      <c r="GV41" s="183"/>
      <c r="GW41" s="183"/>
      <c r="GX41" s="183"/>
      <c r="GY41" s="183"/>
      <c r="GZ41" s="183"/>
      <c r="HA41" s="183"/>
      <c r="HB41" s="183"/>
      <c r="HC41" s="183"/>
      <c r="HD41" s="183"/>
      <c r="HE41" s="183"/>
      <c r="HF41" s="183"/>
      <c r="HG41" s="183"/>
      <c r="HH41" s="183"/>
      <c r="HI41" s="183"/>
      <c r="HJ41" s="183"/>
      <c r="HK41" s="183"/>
      <c r="HL41" s="183"/>
      <c r="HM41" s="183"/>
      <c r="HN41" s="183"/>
      <c r="HO41" s="183"/>
      <c r="HP41" s="183"/>
      <c r="HQ41" s="183"/>
      <c r="HR41" s="183"/>
      <c r="HS41" s="183"/>
      <c r="HT41" s="183"/>
      <c r="HU41" s="183"/>
      <c r="HV41" s="183"/>
      <c r="HW41" s="183"/>
      <c r="HX41" s="183"/>
      <c r="HY41" s="183"/>
      <c r="HZ41" s="183"/>
      <c r="IA41" s="183"/>
      <c r="IB41" s="183"/>
      <c r="IC41" s="183"/>
      <c r="ID41" s="183"/>
      <c r="IE41" s="183"/>
      <c r="IF41" s="183"/>
      <c r="IG41" s="183"/>
      <c r="IH41" s="183"/>
      <c r="II41" s="183"/>
      <c r="IJ41" s="183"/>
      <c r="IK41" s="183"/>
      <c r="IL41" s="183"/>
      <c r="IM41" s="183"/>
      <c r="IN41" s="183"/>
      <c r="IO41" s="183"/>
      <c r="IP41" s="183"/>
      <c r="IQ41" s="183"/>
      <c r="IR41" s="183"/>
      <c r="IS41" s="183"/>
      <c r="IT41" s="183"/>
      <c r="IU41" s="183"/>
      <c r="IV41" s="183"/>
      <c r="IW41" s="183"/>
      <c r="IX41" s="183"/>
      <c r="IY41" s="183"/>
      <c r="IZ41" s="183"/>
      <c r="JA41" s="183"/>
      <c r="JB41" s="183"/>
      <c r="JC41" s="183"/>
      <c r="JD41" s="183"/>
      <c r="JE41" s="183"/>
      <c r="JF41" s="183"/>
      <c r="JG41" s="183"/>
      <c r="JH41" s="183"/>
      <c r="JI41" s="183"/>
      <c r="JJ41" s="183"/>
      <c r="JK41" s="183"/>
      <c r="JL41" s="183"/>
      <c r="JM41" s="183"/>
      <c r="JN41" s="183"/>
      <c r="JO41" s="183"/>
      <c r="JP41" s="183"/>
      <c r="JQ41" s="183"/>
      <c r="JR41" s="183"/>
      <c r="JS41" s="183"/>
      <c r="JT41" s="183"/>
      <c r="JU41" s="183"/>
      <c r="JV41" s="183"/>
      <c r="JW41" s="183"/>
      <c r="JX41" s="183"/>
      <c r="JY41" s="183"/>
      <c r="JZ41" s="183"/>
      <c r="KA41" s="183"/>
      <c r="KB41" s="183"/>
      <c r="KC41" s="183"/>
      <c r="KD41" s="183"/>
      <c r="KE41" s="183"/>
      <c r="KF41" s="183"/>
      <c r="KG41" s="183"/>
      <c r="KH41" s="183"/>
      <c r="KI41" s="183"/>
      <c r="KJ41" s="183"/>
      <c r="KK41" s="183"/>
      <c r="KL41" s="183"/>
      <c r="KM41" s="183"/>
      <c r="KN41" s="183"/>
      <c r="KO41" s="183"/>
      <c r="KP41" s="183"/>
      <c r="KQ41" s="183"/>
      <c r="KR41" s="183"/>
      <c r="KS41" s="183"/>
      <c r="KT41" s="183"/>
      <c r="KU41" s="183"/>
      <c r="KV41" s="183"/>
      <c r="KW41" s="183"/>
      <c r="KX41" s="183"/>
      <c r="KY41" s="183"/>
      <c r="KZ41" s="183"/>
      <c r="LA41" s="183"/>
      <c r="LB41" s="183"/>
      <c r="LC41" s="183"/>
      <c r="LD41" s="183"/>
      <c r="LE41" s="183"/>
      <c r="LF41" s="183"/>
      <c r="LG41" s="183"/>
      <c r="LH41" s="183"/>
      <c r="LI41" s="183"/>
      <c r="LJ41" s="183"/>
      <c r="LK41" s="183"/>
      <c r="LL41" s="183"/>
      <c r="LM41" s="183"/>
      <c r="LN41" s="183"/>
      <c r="LO41" s="183"/>
      <c r="LP41" s="183"/>
      <c r="LQ41" s="183"/>
      <c r="LR41" s="183"/>
      <c r="LS41" s="183"/>
      <c r="LT41" s="183"/>
      <c r="LU41" s="183"/>
      <c r="LV41" s="183"/>
      <c r="LW41" s="183"/>
      <c r="LX41" s="183"/>
      <c r="LY41" s="183"/>
      <c r="LZ41" s="183"/>
      <c r="MA41" s="183"/>
      <c r="MB41" s="183"/>
      <c r="MC41" s="183"/>
      <c r="MD41" s="183"/>
      <c r="ME41" s="183"/>
      <c r="MF41" s="183"/>
      <c r="MG41" s="183"/>
      <c r="MH41" s="183"/>
    </row>
    <row r="42" spans="1:349" s="220" customFormat="1" ht="17" hidden="1" outlineLevel="1">
      <c r="A42" s="139"/>
      <c r="B42" s="139"/>
      <c r="C42" s="227" t="s">
        <v>10</v>
      </c>
      <c r="D42" s="227"/>
      <c r="E42" s="99"/>
      <c r="F42" s="99"/>
      <c r="G42" s="99"/>
      <c r="H42" s="99"/>
      <c r="I42" s="99"/>
      <c r="J42" s="223"/>
      <c r="K42" s="223"/>
      <c r="L42" s="223"/>
      <c r="M42" s="7"/>
      <c r="N42" s="20"/>
      <c r="O42" s="20"/>
      <c r="P42" s="20"/>
      <c r="Q42" s="21"/>
      <c r="R42" s="21"/>
      <c r="S42" s="21"/>
      <c r="T42" s="15"/>
      <c r="U42" s="183"/>
      <c r="V42" s="183"/>
      <c r="W42" s="183"/>
      <c r="X42" s="183"/>
      <c r="Y42" s="183"/>
      <c r="Z42" s="183"/>
      <c r="AA42" s="183"/>
      <c r="AB42" s="183"/>
      <c r="AC42" s="183"/>
      <c r="AD42" s="183"/>
      <c r="AE42" s="183"/>
      <c r="AF42" s="183"/>
      <c r="AG42" s="183"/>
      <c r="AH42" s="183"/>
      <c r="AI42" s="183"/>
      <c r="AJ42" s="183"/>
      <c r="AK42" s="183"/>
      <c r="AL42" s="183"/>
      <c r="AM42" s="183"/>
      <c r="AN42" s="183"/>
      <c r="AO42" s="183"/>
      <c r="AP42" s="183"/>
      <c r="AQ42" s="183"/>
      <c r="AR42" s="183"/>
      <c r="AS42" s="183"/>
      <c r="AT42" s="183"/>
      <c r="AU42" s="183"/>
      <c r="AV42" s="183"/>
      <c r="AW42" s="183"/>
      <c r="AX42" s="183"/>
      <c r="AY42" s="183"/>
      <c r="AZ42" s="183"/>
      <c r="BA42" s="183"/>
      <c r="BB42" s="183"/>
      <c r="BC42" s="183"/>
      <c r="BD42" s="183"/>
      <c r="BE42" s="183"/>
      <c r="BF42" s="183"/>
      <c r="BG42" s="183"/>
      <c r="BH42" s="183"/>
      <c r="BI42" s="183"/>
      <c r="BJ42" s="183"/>
      <c r="BK42" s="183"/>
      <c r="BL42" s="183"/>
      <c r="BM42" s="183"/>
      <c r="BN42" s="183"/>
      <c r="BO42" s="183"/>
      <c r="BP42" s="183"/>
      <c r="BQ42" s="183"/>
      <c r="BR42" s="183"/>
      <c r="BS42" s="183"/>
      <c r="BT42" s="183"/>
      <c r="BU42" s="183"/>
      <c r="BV42" s="183"/>
      <c r="BW42" s="183"/>
      <c r="BX42" s="183"/>
      <c r="BY42" s="183"/>
      <c r="BZ42" s="183"/>
      <c r="CA42" s="183"/>
      <c r="CB42" s="183"/>
      <c r="CC42" s="183"/>
      <c r="CD42" s="183"/>
      <c r="CE42" s="183"/>
      <c r="CF42" s="183"/>
      <c r="CG42" s="183"/>
      <c r="CH42" s="183"/>
      <c r="CI42" s="183"/>
      <c r="CJ42" s="183"/>
      <c r="CK42" s="183"/>
      <c r="CL42" s="183"/>
      <c r="CM42" s="183"/>
      <c r="CN42" s="183"/>
      <c r="CO42" s="183"/>
      <c r="CP42" s="183"/>
      <c r="CQ42" s="183"/>
      <c r="CR42" s="183"/>
      <c r="CS42" s="183"/>
      <c r="CT42" s="183"/>
      <c r="CU42" s="183"/>
      <c r="CV42" s="183"/>
      <c r="CW42" s="183"/>
      <c r="CX42" s="183"/>
      <c r="CY42" s="183"/>
      <c r="CZ42" s="183"/>
      <c r="DA42" s="183"/>
      <c r="DB42" s="183"/>
      <c r="DC42" s="183"/>
      <c r="DD42" s="183"/>
      <c r="DE42" s="183"/>
      <c r="DF42" s="183"/>
      <c r="DG42" s="183"/>
      <c r="DH42" s="183"/>
      <c r="DI42" s="183"/>
      <c r="DJ42" s="183"/>
      <c r="DK42" s="183"/>
      <c r="DL42" s="183"/>
      <c r="DM42" s="183"/>
      <c r="DN42" s="183"/>
      <c r="DO42" s="183"/>
      <c r="DP42" s="183"/>
      <c r="DQ42" s="183"/>
      <c r="DR42" s="183"/>
      <c r="DS42" s="183"/>
      <c r="DT42" s="183"/>
      <c r="DU42" s="183"/>
      <c r="DV42" s="183"/>
      <c r="DW42" s="183"/>
      <c r="DX42" s="183"/>
      <c r="DY42" s="183"/>
      <c r="DZ42" s="183"/>
      <c r="EA42" s="183"/>
      <c r="EB42" s="183"/>
      <c r="EC42" s="183"/>
      <c r="ED42" s="183"/>
      <c r="EE42" s="183"/>
      <c r="EF42" s="183"/>
      <c r="EG42" s="183"/>
      <c r="EH42" s="183"/>
      <c r="EI42" s="183"/>
      <c r="EJ42" s="183"/>
      <c r="EK42" s="183"/>
      <c r="EL42" s="183"/>
      <c r="EM42" s="183"/>
      <c r="EN42" s="183"/>
      <c r="EO42" s="183"/>
      <c r="EP42" s="183"/>
      <c r="EQ42" s="183"/>
      <c r="ER42" s="183"/>
      <c r="ES42" s="183"/>
      <c r="ET42" s="183"/>
      <c r="EU42" s="183"/>
      <c r="EV42" s="183"/>
      <c r="EW42" s="183"/>
      <c r="EX42" s="183"/>
      <c r="EY42" s="183"/>
      <c r="EZ42" s="183"/>
      <c r="FA42" s="183"/>
      <c r="FB42" s="183"/>
      <c r="FC42" s="183"/>
      <c r="FD42" s="183"/>
      <c r="FE42" s="183"/>
      <c r="FF42" s="183"/>
      <c r="FG42" s="183"/>
      <c r="FH42" s="183"/>
      <c r="FI42" s="183"/>
      <c r="FJ42" s="183"/>
      <c r="FK42" s="183"/>
      <c r="FL42" s="183"/>
      <c r="FM42" s="183"/>
      <c r="FN42" s="183"/>
      <c r="FO42" s="183"/>
      <c r="FP42" s="183"/>
      <c r="FQ42" s="183"/>
      <c r="FR42" s="183"/>
      <c r="FS42" s="183"/>
      <c r="FT42" s="183"/>
      <c r="FU42" s="183"/>
      <c r="FV42" s="183"/>
      <c r="FW42" s="183"/>
      <c r="FX42" s="183"/>
      <c r="FY42" s="183"/>
      <c r="FZ42" s="183"/>
      <c r="GA42" s="183"/>
      <c r="GB42" s="183"/>
      <c r="GC42" s="183"/>
      <c r="GD42" s="183"/>
      <c r="GE42" s="183"/>
      <c r="GF42" s="183"/>
      <c r="GG42" s="183"/>
      <c r="GH42" s="183"/>
      <c r="GI42" s="183"/>
      <c r="GJ42" s="183"/>
      <c r="GK42" s="183"/>
      <c r="GL42" s="183"/>
      <c r="GM42" s="183"/>
      <c r="GN42" s="183"/>
      <c r="GO42" s="183"/>
      <c r="GP42" s="183"/>
      <c r="GQ42" s="183"/>
      <c r="GR42" s="183"/>
      <c r="GS42" s="183"/>
      <c r="GT42" s="183"/>
      <c r="GU42" s="183"/>
      <c r="GV42" s="183"/>
      <c r="GW42" s="183"/>
      <c r="GX42" s="183"/>
      <c r="GY42" s="183"/>
      <c r="GZ42" s="183"/>
      <c r="HA42" s="183"/>
      <c r="HB42" s="183"/>
      <c r="HC42" s="183"/>
      <c r="HD42" s="183"/>
      <c r="HE42" s="183"/>
      <c r="HF42" s="183"/>
      <c r="HG42" s="183"/>
      <c r="HH42" s="183"/>
      <c r="HI42" s="183"/>
      <c r="HJ42" s="183"/>
      <c r="HK42" s="183"/>
      <c r="HL42" s="183"/>
      <c r="HM42" s="183"/>
      <c r="HN42" s="183"/>
      <c r="HO42" s="183"/>
      <c r="HP42" s="183"/>
      <c r="HQ42" s="183"/>
      <c r="HR42" s="183"/>
      <c r="HS42" s="183"/>
      <c r="HT42" s="183"/>
      <c r="HU42" s="183"/>
      <c r="HV42" s="183"/>
      <c r="HW42" s="183"/>
      <c r="HX42" s="183"/>
      <c r="HY42" s="183"/>
      <c r="HZ42" s="183"/>
      <c r="IA42" s="183"/>
      <c r="IB42" s="183"/>
      <c r="IC42" s="183"/>
      <c r="ID42" s="183"/>
      <c r="IE42" s="183"/>
      <c r="IF42" s="183"/>
      <c r="IG42" s="183"/>
      <c r="IH42" s="183"/>
      <c r="II42" s="183"/>
      <c r="IJ42" s="183"/>
      <c r="IK42" s="183"/>
      <c r="IL42" s="183"/>
      <c r="IM42" s="183"/>
      <c r="IN42" s="183"/>
      <c r="IO42" s="183"/>
      <c r="IP42" s="183"/>
      <c r="IQ42" s="183"/>
      <c r="IR42" s="183"/>
      <c r="IS42" s="183"/>
      <c r="IT42" s="183"/>
      <c r="IU42" s="183"/>
      <c r="IV42" s="183"/>
      <c r="IW42" s="183"/>
      <c r="IX42" s="183"/>
      <c r="IY42" s="183"/>
      <c r="IZ42" s="183"/>
      <c r="JA42" s="183"/>
      <c r="JB42" s="183"/>
      <c r="JC42" s="183"/>
      <c r="JD42" s="183"/>
      <c r="JE42" s="183"/>
      <c r="JF42" s="183"/>
      <c r="JG42" s="183"/>
      <c r="JH42" s="183"/>
      <c r="JI42" s="183"/>
      <c r="JJ42" s="183"/>
      <c r="JK42" s="183"/>
      <c r="JL42" s="183"/>
      <c r="JM42" s="183"/>
      <c r="JN42" s="183"/>
      <c r="JO42" s="183"/>
      <c r="JP42" s="183"/>
      <c r="JQ42" s="183"/>
      <c r="JR42" s="183"/>
      <c r="JS42" s="183"/>
      <c r="JT42" s="183"/>
      <c r="JU42" s="183"/>
      <c r="JV42" s="183"/>
      <c r="JW42" s="183"/>
      <c r="JX42" s="183"/>
      <c r="JY42" s="183"/>
      <c r="JZ42" s="183"/>
      <c r="KA42" s="183"/>
      <c r="KB42" s="183"/>
      <c r="KC42" s="183"/>
      <c r="KD42" s="183"/>
      <c r="KE42" s="183"/>
      <c r="KF42" s="183"/>
      <c r="KG42" s="183"/>
      <c r="KH42" s="183"/>
      <c r="KI42" s="183"/>
      <c r="KJ42" s="183"/>
      <c r="KK42" s="183"/>
      <c r="KL42" s="183"/>
      <c r="KM42" s="183"/>
      <c r="KN42" s="183"/>
      <c r="KO42" s="183"/>
      <c r="KP42" s="183"/>
      <c r="KQ42" s="183"/>
      <c r="KR42" s="183"/>
      <c r="KS42" s="183"/>
      <c r="KT42" s="183"/>
      <c r="KU42" s="183"/>
      <c r="KV42" s="183"/>
      <c r="KW42" s="183"/>
      <c r="KX42" s="183"/>
      <c r="KY42" s="183"/>
      <c r="KZ42" s="183"/>
      <c r="LA42" s="183"/>
      <c r="LB42" s="183"/>
      <c r="LC42" s="183"/>
      <c r="LD42" s="183"/>
      <c r="LE42" s="183"/>
      <c r="LF42" s="183"/>
      <c r="LG42" s="183"/>
      <c r="LH42" s="183"/>
      <c r="LI42" s="183"/>
      <c r="LJ42" s="183"/>
      <c r="LK42" s="183"/>
      <c r="LL42" s="183"/>
      <c r="LM42" s="183"/>
      <c r="LN42" s="183"/>
      <c r="LO42" s="183"/>
      <c r="LP42" s="183"/>
      <c r="LQ42" s="183"/>
      <c r="LR42" s="183"/>
      <c r="LS42" s="183"/>
      <c r="LT42" s="183"/>
      <c r="LU42" s="183"/>
      <c r="LV42" s="183"/>
      <c r="LW42" s="183"/>
      <c r="LX42" s="183"/>
      <c r="LY42" s="183"/>
      <c r="LZ42" s="183"/>
      <c r="MA42" s="183"/>
      <c r="MB42" s="183"/>
      <c r="MC42" s="183"/>
      <c r="MD42" s="183"/>
      <c r="ME42" s="183"/>
      <c r="MF42" s="183"/>
      <c r="MG42" s="183"/>
      <c r="MH42" s="183"/>
    </row>
    <row r="43" spans="1:349" s="220" customFormat="1" ht="17" hidden="1" outlineLevel="1">
      <c r="A43" s="139"/>
      <c r="B43" s="139"/>
      <c r="C43" s="99"/>
      <c r="D43" s="99"/>
      <c r="E43" s="121" t="s">
        <v>5</v>
      </c>
      <c r="F43" s="99"/>
      <c r="G43" s="99"/>
      <c r="H43" s="99"/>
      <c r="I43" s="99"/>
      <c r="J43" s="223" t="s">
        <v>73</v>
      </c>
      <c r="K43" s="223" t="s">
        <v>77</v>
      </c>
      <c r="L43" s="223"/>
      <c r="M43" s="7"/>
      <c r="N43" s="116">
        <f>($N$32/'Direct costs Brazil'!J32)*'Direct costs Brazil'!I43</f>
        <v>28577.411502566596</v>
      </c>
      <c r="O43" s="22">
        <f>N43*(1+$M$33)</f>
        <v>30632.127389601137</v>
      </c>
      <c r="P43" s="22">
        <f t="shared" ref="P43:P45" si="18">O43*(1+$M$33)</f>
        <v>32834.577348913459</v>
      </c>
      <c r="Q43" s="22">
        <f t="shared" ref="Q43:Q45" si="19">P43*(1+$M$33)</f>
        <v>35195.383460300342</v>
      </c>
      <c r="R43" s="22">
        <f t="shared" ref="R43:R45" si="20">Q43*(1+$M$33)</f>
        <v>37725.931531095935</v>
      </c>
      <c r="S43" s="22">
        <f t="shared" ref="S43:S45" si="21">R43*(1+$M$33)</f>
        <v>40438.426008181734</v>
      </c>
      <c r="T43" s="17">
        <f t="shared" ref="T43:T45" si="22">S43*(1+$M$33)</f>
        <v>43345.948838170007</v>
      </c>
      <c r="U43" s="183"/>
      <c r="V43" s="183"/>
      <c r="W43" s="183"/>
      <c r="X43" s="183"/>
      <c r="Y43" s="183"/>
      <c r="Z43" s="183"/>
      <c r="AA43" s="183"/>
      <c r="AB43" s="183"/>
      <c r="AC43" s="183"/>
      <c r="AD43" s="183"/>
      <c r="AE43" s="183"/>
      <c r="AF43" s="183"/>
      <c r="AG43" s="183"/>
      <c r="AH43" s="183"/>
      <c r="AI43" s="183"/>
      <c r="AJ43" s="183"/>
      <c r="AK43" s="183"/>
      <c r="AL43" s="183"/>
      <c r="AM43" s="183"/>
      <c r="AN43" s="183"/>
      <c r="AO43" s="183"/>
      <c r="AP43" s="183"/>
      <c r="AQ43" s="183"/>
      <c r="AR43" s="183"/>
      <c r="AS43" s="183"/>
      <c r="AT43" s="183"/>
      <c r="AU43" s="183"/>
      <c r="AV43" s="183"/>
      <c r="AW43" s="183"/>
      <c r="AX43" s="183"/>
      <c r="AY43" s="183"/>
      <c r="AZ43" s="183"/>
      <c r="BA43" s="183"/>
      <c r="BB43" s="183"/>
      <c r="BC43" s="183"/>
      <c r="BD43" s="183"/>
      <c r="BE43" s="183"/>
      <c r="BF43" s="183"/>
      <c r="BG43" s="183"/>
      <c r="BH43" s="183"/>
      <c r="BI43" s="183"/>
      <c r="BJ43" s="183"/>
      <c r="BK43" s="183"/>
      <c r="BL43" s="183"/>
      <c r="BM43" s="183"/>
      <c r="BN43" s="183"/>
      <c r="BO43" s="183"/>
      <c r="BP43" s="183"/>
      <c r="BQ43" s="183"/>
      <c r="BR43" s="183"/>
      <c r="BS43" s="183"/>
      <c r="BT43" s="183"/>
      <c r="BU43" s="183"/>
      <c r="BV43" s="183"/>
      <c r="BW43" s="183"/>
      <c r="BX43" s="183"/>
      <c r="BY43" s="183"/>
      <c r="BZ43" s="183"/>
      <c r="CA43" s="183"/>
      <c r="CB43" s="183"/>
      <c r="CC43" s="183"/>
      <c r="CD43" s="183"/>
      <c r="CE43" s="183"/>
      <c r="CF43" s="183"/>
      <c r="CG43" s="183"/>
      <c r="CH43" s="183"/>
      <c r="CI43" s="183"/>
      <c r="CJ43" s="183"/>
      <c r="CK43" s="183"/>
      <c r="CL43" s="183"/>
      <c r="CM43" s="183"/>
      <c r="CN43" s="183"/>
      <c r="CO43" s="183"/>
      <c r="CP43" s="183"/>
      <c r="CQ43" s="183"/>
      <c r="CR43" s="183"/>
      <c r="CS43" s="183"/>
      <c r="CT43" s="183"/>
      <c r="CU43" s="183"/>
      <c r="CV43" s="183"/>
      <c r="CW43" s="183"/>
      <c r="CX43" s="183"/>
      <c r="CY43" s="183"/>
      <c r="CZ43" s="183"/>
      <c r="DA43" s="183"/>
      <c r="DB43" s="183"/>
      <c r="DC43" s="183"/>
      <c r="DD43" s="183"/>
      <c r="DE43" s="183"/>
      <c r="DF43" s="183"/>
      <c r="DG43" s="183"/>
      <c r="DH43" s="183"/>
      <c r="DI43" s="183"/>
      <c r="DJ43" s="183"/>
      <c r="DK43" s="183"/>
      <c r="DL43" s="183"/>
      <c r="DM43" s="183"/>
      <c r="DN43" s="183"/>
      <c r="DO43" s="183"/>
      <c r="DP43" s="183"/>
      <c r="DQ43" s="183"/>
      <c r="DR43" s="183"/>
      <c r="DS43" s="183"/>
      <c r="DT43" s="183"/>
      <c r="DU43" s="183"/>
      <c r="DV43" s="183"/>
      <c r="DW43" s="183"/>
      <c r="DX43" s="183"/>
      <c r="DY43" s="183"/>
      <c r="DZ43" s="183"/>
      <c r="EA43" s="183"/>
      <c r="EB43" s="183"/>
      <c r="EC43" s="183"/>
      <c r="ED43" s="183"/>
      <c r="EE43" s="183"/>
      <c r="EF43" s="183"/>
      <c r="EG43" s="183"/>
      <c r="EH43" s="183"/>
      <c r="EI43" s="183"/>
      <c r="EJ43" s="183"/>
      <c r="EK43" s="183"/>
      <c r="EL43" s="183"/>
      <c r="EM43" s="183"/>
      <c r="EN43" s="183"/>
      <c r="EO43" s="183"/>
      <c r="EP43" s="183"/>
      <c r="EQ43" s="183"/>
      <c r="ER43" s="183"/>
      <c r="ES43" s="183"/>
      <c r="ET43" s="183"/>
      <c r="EU43" s="183"/>
      <c r="EV43" s="183"/>
      <c r="EW43" s="183"/>
      <c r="EX43" s="183"/>
      <c r="EY43" s="183"/>
      <c r="EZ43" s="183"/>
      <c r="FA43" s="183"/>
      <c r="FB43" s="183"/>
      <c r="FC43" s="183"/>
      <c r="FD43" s="183"/>
      <c r="FE43" s="183"/>
      <c r="FF43" s="183"/>
      <c r="FG43" s="183"/>
      <c r="FH43" s="183"/>
      <c r="FI43" s="183"/>
      <c r="FJ43" s="183"/>
      <c r="FK43" s="183"/>
      <c r="FL43" s="183"/>
      <c r="FM43" s="183"/>
      <c r="FN43" s="183"/>
      <c r="FO43" s="183"/>
      <c r="FP43" s="183"/>
      <c r="FQ43" s="183"/>
      <c r="FR43" s="183"/>
      <c r="FS43" s="183"/>
      <c r="FT43" s="183"/>
      <c r="FU43" s="183"/>
      <c r="FV43" s="183"/>
      <c r="FW43" s="183"/>
      <c r="FX43" s="183"/>
      <c r="FY43" s="183"/>
      <c r="FZ43" s="183"/>
      <c r="GA43" s="183"/>
      <c r="GB43" s="183"/>
      <c r="GC43" s="183"/>
      <c r="GD43" s="183"/>
      <c r="GE43" s="183"/>
      <c r="GF43" s="183"/>
      <c r="GG43" s="183"/>
      <c r="GH43" s="183"/>
      <c r="GI43" s="183"/>
      <c r="GJ43" s="183"/>
      <c r="GK43" s="183"/>
      <c r="GL43" s="183"/>
      <c r="GM43" s="183"/>
      <c r="GN43" s="183"/>
      <c r="GO43" s="183"/>
      <c r="GP43" s="183"/>
      <c r="GQ43" s="183"/>
      <c r="GR43" s="183"/>
      <c r="GS43" s="183"/>
      <c r="GT43" s="183"/>
      <c r="GU43" s="183"/>
      <c r="GV43" s="183"/>
      <c r="GW43" s="183"/>
      <c r="GX43" s="183"/>
      <c r="GY43" s="183"/>
      <c r="GZ43" s="183"/>
      <c r="HA43" s="183"/>
      <c r="HB43" s="183"/>
      <c r="HC43" s="183"/>
      <c r="HD43" s="183"/>
      <c r="HE43" s="183"/>
      <c r="HF43" s="183"/>
      <c r="HG43" s="183"/>
      <c r="HH43" s="183"/>
      <c r="HI43" s="183"/>
      <c r="HJ43" s="183"/>
      <c r="HK43" s="183"/>
      <c r="HL43" s="183"/>
      <c r="HM43" s="183"/>
      <c r="HN43" s="183"/>
      <c r="HO43" s="183"/>
      <c r="HP43" s="183"/>
      <c r="HQ43" s="183"/>
      <c r="HR43" s="183"/>
      <c r="HS43" s="183"/>
      <c r="HT43" s="183"/>
      <c r="HU43" s="183"/>
      <c r="HV43" s="183"/>
      <c r="HW43" s="183"/>
      <c r="HX43" s="183"/>
      <c r="HY43" s="183"/>
      <c r="HZ43" s="183"/>
      <c r="IA43" s="183"/>
      <c r="IB43" s="183"/>
      <c r="IC43" s="183"/>
      <c r="ID43" s="183"/>
      <c r="IE43" s="183"/>
      <c r="IF43" s="183"/>
      <c r="IG43" s="183"/>
      <c r="IH43" s="183"/>
      <c r="II43" s="183"/>
      <c r="IJ43" s="183"/>
      <c r="IK43" s="183"/>
      <c r="IL43" s="183"/>
      <c r="IM43" s="183"/>
      <c r="IN43" s="183"/>
      <c r="IO43" s="183"/>
      <c r="IP43" s="183"/>
      <c r="IQ43" s="183"/>
      <c r="IR43" s="183"/>
      <c r="IS43" s="183"/>
      <c r="IT43" s="183"/>
      <c r="IU43" s="183"/>
      <c r="IV43" s="183"/>
      <c r="IW43" s="183"/>
      <c r="IX43" s="183"/>
      <c r="IY43" s="183"/>
      <c r="IZ43" s="183"/>
      <c r="JA43" s="183"/>
      <c r="JB43" s="183"/>
      <c r="JC43" s="183"/>
      <c r="JD43" s="183"/>
      <c r="JE43" s="183"/>
      <c r="JF43" s="183"/>
      <c r="JG43" s="183"/>
      <c r="JH43" s="183"/>
      <c r="JI43" s="183"/>
      <c r="JJ43" s="183"/>
      <c r="JK43" s="183"/>
      <c r="JL43" s="183"/>
      <c r="JM43" s="183"/>
      <c r="JN43" s="183"/>
      <c r="JO43" s="183"/>
      <c r="JP43" s="183"/>
      <c r="JQ43" s="183"/>
      <c r="JR43" s="183"/>
      <c r="JS43" s="183"/>
      <c r="JT43" s="183"/>
      <c r="JU43" s="183"/>
      <c r="JV43" s="183"/>
      <c r="JW43" s="183"/>
      <c r="JX43" s="183"/>
      <c r="JY43" s="183"/>
      <c r="JZ43" s="183"/>
      <c r="KA43" s="183"/>
      <c r="KB43" s="183"/>
      <c r="KC43" s="183"/>
      <c r="KD43" s="183"/>
      <c r="KE43" s="183"/>
      <c r="KF43" s="183"/>
      <c r="KG43" s="183"/>
      <c r="KH43" s="183"/>
      <c r="KI43" s="183"/>
      <c r="KJ43" s="183"/>
      <c r="KK43" s="183"/>
      <c r="KL43" s="183"/>
      <c r="KM43" s="183"/>
      <c r="KN43" s="183"/>
      <c r="KO43" s="183"/>
      <c r="KP43" s="183"/>
      <c r="KQ43" s="183"/>
      <c r="KR43" s="183"/>
      <c r="KS43" s="183"/>
      <c r="KT43" s="183"/>
      <c r="KU43" s="183"/>
      <c r="KV43" s="183"/>
      <c r="KW43" s="183"/>
      <c r="KX43" s="183"/>
      <c r="KY43" s="183"/>
      <c r="KZ43" s="183"/>
      <c r="LA43" s="183"/>
      <c r="LB43" s="183"/>
      <c r="LC43" s="183"/>
      <c r="LD43" s="183"/>
      <c r="LE43" s="183"/>
      <c r="LF43" s="183"/>
      <c r="LG43" s="183"/>
      <c r="LH43" s="183"/>
      <c r="LI43" s="183"/>
      <c r="LJ43" s="183"/>
      <c r="LK43" s="183"/>
      <c r="LL43" s="183"/>
      <c r="LM43" s="183"/>
      <c r="LN43" s="183"/>
      <c r="LO43" s="183"/>
      <c r="LP43" s="183"/>
      <c r="LQ43" s="183"/>
      <c r="LR43" s="183"/>
      <c r="LS43" s="183"/>
      <c r="LT43" s="183"/>
      <c r="LU43" s="183"/>
      <c r="LV43" s="183"/>
      <c r="LW43" s="183"/>
      <c r="LX43" s="183"/>
      <c r="LY43" s="183"/>
      <c r="LZ43" s="183"/>
      <c r="MA43" s="183"/>
      <c r="MB43" s="183"/>
      <c r="MC43" s="183"/>
      <c r="MD43" s="183"/>
      <c r="ME43" s="183"/>
      <c r="MF43" s="183"/>
      <c r="MG43" s="183"/>
      <c r="MH43" s="183"/>
    </row>
    <row r="44" spans="1:349" s="220" customFormat="1" ht="17" hidden="1" outlineLevel="1">
      <c r="A44" s="139"/>
      <c r="B44" s="139"/>
      <c r="C44" s="228"/>
      <c r="D44" s="99"/>
      <c r="E44" s="121" t="s">
        <v>6</v>
      </c>
      <c r="F44" s="99"/>
      <c r="G44" s="99"/>
      <c r="H44" s="99"/>
      <c r="I44" s="99"/>
      <c r="J44" s="223" t="s">
        <v>73</v>
      </c>
      <c r="K44" s="223" t="s">
        <v>77</v>
      </c>
      <c r="L44" s="223"/>
      <c r="M44" s="7"/>
      <c r="N44" s="102">
        <f>($N$32/'Direct costs Brazil'!J32)*'Direct costs Brazil'!I44</f>
        <v>340026.28842507536</v>
      </c>
      <c r="O44" s="16">
        <f>N44*(1+$M$33)</f>
        <v>364474.17856283829</v>
      </c>
      <c r="P44" s="16">
        <f t="shared" si="18"/>
        <v>390679.87200150639</v>
      </c>
      <c r="Q44" s="16">
        <f t="shared" si="19"/>
        <v>418769.75479841471</v>
      </c>
      <c r="R44" s="16">
        <f t="shared" si="20"/>
        <v>448879.30016842077</v>
      </c>
      <c r="S44" s="16">
        <f t="shared" si="21"/>
        <v>481153.72185053024</v>
      </c>
      <c r="T44" s="17">
        <f t="shared" si="22"/>
        <v>515748.67445158341</v>
      </c>
      <c r="U44" s="183"/>
      <c r="V44" s="183"/>
      <c r="W44" s="183"/>
      <c r="X44" s="183"/>
      <c r="Y44" s="183"/>
      <c r="Z44" s="183"/>
      <c r="AA44" s="183"/>
      <c r="AB44" s="183"/>
      <c r="AC44" s="183"/>
      <c r="AD44" s="183"/>
      <c r="AE44" s="183"/>
      <c r="AF44" s="183"/>
      <c r="AG44" s="183"/>
      <c r="AH44" s="183"/>
      <c r="AI44" s="183"/>
      <c r="AJ44" s="183"/>
      <c r="AK44" s="183"/>
      <c r="AL44" s="183"/>
      <c r="AM44" s="183"/>
      <c r="AN44" s="183"/>
      <c r="AO44" s="183"/>
      <c r="AP44" s="183"/>
      <c r="AQ44" s="183"/>
      <c r="AR44" s="183"/>
      <c r="AS44" s="183"/>
      <c r="AT44" s="183"/>
      <c r="AU44" s="183"/>
      <c r="AV44" s="183"/>
      <c r="AW44" s="183"/>
      <c r="AX44" s="183"/>
      <c r="AY44" s="183"/>
      <c r="AZ44" s="183"/>
      <c r="BA44" s="183"/>
      <c r="BB44" s="183"/>
      <c r="BC44" s="183"/>
      <c r="BD44" s="183"/>
      <c r="BE44" s="183"/>
      <c r="BF44" s="183"/>
      <c r="BG44" s="183"/>
      <c r="BH44" s="183"/>
      <c r="BI44" s="183"/>
      <c r="BJ44" s="183"/>
      <c r="BK44" s="183"/>
      <c r="BL44" s="183"/>
      <c r="BM44" s="183"/>
      <c r="BN44" s="183"/>
      <c r="BO44" s="183"/>
      <c r="BP44" s="183"/>
      <c r="BQ44" s="183"/>
      <c r="BR44" s="183"/>
      <c r="BS44" s="183"/>
      <c r="BT44" s="183"/>
      <c r="BU44" s="183"/>
      <c r="BV44" s="183"/>
      <c r="BW44" s="183"/>
      <c r="BX44" s="183"/>
      <c r="BY44" s="183"/>
      <c r="BZ44" s="183"/>
      <c r="CA44" s="183"/>
      <c r="CB44" s="183"/>
      <c r="CC44" s="183"/>
      <c r="CD44" s="183"/>
      <c r="CE44" s="183"/>
      <c r="CF44" s="183"/>
      <c r="CG44" s="183"/>
      <c r="CH44" s="183"/>
      <c r="CI44" s="183"/>
      <c r="CJ44" s="183"/>
      <c r="CK44" s="183"/>
      <c r="CL44" s="183"/>
      <c r="CM44" s="183"/>
      <c r="CN44" s="183"/>
      <c r="CO44" s="183"/>
      <c r="CP44" s="183"/>
      <c r="CQ44" s="183"/>
      <c r="CR44" s="183"/>
      <c r="CS44" s="183"/>
      <c r="CT44" s="183"/>
      <c r="CU44" s="183"/>
      <c r="CV44" s="183"/>
      <c r="CW44" s="183"/>
      <c r="CX44" s="183"/>
      <c r="CY44" s="183"/>
      <c r="CZ44" s="183"/>
      <c r="DA44" s="183"/>
      <c r="DB44" s="183"/>
      <c r="DC44" s="183"/>
      <c r="DD44" s="183"/>
      <c r="DE44" s="183"/>
      <c r="DF44" s="183"/>
      <c r="DG44" s="183"/>
      <c r="DH44" s="183"/>
      <c r="DI44" s="183"/>
      <c r="DJ44" s="183"/>
      <c r="DK44" s="183"/>
      <c r="DL44" s="183"/>
      <c r="DM44" s="183"/>
      <c r="DN44" s="183"/>
      <c r="DO44" s="183"/>
      <c r="DP44" s="183"/>
      <c r="DQ44" s="183"/>
      <c r="DR44" s="183"/>
      <c r="DS44" s="183"/>
      <c r="DT44" s="183"/>
      <c r="DU44" s="183"/>
      <c r="DV44" s="183"/>
      <c r="DW44" s="183"/>
      <c r="DX44" s="183"/>
      <c r="DY44" s="183"/>
      <c r="DZ44" s="183"/>
      <c r="EA44" s="183"/>
      <c r="EB44" s="183"/>
      <c r="EC44" s="183"/>
      <c r="ED44" s="183"/>
      <c r="EE44" s="183"/>
      <c r="EF44" s="183"/>
      <c r="EG44" s="183"/>
      <c r="EH44" s="183"/>
      <c r="EI44" s="183"/>
      <c r="EJ44" s="183"/>
      <c r="EK44" s="183"/>
      <c r="EL44" s="183"/>
      <c r="EM44" s="183"/>
      <c r="EN44" s="183"/>
      <c r="EO44" s="183"/>
      <c r="EP44" s="183"/>
      <c r="EQ44" s="183"/>
      <c r="ER44" s="183"/>
      <c r="ES44" s="183"/>
      <c r="ET44" s="183"/>
      <c r="EU44" s="183"/>
      <c r="EV44" s="183"/>
      <c r="EW44" s="183"/>
      <c r="EX44" s="183"/>
      <c r="EY44" s="183"/>
      <c r="EZ44" s="183"/>
      <c r="FA44" s="183"/>
      <c r="FB44" s="183"/>
      <c r="FC44" s="183"/>
      <c r="FD44" s="183"/>
      <c r="FE44" s="183"/>
      <c r="FF44" s="183"/>
      <c r="FG44" s="183"/>
      <c r="FH44" s="183"/>
      <c r="FI44" s="183"/>
      <c r="FJ44" s="183"/>
      <c r="FK44" s="183"/>
      <c r="FL44" s="183"/>
      <c r="FM44" s="183"/>
      <c r="FN44" s="183"/>
      <c r="FO44" s="183"/>
      <c r="FP44" s="183"/>
      <c r="FQ44" s="183"/>
      <c r="FR44" s="183"/>
      <c r="FS44" s="183"/>
      <c r="FT44" s="183"/>
      <c r="FU44" s="183"/>
      <c r="FV44" s="183"/>
      <c r="FW44" s="183"/>
      <c r="FX44" s="183"/>
      <c r="FY44" s="183"/>
      <c r="FZ44" s="183"/>
      <c r="GA44" s="183"/>
      <c r="GB44" s="183"/>
      <c r="GC44" s="183"/>
      <c r="GD44" s="183"/>
      <c r="GE44" s="183"/>
      <c r="GF44" s="183"/>
      <c r="GG44" s="183"/>
      <c r="GH44" s="183"/>
      <c r="GI44" s="183"/>
      <c r="GJ44" s="183"/>
      <c r="GK44" s="183"/>
      <c r="GL44" s="183"/>
      <c r="GM44" s="183"/>
      <c r="GN44" s="183"/>
      <c r="GO44" s="183"/>
      <c r="GP44" s="183"/>
      <c r="GQ44" s="183"/>
      <c r="GR44" s="183"/>
      <c r="GS44" s="183"/>
      <c r="GT44" s="183"/>
      <c r="GU44" s="183"/>
      <c r="GV44" s="183"/>
      <c r="GW44" s="183"/>
      <c r="GX44" s="183"/>
      <c r="GY44" s="183"/>
      <c r="GZ44" s="183"/>
      <c r="HA44" s="183"/>
      <c r="HB44" s="183"/>
      <c r="HC44" s="183"/>
      <c r="HD44" s="183"/>
      <c r="HE44" s="183"/>
      <c r="HF44" s="183"/>
      <c r="HG44" s="183"/>
      <c r="HH44" s="183"/>
      <c r="HI44" s="183"/>
      <c r="HJ44" s="183"/>
      <c r="HK44" s="183"/>
      <c r="HL44" s="183"/>
      <c r="HM44" s="183"/>
      <c r="HN44" s="183"/>
      <c r="HO44" s="183"/>
      <c r="HP44" s="183"/>
      <c r="HQ44" s="183"/>
      <c r="HR44" s="183"/>
      <c r="HS44" s="183"/>
      <c r="HT44" s="183"/>
      <c r="HU44" s="183"/>
      <c r="HV44" s="183"/>
      <c r="HW44" s="183"/>
      <c r="HX44" s="183"/>
      <c r="HY44" s="183"/>
      <c r="HZ44" s="183"/>
      <c r="IA44" s="183"/>
      <c r="IB44" s="183"/>
      <c r="IC44" s="183"/>
      <c r="ID44" s="183"/>
      <c r="IE44" s="183"/>
      <c r="IF44" s="183"/>
      <c r="IG44" s="183"/>
      <c r="IH44" s="183"/>
      <c r="II44" s="183"/>
      <c r="IJ44" s="183"/>
      <c r="IK44" s="183"/>
      <c r="IL44" s="183"/>
      <c r="IM44" s="183"/>
      <c r="IN44" s="183"/>
      <c r="IO44" s="183"/>
      <c r="IP44" s="183"/>
      <c r="IQ44" s="183"/>
      <c r="IR44" s="183"/>
      <c r="IS44" s="183"/>
      <c r="IT44" s="183"/>
      <c r="IU44" s="183"/>
      <c r="IV44" s="183"/>
      <c r="IW44" s="183"/>
      <c r="IX44" s="183"/>
      <c r="IY44" s="183"/>
      <c r="IZ44" s="183"/>
      <c r="JA44" s="183"/>
      <c r="JB44" s="183"/>
      <c r="JC44" s="183"/>
      <c r="JD44" s="183"/>
      <c r="JE44" s="183"/>
      <c r="JF44" s="183"/>
      <c r="JG44" s="183"/>
      <c r="JH44" s="183"/>
      <c r="JI44" s="183"/>
      <c r="JJ44" s="183"/>
      <c r="JK44" s="183"/>
      <c r="JL44" s="183"/>
      <c r="JM44" s="183"/>
      <c r="JN44" s="183"/>
      <c r="JO44" s="183"/>
      <c r="JP44" s="183"/>
      <c r="JQ44" s="183"/>
      <c r="JR44" s="183"/>
      <c r="JS44" s="183"/>
      <c r="JT44" s="183"/>
      <c r="JU44" s="183"/>
      <c r="JV44" s="183"/>
      <c r="JW44" s="183"/>
      <c r="JX44" s="183"/>
      <c r="JY44" s="183"/>
      <c r="JZ44" s="183"/>
      <c r="KA44" s="183"/>
      <c r="KB44" s="183"/>
      <c r="KC44" s="183"/>
      <c r="KD44" s="183"/>
      <c r="KE44" s="183"/>
      <c r="KF44" s="183"/>
      <c r="KG44" s="183"/>
      <c r="KH44" s="183"/>
      <c r="KI44" s="183"/>
      <c r="KJ44" s="183"/>
      <c r="KK44" s="183"/>
      <c r="KL44" s="183"/>
      <c r="KM44" s="183"/>
      <c r="KN44" s="183"/>
      <c r="KO44" s="183"/>
      <c r="KP44" s="183"/>
      <c r="KQ44" s="183"/>
      <c r="KR44" s="183"/>
      <c r="KS44" s="183"/>
      <c r="KT44" s="183"/>
      <c r="KU44" s="183"/>
      <c r="KV44" s="183"/>
      <c r="KW44" s="183"/>
      <c r="KX44" s="183"/>
      <c r="KY44" s="183"/>
      <c r="KZ44" s="183"/>
      <c r="LA44" s="183"/>
      <c r="LB44" s="183"/>
      <c r="LC44" s="183"/>
      <c r="LD44" s="183"/>
      <c r="LE44" s="183"/>
      <c r="LF44" s="183"/>
      <c r="LG44" s="183"/>
      <c r="LH44" s="183"/>
      <c r="LI44" s="183"/>
      <c r="LJ44" s="183"/>
      <c r="LK44" s="183"/>
      <c r="LL44" s="183"/>
      <c r="LM44" s="183"/>
      <c r="LN44" s="183"/>
      <c r="LO44" s="183"/>
      <c r="LP44" s="183"/>
      <c r="LQ44" s="183"/>
      <c r="LR44" s="183"/>
      <c r="LS44" s="183"/>
      <c r="LT44" s="183"/>
      <c r="LU44" s="183"/>
      <c r="LV44" s="183"/>
      <c r="LW44" s="183"/>
      <c r="LX44" s="183"/>
      <c r="LY44" s="183"/>
      <c r="LZ44" s="183"/>
      <c r="MA44" s="183"/>
      <c r="MB44" s="183"/>
      <c r="MC44" s="183"/>
      <c r="MD44" s="183"/>
      <c r="ME44" s="183"/>
      <c r="MF44" s="183"/>
      <c r="MG44" s="183"/>
      <c r="MH44" s="183"/>
    </row>
    <row r="45" spans="1:349" s="220" customFormat="1" ht="17" hidden="1" outlineLevel="1">
      <c r="A45" s="139"/>
      <c r="B45" s="139"/>
      <c r="C45" s="228"/>
      <c r="D45" s="99"/>
      <c r="E45" s="121" t="s">
        <v>7</v>
      </c>
      <c r="F45" s="99"/>
      <c r="G45" s="99"/>
      <c r="H45" s="99"/>
      <c r="I45" s="99"/>
      <c r="J45" s="223" t="s">
        <v>73</v>
      </c>
      <c r="K45" s="223" t="s">
        <v>77</v>
      </c>
      <c r="L45" s="223"/>
      <c r="M45" s="7"/>
      <c r="N45" s="102">
        <f>($N$32/'Direct costs Brazil'!J32)*'Direct costs Brazil'!I45</f>
        <v>281686.80392117606</v>
      </c>
      <c r="O45" s="16">
        <f>N45*(1+$M$33)</f>
        <v>301940.08512310864</v>
      </c>
      <c r="P45" s="16">
        <f t="shared" si="18"/>
        <v>323649.57724346017</v>
      </c>
      <c r="Q45" s="16">
        <f t="shared" si="19"/>
        <v>346919.98184726498</v>
      </c>
      <c r="R45" s="16">
        <f t="shared" si="20"/>
        <v>371863.52854208334</v>
      </c>
      <c r="S45" s="16">
        <f t="shared" si="21"/>
        <v>398600.51624425914</v>
      </c>
      <c r="T45" s="17">
        <f t="shared" si="22"/>
        <v>427259.89336222142</v>
      </c>
      <c r="U45" s="183"/>
      <c r="V45" s="183"/>
      <c r="W45" s="183"/>
      <c r="X45" s="183"/>
      <c r="Y45" s="183"/>
      <c r="Z45" s="183"/>
      <c r="AA45" s="183"/>
      <c r="AB45" s="183"/>
      <c r="AC45" s="183"/>
      <c r="AD45" s="183"/>
      <c r="AE45" s="183"/>
      <c r="AF45" s="183"/>
      <c r="AG45" s="183"/>
      <c r="AH45" s="183"/>
      <c r="AI45" s="183"/>
      <c r="AJ45" s="183"/>
      <c r="AK45" s="183"/>
      <c r="AL45" s="183"/>
      <c r="AM45" s="183"/>
      <c r="AN45" s="183"/>
      <c r="AO45" s="183"/>
      <c r="AP45" s="183"/>
      <c r="AQ45" s="183"/>
      <c r="AR45" s="183"/>
      <c r="AS45" s="183"/>
      <c r="AT45" s="183"/>
      <c r="AU45" s="183"/>
      <c r="AV45" s="183"/>
      <c r="AW45" s="183"/>
      <c r="AX45" s="183"/>
      <c r="AY45" s="183"/>
      <c r="AZ45" s="183"/>
      <c r="BA45" s="183"/>
      <c r="BB45" s="183"/>
      <c r="BC45" s="183"/>
      <c r="BD45" s="183"/>
      <c r="BE45" s="183"/>
      <c r="BF45" s="183"/>
      <c r="BG45" s="183"/>
      <c r="BH45" s="183"/>
      <c r="BI45" s="183"/>
      <c r="BJ45" s="183"/>
      <c r="BK45" s="183"/>
      <c r="BL45" s="183"/>
      <c r="BM45" s="183"/>
      <c r="BN45" s="183"/>
      <c r="BO45" s="183"/>
      <c r="BP45" s="183"/>
      <c r="BQ45" s="183"/>
      <c r="BR45" s="183"/>
      <c r="BS45" s="183"/>
      <c r="BT45" s="183"/>
      <c r="BU45" s="183"/>
      <c r="BV45" s="183"/>
      <c r="BW45" s="183"/>
      <c r="BX45" s="183"/>
      <c r="BY45" s="183"/>
      <c r="BZ45" s="183"/>
      <c r="CA45" s="183"/>
      <c r="CB45" s="183"/>
      <c r="CC45" s="183"/>
      <c r="CD45" s="183"/>
      <c r="CE45" s="183"/>
      <c r="CF45" s="183"/>
      <c r="CG45" s="183"/>
      <c r="CH45" s="183"/>
      <c r="CI45" s="183"/>
      <c r="CJ45" s="183"/>
      <c r="CK45" s="183"/>
      <c r="CL45" s="183"/>
      <c r="CM45" s="183"/>
      <c r="CN45" s="183"/>
      <c r="CO45" s="183"/>
      <c r="CP45" s="183"/>
      <c r="CQ45" s="183"/>
      <c r="CR45" s="183"/>
      <c r="CS45" s="183"/>
      <c r="CT45" s="183"/>
      <c r="CU45" s="183"/>
      <c r="CV45" s="183"/>
      <c r="CW45" s="183"/>
      <c r="CX45" s="183"/>
      <c r="CY45" s="183"/>
      <c r="CZ45" s="183"/>
      <c r="DA45" s="183"/>
      <c r="DB45" s="183"/>
      <c r="DC45" s="183"/>
      <c r="DD45" s="183"/>
      <c r="DE45" s="183"/>
      <c r="DF45" s="183"/>
      <c r="DG45" s="183"/>
      <c r="DH45" s="183"/>
      <c r="DI45" s="183"/>
      <c r="DJ45" s="183"/>
      <c r="DK45" s="183"/>
      <c r="DL45" s="183"/>
      <c r="DM45" s="183"/>
      <c r="DN45" s="183"/>
      <c r="DO45" s="183"/>
      <c r="DP45" s="183"/>
      <c r="DQ45" s="183"/>
      <c r="DR45" s="183"/>
      <c r="DS45" s="183"/>
      <c r="DT45" s="183"/>
      <c r="DU45" s="183"/>
      <c r="DV45" s="183"/>
      <c r="DW45" s="183"/>
      <c r="DX45" s="183"/>
      <c r="DY45" s="183"/>
      <c r="DZ45" s="183"/>
      <c r="EA45" s="183"/>
      <c r="EB45" s="183"/>
      <c r="EC45" s="183"/>
      <c r="ED45" s="183"/>
      <c r="EE45" s="183"/>
      <c r="EF45" s="183"/>
      <c r="EG45" s="183"/>
      <c r="EH45" s="183"/>
      <c r="EI45" s="183"/>
      <c r="EJ45" s="183"/>
      <c r="EK45" s="183"/>
      <c r="EL45" s="183"/>
      <c r="EM45" s="183"/>
      <c r="EN45" s="183"/>
      <c r="EO45" s="183"/>
      <c r="EP45" s="183"/>
      <c r="EQ45" s="183"/>
      <c r="ER45" s="183"/>
      <c r="ES45" s="183"/>
      <c r="ET45" s="183"/>
      <c r="EU45" s="183"/>
      <c r="EV45" s="183"/>
      <c r="EW45" s="183"/>
      <c r="EX45" s="183"/>
      <c r="EY45" s="183"/>
      <c r="EZ45" s="183"/>
      <c r="FA45" s="183"/>
      <c r="FB45" s="183"/>
      <c r="FC45" s="183"/>
      <c r="FD45" s="183"/>
      <c r="FE45" s="183"/>
      <c r="FF45" s="183"/>
      <c r="FG45" s="183"/>
      <c r="FH45" s="183"/>
      <c r="FI45" s="183"/>
      <c r="FJ45" s="183"/>
      <c r="FK45" s="183"/>
      <c r="FL45" s="183"/>
      <c r="FM45" s="183"/>
      <c r="FN45" s="183"/>
      <c r="FO45" s="183"/>
      <c r="FP45" s="183"/>
      <c r="FQ45" s="183"/>
      <c r="FR45" s="183"/>
      <c r="FS45" s="183"/>
      <c r="FT45" s="183"/>
      <c r="FU45" s="183"/>
      <c r="FV45" s="183"/>
      <c r="FW45" s="183"/>
      <c r="FX45" s="183"/>
      <c r="FY45" s="183"/>
      <c r="FZ45" s="183"/>
      <c r="GA45" s="183"/>
      <c r="GB45" s="183"/>
      <c r="GC45" s="183"/>
      <c r="GD45" s="183"/>
      <c r="GE45" s="183"/>
      <c r="GF45" s="183"/>
      <c r="GG45" s="183"/>
      <c r="GH45" s="183"/>
      <c r="GI45" s="183"/>
      <c r="GJ45" s="183"/>
      <c r="GK45" s="183"/>
      <c r="GL45" s="183"/>
      <c r="GM45" s="183"/>
      <c r="GN45" s="183"/>
      <c r="GO45" s="183"/>
      <c r="GP45" s="183"/>
      <c r="GQ45" s="183"/>
      <c r="GR45" s="183"/>
      <c r="GS45" s="183"/>
      <c r="GT45" s="183"/>
      <c r="GU45" s="183"/>
      <c r="GV45" s="183"/>
      <c r="GW45" s="183"/>
      <c r="GX45" s="183"/>
      <c r="GY45" s="183"/>
      <c r="GZ45" s="183"/>
      <c r="HA45" s="183"/>
      <c r="HB45" s="183"/>
      <c r="HC45" s="183"/>
      <c r="HD45" s="183"/>
      <c r="HE45" s="183"/>
      <c r="HF45" s="183"/>
      <c r="HG45" s="183"/>
      <c r="HH45" s="183"/>
      <c r="HI45" s="183"/>
      <c r="HJ45" s="183"/>
      <c r="HK45" s="183"/>
      <c r="HL45" s="183"/>
      <c r="HM45" s="183"/>
      <c r="HN45" s="183"/>
      <c r="HO45" s="183"/>
      <c r="HP45" s="183"/>
      <c r="HQ45" s="183"/>
      <c r="HR45" s="183"/>
      <c r="HS45" s="183"/>
      <c r="HT45" s="183"/>
      <c r="HU45" s="183"/>
      <c r="HV45" s="183"/>
      <c r="HW45" s="183"/>
      <c r="HX45" s="183"/>
      <c r="HY45" s="183"/>
      <c r="HZ45" s="183"/>
      <c r="IA45" s="183"/>
      <c r="IB45" s="183"/>
      <c r="IC45" s="183"/>
      <c r="ID45" s="183"/>
      <c r="IE45" s="183"/>
      <c r="IF45" s="183"/>
      <c r="IG45" s="183"/>
      <c r="IH45" s="183"/>
      <c r="II45" s="183"/>
      <c r="IJ45" s="183"/>
      <c r="IK45" s="183"/>
      <c r="IL45" s="183"/>
      <c r="IM45" s="183"/>
      <c r="IN45" s="183"/>
      <c r="IO45" s="183"/>
      <c r="IP45" s="183"/>
      <c r="IQ45" s="183"/>
      <c r="IR45" s="183"/>
      <c r="IS45" s="183"/>
      <c r="IT45" s="183"/>
      <c r="IU45" s="183"/>
      <c r="IV45" s="183"/>
      <c r="IW45" s="183"/>
      <c r="IX45" s="183"/>
      <c r="IY45" s="183"/>
      <c r="IZ45" s="183"/>
      <c r="JA45" s="183"/>
      <c r="JB45" s="183"/>
      <c r="JC45" s="183"/>
      <c r="JD45" s="183"/>
      <c r="JE45" s="183"/>
      <c r="JF45" s="183"/>
      <c r="JG45" s="183"/>
      <c r="JH45" s="183"/>
      <c r="JI45" s="183"/>
      <c r="JJ45" s="183"/>
      <c r="JK45" s="183"/>
      <c r="JL45" s="183"/>
      <c r="JM45" s="183"/>
      <c r="JN45" s="183"/>
      <c r="JO45" s="183"/>
      <c r="JP45" s="183"/>
      <c r="JQ45" s="183"/>
      <c r="JR45" s="183"/>
      <c r="JS45" s="183"/>
      <c r="JT45" s="183"/>
      <c r="JU45" s="183"/>
      <c r="JV45" s="183"/>
      <c r="JW45" s="183"/>
      <c r="JX45" s="183"/>
      <c r="JY45" s="183"/>
      <c r="JZ45" s="183"/>
      <c r="KA45" s="183"/>
      <c r="KB45" s="183"/>
      <c r="KC45" s="183"/>
      <c r="KD45" s="183"/>
      <c r="KE45" s="183"/>
      <c r="KF45" s="183"/>
      <c r="KG45" s="183"/>
      <c r="KH45" s="183"/>
      <c r="KI45" s="183"/>
      <c r="KJ45" s="183"/>
      <c r="KK45" s="183"/>
      <c r="KL45" s="183"/>
      <c r="KM45" s="183"/>
      <c r="KN45" s="183"/>
      <c r="KO45" s="183"/>
      <c r="KP45" s="183"/>
      <c r="KQ45" s="183"/>
      <c r="KR45" s="183"/>
      <c r="KS45" s="183"/>
      <c r="KT45" s="183"/>
      <c r="KU45" s="183"/>
      <c r="KV45" s="183"/>
      <c r="KW45" s="183"/>
      <c r="KX45" s="183"/>
      <c r="KY45" s="183"/>
      <c r="KZ45" s="183"/>
      <c r="LA45" s="183"/>
      <c r="LB45" s="183"/>
      <c r="LC45" s="183"/>
      <c r="LD45" s="183"/>
      <c r="LE45" s="183"/>
      <c r="LF45" s="183"/>
      <c r="LG45" s="183"/>
      <c r="LH45" s="183"/>
      <c r="LI45" s="183"/>
      <c r="LJ45" s="183"/>
      <c r="LK45" s="183"/>
      <c r="LL45" s="183"/>
      <c r="LM45" s="183"/>
      <c r="LN45" s="183"/>
      <c r="LO45" s="183"/>
      <c r="LP45" s="183"/>
      <c r="LQ45" s="183"/>
      <c r="LR45" s="183"/>
      <c r="LS45" s="183"/>
      <c r="LT45" s="183"/>
      <c r="LU45" s="183"/>
      <c r="LV45" s="183"/>
      <c r="LW45" s="183"/>
      <c r="LX45" s="183"/>
      <c r="LY45" s="183"/>
      <c r="LZ45" s="183"/>
      <c r="MA45" s="183"/>
      <c r="MB45" s="183"/>
      <c r="MC45" s="183"/>
      <c r="MD45" s="183"/>
      <c r="ME45" s="183"/>
      <c r="MF45" s="183"/>
      <c r="MG45" s="183"/>
      <c r="MH45" s="183"/>
    </row>
    <row r="46" spans="1:349" s="220" customFormat="1" ht="18" hidden="1" outlineLevel="1" thickBot="1">
      <c r="A46" s="180"/>
      <c r="B46" s="180"/>
      <c r="C46" s="247"/>
      <c r="D46" s="123"/>
      <c r="E46" s="123"/>
      <c r="F46" s="123"/>
      <c r="G46" s="123"/>
      <c r="H46" s="123"/>
      <c r="I46" s="123"/>
      <c r="J46" s="245"/>
      <c r="K46" s="245"/>
      <c r="L46" s="223"/>
      <c r="M46" s="200" t="s">
        <v>59</v>
      </c>
      <c r="N46" s="201">
        <f t="shared" ref="N46:T46" si="23">SUM(N43:N45)</f>
        <v>650290.50384881801</v>
      </c>
      <c r="O46" s="23">
        <f t="shared" si="23"/>
        <v>697046.39107554802</v>
      </c>
      <c r="P46" s="23">
        <f t="shared" si="23"/>
        <v>747164.02659388003</v>
      </c>
      <c r="Q46" s="23">
        <f t="shared" si="23"/>
        <v>800885.12010597996</v>
      </c>
      <c r="R46" s="23">
        <f t="shared" si="23"/>
        <v>858468.76024159999</v>
      </c>
      <c r="S46" s="23">
        <f t="shared" si="23"/>
        <v>920192.66410297109</v>
      </c>
      <c r="T46" s="24">
        <f t="shared" si="23"/>
        <v>986354.51665197487</v>
      </c>
      <c r="U46" s="183"/>
      <c r="V46" s="183"/>
      <c r="W46" s="183"/>
      <c r="X46" s="183"/>
      <c r="Y46" s="183"/>
      <c r="Z46" s="183"/>
      <c r="AA46" s="183"/>
      <c r="AB46" s="183"/>
      <c r="AC46" s="183"/>
      <c r="AD46" s="183"/>
      <c r="AE46" s="183"/>
      <c r="AF46" s="183"/>
      <c r="AG46" s="183"/>
      <c r="AH46" s="183"/>
      <c r="AI46" s="183"/>
      <c r="AJ46" s="183"/>
      <c r="AK46" s="183"/>
      <c r="AL46" s="183"/>
      <c r="AM46" s="183"/>
      <c r="AN46" s="183"/>
      <c r="AO46" s="183"/>
      <c r="AP46" s="183"/>
      <c r="AQ46" s="183"/>
      <c r="AR46" s="183"/>
      <c r="AS46" s="183"/>
      <c r="AT46" s="183"/>
      <c r="AU46" s="183"/>
      <c r="AV46" s="183"/>
      <c r="AW46" s="183"/>
      <c r="AX46" s="183"/>
      <c r="AY46" s="183"/>
      <c r="AZ46" s="183"/>
      <c r="BA46" s="183"/>
      <c r="BB46" s="183"/>
      <c r="BC46" s="183"/>
      <c r="BD46" s="183"/>
      <c r="BE46" s="183"/>
      <c r="BF46" s="183"/>
      <c r="BG46" s="183"/>
      <c r="BH46" s="183"/>
      <c r="BI46" s="183"/>
      <c r="BJ46" s="183"/>
      <c r="BK46" s="183"/>
      <c r="BL46" s="183"/>
      <c r="BM46" s="183"/>
      <c r="BN46" s="183"/>
      <c r="BO46" s="183"/>
      <c r="BP46" s="183"/>
      <c r="BQ46" s="183"/>
      <c r="BR46" s="183"/>
      <c r="BS46" s="183"/>
      <c r="BT46" s="183"/>
      <c r="BU46" s="183"/>
      <c r="BV46" s="183"/>
      <c r="BW46" s="183"/>
      <c r="BX46" s="183"/>
      <c r="BY46" s="183"/>
      <c r="BZ46" s="183"/>
      <c r="CA46" s="183"/>
      <c r="CB46" s="183"/>
      <c r="CC46" s="183"/>
      <c r="CD46" s="183"/>
      <c r="CE46" s="183"/>
      <c r="CF46" s="183"/>
      <c r="CG46" s="183"/>
      <c r="CH46" s="183"/>
      <c r="CI46" s="183"/>
      <c r="CJ46" s="183"/>
      <c r="CK46" s="183"/>
      <c r="CL46" s="183"/>
      <c r="CM46" s="183"/>
      <c r="CN46" s="183"/>
      <c r="CO46" s="183"/>
      <c r="CP46" s="183"/>
      <c r="CQ46" s="183"/>
      <c r="CR46" s="183"/>
      <c r="CS46" s="183"/>
      <c r="CT46" s="183"/>
      <c r="CU46" s="183"/>
      <c r="CV46" s="183"/>
      <c r="CW46" s="183"/>
      <c r="CX46" s="183"/>
      <c r="CY46" s="183"/>
      <c r="CZ46" s="183"/>
      <c r="DA46" s="183"/>
      <c r="DB46" s="183"/>
      <c r="DC46" s="183"/>
      <c r="DD46" s="183"/>
      <c r="DE46" s="183"/>
      <c r="DF46" s="183"/>
      <c r="DG46" s="183"/>
      <c r="DH46" s="183"/>
      <c r="DI46" s="183"/>
      <c r="DJ46" s="183"/>
      <c r="DK46" s="183"/>
      <c r="DL46" s="183"/>
      <c r="DM46" s="183"/>
      <c r="DN46" s="183"/>
      <c r="DO46" s="183"/>
      <c r="DP46" s="183"/>
      <c r="DQ46" s="183"/>
      <c r="DR46" s="183"/>
      <c r="DS46" s="183"/>
      <c r="DT46" s="183"/>
      <c r="DU46" s="183"/>
      <c r="DV46" s="183"/>
      <c r="DW46" s="183"/>
      <c r="DX46" s="183"/>
      <c r="DY46" s="183"/>
      <c r="DZ46" s="183"/>
      <c r="EA46" s="183"/>
      <c r="EB46" s="183"/>
      <c r="EC46" s="183"/>
      <c r="ED46" s="183"/>
      <c r="EE46" s="183"/>
      <c r="EF46" s="183"/>
      <c r="EG46" s="183"/>
      <c r="EH46" s="183"/>
      <c r="EI46" s="183"/>
      <c r="EJ46" s="183"/>
      <c r="EK46" s="183"/>
      <c r="EL46" s="183"/>
      <c r="EM46" s="183"/>
      <c r="EN46" s="183"/>
      <c r="EO46" s="183"/>
      <c r="EP46" s="183"/>
      <c r="EQ46" s="183"/>
      <c r="ER46" s="183"/>
      <c r="ES46" s="183"/>
      <c r="ET46" s="183"/>
      <c r="EU46" s="183"/>
      <c r="EV46" s="183"/>
      <c r="EW46" s="183"/>
      <c r="EX46" s="183"/>
      <c r="EY46" s="183"/>
      <c r="EZ46" s="183"/>
      <c r="FA46" s="183"/>
      <c r="FB46" s="183"/>
      <c r="FC46" s="183"/>
      <c r="FD46" s="183"/>
      <c r="FE46" s="183"/>
      <c r="FF46" s="183"/>
      <c r="FG46" s="183"/>
      <c r="FH46" s="183"/>
      <c r="FI46" s="183"/>
      <c r="FJ46" s="183"/>
      <c r="FK46" s="183"/>
      <c r="FL46" s="183"/>
      <c r="FM46" s="183"/>
      <c r="FN46" s="183"/>
      <c r="FO46" s="183"/>
      <c r="FP46" s="183"/>
      <c r="FQ46" s="183"/>
      <c r="FR46" s="183"/>
      <c r="FS46" s="183"/>
      <c r="FT46" s="183"/>
      <c r="FU46" s="183"/>
      <c r="FV46" s="183"/>
      <c r="FW46" s="183"/>
      <c r="FX46" s="183"/>
      <c r="FY46" s="183"/>
      <c r="FZ46" s="183"/>
      <c r="GA46" s="183"/>
      <c r="GB46" s="183"/>
      <c r="GC46" s="183"/>
      <c r="GD46" s="183"/>
      <c r="GE46" s="183"/>
      <c r="GF46" s="183"/>
      <c r="GG46" s="183"/>
      <c r="GH46" s="183"/>
      <c r="GI46" s="183"/>
      <c r="GJ46" s="183"/>
      <c r="GK46" s="183"/>
      <c r="GL46" s="183"/>
      <c r="GM46" s="183"/>
      <c r="GN46" s="183"/>
      <c r="GO46" s="183"/>
      <c r="GP46" s="183"/>
      <c r="GQ46" s="183"/>
      <c r="GR46" s="183"/>
      <c r="GS46" s="183"/>
      <c r="GT46" s="183"/>
      <c r="GU46" s="183"/>
      <c r="GV46" s="183"/>
      <c r="GW46" s="183"/>
      <c r="GX46" s="183"/>
      <c r="GY46" s="183"/>
      <c r="GZ46" s="183"/>
      <c r="HA46" s="183"/>
      <c r="HB46" s="183"/>
      <c r="HC46" s="183"/>
      <c r="HD46" s="183"/>
      <c r="HE46" s="183"/>
      <c r="HF46" s="183"/>
      <c r="HG46" s="183"/>
      <c r="HH46" s="183"/>
      <c r="HI46" s="183"/>
      <c r="HJ46" s="183"/>
      <c r="HK46" s="183"/>
      <c r="HL46" s="183"/>
      <c r="HM46" s="183"/>
      <c r="HN46" s="183"/>
      <c r="HO46" s="183"/>
      <c r="HP46" s="183"/>
      <c r="HQ46" s="183"/>
      <c r="HR46" s="183"/>
      <c r="HS46" s="183"/>
      <c r="HT46" s="183"/>
      <c r="HU46" s="183"/>
      <c r="HV46" s="183"/>
      <c r="HW46" s="183"/>
      <c r="HX46" s="183"/>
      <c r="HY46" s="183"/>
      <c r="HZ46" s="183"/>
      <c r="IA46" s="183"/>
      <c r="IB46" s="183"/>
      <c r="IC46" s="183"/>
      <c r="ID46" s="183"/>
      <c r="IE46" s="183"/>
      <c r="IF46" s="183"/>
      <c r="IG46" s="183"/>
      <c r="IH46" s="183"/>
      <c r="II46" s="183"/>
      <c r="IJ46" s="183"/>
      <c r="IK46" s="183"/>
      <c r="IL46" s="183"/>
      <c r="IM46" s="183"/>
      <c r="IN46" s="183"/>
      <c r="IO46" s="183"/>
      <c r="IP46" s="183"/>
      <c r="IQ46" s="183"/>
      <c r="IR46" s="183"/>
      <c r="IS46" s="183"/>
      <c r="IT46" s="183"/>
      <c r="IU46" s="183"/>
      <c r="IV46" s="183"/>
      <c r="IW46" s="183"/>
      <c r="IX46" s="183"/>
      <c r="IY46" s="183"/>
      <c r="IZ46" s="183"/>
      <c r="JA46" s="183"/>
      <c r="JB46" s="183"/>
      <c r="JC46" s="183"/>
      <c r="JD46" s="183"/>
      <c r="JE46" s="183"/>
      <c r="JF46" s="183"/>
      <c r="JG46" s="183"/>
      <c r="JH46" s="183"/>
      <c r="JI46" s="183"/>
      <c r="JJ46" s="183"/>
      <c r="JK46" s="183"/>
      <c r="JL46" s="183"/>
      <c r="JM46" s="183"/>
      <c r="JN46" s="183"/>
      <c r="JO46" s="183"/>
      <c r="JP46" s="183"/>
      <c r="JQ46" s="183"/>
      <c r="JR46" s="183"/>
      <c r="JS46" s="183"/>
      <c r="JT46" s="183"/>
      <c r="JU46" s="183"/>
      <c r="JV46" s="183"/>
      <c r="JW46" s="183"/>
      <c r="JX46" s="183"/>
      <c r="JY46" s="183"/>
      <c r="JZ46" s="183"/>
      <c r="KA46" s="183"/>
      <c r="KB46" s="183"/>
      <c r="KC46" s="183"/>
      <c r="KD46" s="183"/>
      <c r="KE46" s="183"/>
      <c r="KF46" s="183"/>
      <c r="KG46" s="183"/>
      <c r="KH46" s="183"/>
      <c r="KI46" s="183"/>
      <c r="KJ46" s="183"/>
      <c r="KK46" s="183"/>
      <c r="KL46" s="183"/>
      <c r="KM46" s="183"/>
      <c r="KN46" s="183"/>
      <c r="KO46" s="183"/>
      <c r="KP46" s="183"/>
      <c r="KQ46" s="183"/>
      <c r="KR46" s="183"/>
      <c r="KS46" s="183"/>
      <c r="KT46" s="183"/>
      <c r="KU46" s="183"/>
      <c r="KV46" s="183"/>
      <c r="KW46" s="183"/>
      <c r="KX46" s="183"/>
      <c r="KY46" s="183"/>
      <c r="KZ46" s="183"/>
      <c r="LA46" s="183"/>
      <c r="LB46" s="183"/>
      <c r="LC46" s="183"/>
      <c r="LD46" s="183"/>
      <c r="LE46" s="183"/>
      <c r="LF46" s="183"/>
      <c r="LG46" s="183"/>
      <c r="LH46" s="183"/>
      <c r="LI46" s="183"/>
      <c r="LJ46" s="183"/>
      <c r="LK46" s="183"/>
      <c r="LL46" s="183"/>
      <c r="LM46" s="183"/>
      <c r="LN46" s="183"/>
      <c r="LO46" s="183"/>
      <c r="LP46" s="183"/>
      <c r="LQ46" s="183"/>
      <c r="LR46" s="183"/>
      <c r="LS46" s="183"/>
      <c r="LT46" s="183"/>
      <c r="LU46" s="183"/>
      <c r="LV46" s="183"/>
      <c r="LW46" s="183"/>
      <c r="LX46" s="183"/>
      <c r="LY46" s="183"/>
      <c r="LZ46" s="183"/>
      <c r="MA46" s="183"/>
      <c r="MB46" s="183"/>
      <c r="MC46" s="183"/>
      <c r="MD46" s="183"/>
      <c r="ME46" s="183"/>
      <c r="MF46" s="183"/>
      <c r="MG46" s="183"/>
      <c r="MH46" s="183"/>
    </row>
    <row r="47" spans="1:349" s="94" customFormat="1" ht="19.5" customHeight="1" collapsed="1" thickBot="1">
      <c r="A47" s="255" t="s">
        <v>53</v>
      </c>
      <c r="B47" s="160"/>
      <c r="C47" s="160"/>
      <c r="D47" s="160"/>
      <c r="E47" s="160"/>
      <c r="F47" s="160"/>
      <c r="G47" s="160"/>
      <c r="H47" s="160"/>
      <c r="I47" s="160"/>
      <c r="J47" s="160"/>
      <c r="K47" s="144"/>
      <c r="L47" s="144"/>
      <c r="M47" s="41"/>
      <c r="N47" s="25"/>
      <c r="O47" s="25"/>
      <c r="P47" s="25"/>
      <c r="Q47" s="25"/>
      <c r="R47" s="25"/>
      <c r="S47" s="25"/>
      <c r="T47" s="26"/>
    </row>
    <row r="48" spans="1:349" s="220" customFormat="1" ht="19.5" customHeight="1" outlineLevel="1" thickTop="1" thickBot="1">
      <c r="A48" s="139"/>
      <c r="B48" s="139"/>
      <c r="C48" s="227" t="s">
        <v>9</v>
      </c>
      <c r="D48" s="99"/>
      <c r="E48" s="99"/>
      <c r="F48" s="99"/>
      <c r="G48" s="99"/>
      <c r="H48" s="99"/>
      <c r="I48" s="99"/>
      <c r="J48" s="223"/>
      <c r="K48" s="223"/>
      <c r="L48" s="223"/>
      <c r="M48" s="142"/>
      <c r="N48" s="14"/>
      <c r="O48" s="14"/>
      <c r="P48" s="14"/>
      <c r="Q48" s="14"/>
      <c r="R48" s="14"/>
      <c r="S48" s="14"/>
      <c r="T48" s="15"/>
      <c r="U48" s="183"/>
      <c r="V48" s="183"/>
      <c r="W48" s="183"/>
      <c r="X48" s="183"/>
      <c r="Y48" s="183"/>
      <c r="Z48" s="183"/>
      <c r="AA48" s="183"/>
      <c r="AB48" s="183"/>
      <c r="AC48" s="183"/>
      <c r="AD48" s="183"/>
      <c r="AE48" s="183"/>
      <c r="AF48" s="183"/>
      <c r="AG48" s="183"/>
      <c r="AH48" s="183"/>
      <c r="AI48" s="183"/>
      <c r="AJ48" s="183"/>
      <c r="AK48" s="183"/>
      <c r="AL48" s="183"/>
      <c r="AM48" s="183"/>
      <c r="AN48" s="183"/>
      <c r="AO48" s="183"/>
      <c r="AP48" s="183"/>
      <c r="AQ48" s="183"/>
      <c r="AR48" s="183"/>
      <c r="AS48" s="183"/>
      <c r="AT48" s="183"/>
      <c r="AU48" s="183"/>
      <c r="AV48" s="183"/>
      <c r="AW48" s="183"/>
      <c r="AX48" s="183"/>
      <c r="AY48" s="183"/>
      <c r="AZ48" s="183"/>
      <c r="BA48" s="183"/>
      <c r="BB48" s="183"/>
      <c r="BC48" s="183"/>
      <c r="BD48" s="183"/>
      <c r="BE48" s="183"/>
      <c r="BF48" s="183"/>
      <c r="BG48" s="183"/>
      <c r="BH48" s="183"/>
      <c r="BI48" s="183"/>
      <c r="BJ48" s="183"/>
      <c r="BK48" s="183"/>
      <c r="BL48" s="183"/>
      <c r="BM48" s="183"/>
      <c r="BN48" s="183"/>
      <c r="BO48" s="183"/>
      <c r="BP48" s="183"/>
      <c r="BQ48" s="183"/>
      <c r="BR48" s="183"/>
      <c r="BS48" s="183"/>
      <c r="BT48" s="183"/>
      <c r="BU48" s="183"/>
      <c r="BV48" s="183"/>
      <c r="BW48" s="183"/>
      <c r="BX48" s="183"/>
      <c r="BY48" s="183"/>
      <c r="BZ48" s="183"/>
      <c r="CA48" s="183"/>
      <c r="CB48" s="183"/>
      <c r="CC48" s="183"/>
      <c r="CD48" s="183"/>
      <c r="CE48" s="183"/>
      <c r="CF48" s="183"/>
      <c r="CG48" s="183"/>
      <c r="CH48" s="183"/>
      <c r="CI48" s="183"/>
      <c r="CJ48" s="183"/>
      <c r="CK48" s="183"/>
      <c r="CL48" s="183"/>
      <c r="CM48" s="183"/>
      <c r="CN48" s="183"/>
      <c r="CO48" s="183"/>
      <c r="CP48" s="183"/>
      <c r="CQ48" s="183"/>
      <c r="CR48" s="183"/>
      <c r="CS48" s="183"/>
      <c r="CT48" s="183"/>
      <c r="CU48" s="183"/>
      <c r="CV48" s="183"/>
      <c r="CW48" s="183"/>
      <c r="CX48" s="183"/>
      <c r="CY48" s="183"/>
      <c r="CZ48" s="183"/>
      <c r="DA48" s="183"/>
      <c r="DB48" s="183"/>
      <c r="DC48" s="183"/>
      <c r="DD48" s="183"/>
      <c r="DE48" s="183"/>
      <c r="DF48" s="183"/>
      <c r="DG48" s="183"/>
      <c r="DH48" s="183"/>
      <c r="DI48" s="183"/>
      <c r="DJ48" s="183"/>
      <c r="DK48" s="183"/>
      <c r="DL48" s="183"/>
      <c r="DM48" s="183"/>
      <c r="DN48" s="183"/>
      <c r="DO48" s="183"/>
      <c r="DP48" s="183"/>
      <c r="DQ48" s="183"/>
      <c r="DR48" s="183"/>
      <c r="DS48" s="183"/>
      <c r="DT48" s="183"/>
      <c r="DU48" s="183"/>
      <c r="DV48" s="183"/>
      <c r="DW48" s="183"/>
      <c r="DX48" s="183"/>
      <c r="DY48" s="183"/>
      <c r="DZ48" s="183"/>
      <c r="EA48" s="183"/>
      <c r="EB48" s="183"/>
      <c r="EC48" s="183"/>
      <c r="ED48" s="183"/>
      <c r="EE48" s="183"/>
      <c r="EF48" s="183"/>
      <c r="EG48" s="183"/>
      <c r="EH48" s="183"/>
      <c r="EI48" s="183"/>
      <c r="EJ48" s="183"/>
      <c r="EK48" s="183"/>
      <c r="EL48" s="183"/>
      <c r="EM48" s="183"/>
      <c r="EN48" s="183"/>
      <c r="EO48" s="183"/>
      <c r="EP48" s="183"/>
      <c r="EQ48" s="183"/>
      <c r="ER48" s="183"/>
      <c r="ES48" s="183"/>
      <c r="ET48" s="183"/>
      <c r="EU48" s="183"/>
      <c r="EV48" s="183"/>
      <c r="EW48" s="183"/>
      <c r="EX48" s="183"/>
      <c r="EY48" s="183"/>
      <c r="EZ48" s="183"/>
      <c r="FA48" s="183"/>
      <c r="FB48" s="183"/>
      <c r="FC48" s="183"/>
      <c r="FD48" s="183"/>
      <c r="FE48" s="183"/>
      <c r="FF48" s="183"/>
      <c r="FG48" s="183"/>
      <c r="FH48" s="183"/>
      <c r="FI48" s="183"/>
      <c r="FJ48" s="183"/>
      <c r="FK48" s="183"/>
      <c r="FL48" s="183"/>
      <c r="FM48" s="183"/>
      <c r="FN48" s="183"/>
      <c r="FO48" s="183"/>
      <c r="FP48" s="183"/>
      <c r="FQ48" s="183"/>
      <c r="FR48" s="183"/>
      <c r="FS48" s="183"/>
      <c r="FT48" s="183"/>
      <c r="FU48" s="183"/>
      <c r="FV48" s="183"/>
      <c r="FW48" s="183"/>
      <c r="FX48" s="183"/>
      <c r="FY48" s="183"/>
      <c r="FZ48" s="183"/>
      <c r="GA48" s="183"/>
      <c r="GB48" s="183"/>
      <c r="GC48" s="183"/>
      <c r="GD48" s="183"/>
      <c r="GE48" s="183"/>
      <c r="GF48" s="183"/>
      <c r="GG48" s="183"/>
      <c r="GH48" s="183"/>
      <c r="GI48" s="183"/>
      <c r="GJ48" s="183"/>
      <c r="GK48" s="183"/>
      <c r="GL48" s="183"/>
      <c r="GM48" s="183"/>
      <c r="GN48" s="183"/>
      <c r="GO48" s="183"/>
      <c r="GP48" s="183"/>
      <c r="GQ48" s="183"/>
      <c r="GR48" s="183"/>
      <c r="GS48" s="183"/>
      <c r="GT48" s="183"/>
      <c r="GU48" s="183"/>
      <c r="GV48" s="183"/>
      <c r="GW48" s="183"/>
      <c r="GX48" s="183"/>
      <c r="GY48" s="183"/>
      <c r="GZ48" s="183"/>
      <c r="HA48" s="183"/>
      <c r="HB48" s="183"/>
      <c r="HC48" s="183"/>
      <c r="HD48" s="183"/>
      <c r="HE48" s="183"/>
      <c r="HF48" s="183"/>
      <c r="HG48" s="183"/>
      <c r="HH48" s="183"/>
      <c r="HI48" s="183"/>
      <c r="HJ48" s="183"/>
      <c r="HK48" s="183"/>
      <c r="HL48" s="183"/>
      <c r="HM48" s="183"/>
      <c r="HN48" s="183"/>
      <c r="HO48" s="183"/>
      <c r="HP48" s="183"/>
      <c r="HQ48" s="183"/>
      <c r="HR48" s="183"/>
      <c r="HS48" s="183"/>
      <c r="HT48" s="183"/>
      <c r="HU48" s="183"/>
      <c r="HV48" s="183"/>
      <c r="HW48" s="183"/>
      <c r="HX48" s="183"/>
      <c r="HY48" s="183"/>
      <c r="HZ48" s="183"/>
      <c r="IA48" s="183"/>
      <c r="IB48" s="183"/>
      <c r="IC48" s="183"/>
      <c r="ID48" s="183"/>
      <c r="IE48" s="183"/>
      <c r="IF48" s="183"/>
      <c r="IG48" s="183"/>
      <c r="IH48" s="183"/>
      <c r="II48" s="183"/>
      <c r="IJ48" s="183"/>
      <c r="IK48" s="183"/>
      <c r="IL48" s="183"/>
      <c r="IM48" s="183"/>
      <c r="IN48" s="183"/>
      <c r="IO48" s="183"/>
      <c r="IP48" s="183"/>
      <c r="IQ48" s="183"/>
      <c r="IR48" s="183"/>
      <c r="IS48" s="183"/>
      <c r="IT48" s="183"/>
      <c r="IU48" s="183"/>
      <c r="IV48" s="183"/>
      <c r="IW48" s="183"/>
      <c r="IX48" s="183"/>
      <c r="IY48" s="183"/>
      <c r="IZ48" s="183"/>
      <c r="JA48" s="183"/>
      <c r="JB48" s="183"/>
      <c r="JC48" s="183"/>
      <c r="JD48" s="183"/>
      <c r="JE48" s="183"/>
      <c r="JF48" s="183"/>
      <c r="JG48" s="183"/>
      <c r="JH48" s="183"/>
      <c r="JI48" s="183"/>
      <c r="JJ48" s="183"/>
      <c r="JK48" s="183"/>
      <c r="JL48" s="183"/>
      <c r="JM48" s="183"/>
      <c r="JN48" s="183"/>
      <c r="JO48" s="183"/>
      <c r="JP48" s="183"/>
      <c r="JQ48" s="183"/>
      <c r="JR48" s="183"/>
      <c r="JS48" s="183"/>
      <c r="JT48" s="183"/>
      <c r="JU48" s="183"/>
      <c r="JV48" s="183"/>
      <c r="JW48" s="183"/>
      <c r="JX48" s="183"/>
      <c r="JY48" s="183"/>
      <c r="JZ48" s="183"/>
      <c r="KA48" s="183"/>
      <c r="KB48" s="183"/>
      <c r="KC48" s="183"/>
      <c r="KD48" s="183"/>
      <c r="KE48" s="183"/>
      <c r="KF48" s="183"/>
      <c r="KG48" s="183"/>
      <c r="KH48" s="183"/>
      <c r="KI48" s="183"/>
      <c r="KJ48" s="183"/>
      <c r="KK48" s="183"/>
      <c r="KL48" s="183"/>
      <c r="KM48" s="183"/>
      <c r="KN48" s="183"/>
      <c r="KO48" s="183"/>
      <c r="KP48" s="183"/>
      <c r="KQ48" s="183"/>
      <c r="KR48" s="183"/>
      <c r="KS48" s="183"/>
      <c r="KT48" s="183"/>
      <c r="KU48" s="183"/>
      <c r="KV48" s="183"/>
      <c r="KW48" s="183"/>
      <c r="KX48" s="183"/>
      <c r="KY48" s="183"/>
      <c r="KZ48" s="183"/>
      <c r="LA48" s="183"/>
      <c r="LB48" s="183"/>
      <c r="LC48" s="183"/>
      <c r="LD48" s="183"/>
      <c r="LE48" s="183"/>
      <c r="LF48" s="183"/>
      <c r="LG48" s="183"/>
      <c r="LH48" s="183"/>
      <c r="LI48" s="183"/>
      <c r="LJ48" s="183"/>
      <c r="LK48" s="183"/>
      <c r="LL48" s="183"/>
      <c r="LM48" s="183"/>
      <c r="LN48" s="183"/>
      <c r="LO48" s="183"/>
      <c r="LP48" s="183"/>
      <c r="LQ48" s="183"/>
      <c r="LR48" s="183"/>
      <c r="LS48" s="183"/>
      <c r="LT48" s="183"/>
      <c r="LU48" s="183"/>
      <c r="LV48" s="183"/>
      <c r="LW48" s="183"/>
      <c r="LX48" s="183"/>
      <c r="LY48" s="183"/>
      <c r="LZ48" s="183"/>
      <c r="MA48" s="183"/>
      <c r="MB48" s="183"/>
      <c r="MC48" s="183"/>
      <c r="MD48" s="183"/>
      <c r="ME48" s="183"/>
      <c r="MF48" s="183"/>
      <c r="MG48" s="183"/>
      <c r="MH48" s="183"/>
      <c r="MI48" s="183"/>
      <c r="MJ48" s="183"/>
      <c r="MK48" s="183"/>
    </row>
    <row r="49" spans="1:349" s="220" customFormat="1" ht="19.5" customHeight="1" outlineLevel="1">
      <c r="A49" s="139"/>
      <c r="B49" s="139"/>
      <c r="C49" s="99"/>
      <c r="D49" s="99"/>
      <c r="E49" s="121" t="s">
        <v>5</v>
      </c>
      <c r="F49" s="99"/>
      <c r="G49" s="99"/>
      <c r="H49" s="99"/>
      <c r="I49" s="99"/>
      <c r="J49" s="233" t="s">
        <v>73</v>
      </c>
      <c r="K49" s="223" t="s">
        <v>77</v>
      </c>
      <c r="L49" s="223"/>
      <c r="M49" s="142"/>
      <c r="N49" s="479">
        <f>(N19*N38)*$M$25</f>
        <v>937397.04104438482</v>
      </c>
      <c r="O49" s="480">
        <f t="shared" ref="O49:T49" si="24">(O19*O38)*$M$25</f>
        <v>1044987.7238272955</v>
      </c>
      <c r="P49" s="480">
        <f t="shared" si="24"/>
        <v>1164927.2348172972</v>
      </c>
      <c r="Q49" s="480">
        <f t="shared" si="24"/>
        <v>1298632.9231206873</v>
      </c>
      <c r="R49" s="480">
        <f t="shared" si="24"/>
        <v>1447684.8155047875</v>
      </c>
      <c r="S49" s="480">
        <f t="shared" si="24"/>
        <v>1613844.2878891651</v>
      </c>
      <c r="T49" s="481">
        <f t="shared" si="24"/>
        <v>1799074.8798759321</v>
      </c>
      <c r="U49" s="183"/>
      <c r="V49" s="183"/>
      <c r="W49" s="183"/>
      <c r="X49" s="183"/>
      <c r="Y49" s="183"/>
      <c r="Z49" s="183"/>
      <c r="AA49" s="183"/>
      <c r="AB49" s="183"/>
      <c r="AC49" s="183"/>
      <c r="AD49" s="183"/>
      <c r="AE49" s="183"/>
      <c r="AF49" s="183"/>
      <c r="AG49" s="183"/>
      <c r="AH49" s="183"/>
      <c r="AI49" s="183"/>
      <c r="AJ49" s="183"/>
      <c r="AK49" s="183"/>
      <c r="AL49" s="183"/>
      <c r="AM49" s="183"/>
      <c r="AN49" s="183"/>
      <c r="AO49" s="183"/>
      <c r="AP49" s="183"/>
      <c r="AQ49" s="183"/>
      <c r="AR49" s="183"/>
      <c r="AS49" s="183"/>
      <c r="AT49" s="183"/>
      <c r="AU49" s="183"/>
      <c r="AV49" s="183"/>
      <c r="AW49" s="183"/>
      <c r="AX49" s="183"/>
      <c r="AY49" s="183"/>
      <c r="AZ49" s="183"/>
      <c r="BA49" s="183"/>
      <c r="BB49" s="183"/>
      <c r="BC49" s="183"/>
      <c r="BD49" s="183"/>
      <c r="BE49" s="183"/>
      <c r="BF49" s="183"/>
      <c r="BG49" s="183"/>
      <c r="BH49" s="183"/>
      <c r="BI49" s="183"/>
      <c r="BJ49" s="183"/>
      <c r="BK49" s="183"/>
      <c r="BL49" s="183"/>
      <c r="BM49" s="183"/>
      <c r="BN49" s="183"/>
      <c r="BO49" s="183"/>
      <c r="BP49" s="183"/>
      <c r="BQ49" s="183"/>
      <c r="BR49" s="183"/>
      <c r="BS49" s="183"/>
      <c r="BT49" s="183"/>
      <c r="BU49" s="183"/>
      <c r="BV49" s="183"/>
      <c r="BW49" s="183"/>
      <c r="BX49" s="183"/>
      <c r="BY49" s="183"/>
      <c r="BZ49" s="183"/>
      <c r="CA49" s="183"/>
      <c r="CB49" s="183"/>
      <c r="CC49" s="183"/>
      <c r="CD49" s="183"/>
      <c r="CE49" s="183"/>
      <c r="CF49" s="183"/>
      <c r="CG49" s="183"/>
      <c r="CH49" s="183"/>
      <c r="CI49" s="183"/>
      <c r="CJ49" s="183"/>
      <c r="CK49" s="183"/>
      <c r="CL49" s="183"/>
      <c r="CM49" s="183"/>
      <c r="CN49" s="183"/>
      <c r="CO49" s="183"/>
      <c r="CP49" s="183"/>
      <c r="CQ49" s="183"/>
      <c r="CR49" s="183"/>
      <c r="CS49" s="183"/>
      <c r="CT49" s="183"/>
      <c r="CU49" s="183"/>
      <c r="CV49" s="183"/>
      <c r="CW49" s="183"/>
      <c r="CX49" s="183"/>
      <c r="CY49" s="183"/>
      <c r="CZ49" s="183"/>
      <c r="DA49" s="183"/>
      <c r="DB49" s="183"/>
      <c r="DC49" s="183"/>
      <c r="DD49" s="183"/>
      <c r="DE49" s="183"/>
      <c r="DF49" s="183"/>
      <c r="DG49" s="183"/>
      <c r="DH49" s="183"/>
      <c r="DI49" s="183"/>
      <c r="DJ49" s="183"/>
      <c r="DK49" s="183"/>
      <c r="DL49" s="183"/>
      <c r="DM49" s="183"/>
      <c r="DN49" s="183"/>
      <c r="DO49" s="183"/>
      <c r="DP49" s="183"/>
      <c r="DQ49" s="183"/>
      <c r="DR49" s="183"/>
      <c r="DS49" s="183"/>
      <c r="DT49" s="183"/>
      <c r="DU49" s="183"/>
      <c r="DV49" s="183"/>
      <c r="DW49" s="183"/>
      <c r="DX49" s="183"/>
      <c r="DY49" s="183"/>
      <c r="DZ49" s="183"/>
      <c r="EA49" s="183"/>
      <c r="EB49" s="183"/>
      <c r="EC49" s="183"/>
      <c r="ED49" s="183"/>
      <c r="EE49" s="183"/>
      <c r="EF49" s="183"/>
      <c r="EG49" s="183"/>
      <c r="EH49" s="183"/>
      <c r="EI49" s="183"/>
      <c r="EJ49" s="183"/>
      <c r="EK49" s="183"/>
      <c r="EL49" s="183"/>
      <c r="EM49" s="183"/>
      <c r="EN49" s="183"/>
      <c r="EO49" s="183"/>
      <c r="EP49" s="183"/>
      <c r="EQ49" s="183"/>
      <c r="ER49" s="183"/>
      <c r="ES49" s="183"/>
      <c r="ET49" s="183"/>
      <c r="EU49" s="183"/>
      <c r="EV49" s="183"/>
      <c r="EW49" s="183"/>
      <c r="EX49" s="183"/>
      <c r="EY49" s="183"/>
      <c r="EZ49" s="183"/>
      <c r="FA49" s="183"/>
      <c r="FB49" s="183"/>
      <c r="FC49" s="183"/>
      <c r="FD49" s="183"/>
      <c r="FE49" s="183"/>
      <c r="FF49" s="183"/>
      <c r="FG49" s="183"/>
      <c r="FH49" s="183"/>
      <c r="FI49" s="183"/>
      <c r="FJ49" s="183"/>
      <c r="FK49" s="183"/>
      <c r="FL49" s="183"/>
      <c r="FM49" s="183"/>
      <c r="FN49" s="183"/>
      <c r="FO49" s="183"/>
      <c r="FP49" s="183"/>
      <c r="FQ49" s="183"/>
      <c r="FR49" s="183"/>
      <c r="FS49" s="183"/>
      <c r="FT49" s="183"/>
      <c r="FU49" s="183"/>
      <c r="FV49" s="183"/>
      <c r="FW49" s="183"/>
      <c r="FX49" s="183"/>
      <c r="FY49" s="183"/>
      <c r="FZ49" s="183"/>
      <c r="GA49" s="183"/>
      <c r="GB49" s="183"/>
      <c r="GC49" s="183"/>
      <c r="GD49" s="183"/>
      <c r="GE49" s="183"/>
      <c r="GF49" s="183"/>
      <c r="GG49" s="183"/>
      <c r="GH49" s="183"/>
      <c r="GI49" s="183"/>
      <c r="GJ49" s="183"/>
      <c r="GK49" s="183"/>
      <c r="GL49" s="183"/>
      <c r="GM49" s="183"/>
      <c r="GN49" s="183"/>
      <c r="GO49" s="183"/>
      <c r="GP49" s="183"/>
      <c r="GQ49" s="183"/>
      <c r="GR49" s="183"/>
      <c r="GS49" s="183"/>
      <c r="GT49" s="183"/>
      <c r="GU49" s="183"/>
      <c r="GV49" s="183"/>
      <c r="GW49" s="183"/>
      <c r="GX49" s="183"/>
      <c r="GY49" s="183"/>
      <c r="GZ49" s="183"/>
      <c r="HA49" s="183"/>
      <c r="HB49" s="183"/>
      <c r="HC49" s="183"/>
      <c r="HD49" s="183"/>
      <c r="HE49" s="183"/>
      <c r="HF49" s="183"/>
      <c r="HG49" s="183"/>
      <c r="HH49" s="183"/>
      <c r="HI49" s="183"/>
      <c r="HJ49" s="183"/>
      <c r="HK49" s="183"/>
      <c r="HL49" s="183"/>
      <c r="HM49" s="183"/>
      <c r="HN49" s="183"/>
      <c r="HO49" s="183"/>
      <c r="HP49" s="183"/>
      <c r="HQ49" s="183"/>
      <c r="HR49" s="183"/>
      <c r="HS49" s="183"/>
      <c r="HT49" s="183"/>
      <c r="HU49" s="183"/>
      <c r="HV49" s="183"/>
      <c r="HW49" s="183"/>
      <c r="HX49" s="183"/>
      <c r="HY49" s="183"/>
      <c r="HZ49" s="183"/>
      <c r="IA49" s="183"/>
      <c r="IB49" s="183"/>
      <c r="IC49" s="183"/>
      <c r="ID49" s="183"/>
      <c r="IE49" s="183"/>
      <c r="IF49" s="183"/>
      <c r="IG49" s="183"/>
      <c r="IH49" s="183"/>
      <c r="II49" s="183"/>
      <c r="IJ49" s="183"/>
      <c r="IK49" s="183"/>
      <c r="IL49" s="183"/>
      <c r="IM49" s="183"/>
      <c r="IN49" s="183"/>
      <c r="IO49" s="183"/>
      <c r="IP49" s="183"/>
      <c r="IQ49" s="183"/>
      <c r="IR49" s="183"/>
      <c r="IS49" s="183"/>
      <c r="IT49" s="183"/>
      <c r="IU49" s="183"/>
      <c r="IV49" s="183"/>
      <c r="IW49" s="183"/>
      <c r="IX49" s="183"/>
      <c r="IY49" s="183"/>
      <c r="IZ49" s="183"/>
      <c r="JA49" s="183"/>
      <c r="JB49" s="183"/>
      <c r="JC49" s="183"/>
      <c r="JD49" s="183"/>
      <c r="JE49" s="183"/>
      <c r="JF49" s="183"/>
      <c r="JG49" s="183"/>
      <c r="JH49" s="183"/>
      <c r="JI49" s="183"/>
      <c r="JJ49" s="183"/>
      <c r="JK49" s="183"/>
      <c r="JL49" s="183"/>
      <c r="JM49" s="183"/>
      <c r="JN49" s="183"/>
      <c r="JO49" s="183"/>
      <c r="JP49" s="183"/>
      <c r="JQ49" s="183"/>
      <c r="JR49" s="183"/>
      <c r="JS49" s="183"/>
      <c r="JT49" s="183"/>
      <c r="JU49" s="183"/>
      <c r="JV49" s="183"/>
      <c r="JW49" s="183"/>
      <c r="JX49" s="183"/>
      <c r="JY49" s="183"/>
      <c r="JZ49" s="183"/>
      <c r="KA49" s="183"/>
      <c r="KB49" s="183"/>
      <c r="KC49" s="183"/>
      <c r="KD49" s="183"/>
      <c r="KE49" s="183"/>
      <c r="KF49" s="183"/>
      <c r="KG49" s="183"/>
      <c r="KH49" s="183"/>
      <c r="KI49" s="183"/>
      <c r="KJ49" s="183"/>
      <c r="KK49" s="183"/>
      <c r="KL49" s="183"/>
      <c r="KM49" s="183"/>
      <c r="KN49" s="183"/>
      <c r="KO49" s="183"/>
      <c r="KP49" s="183"/>
      <c r="KQ49" s="183"/>
      <c r="KR49" s="183"/>
      <c r="KS49" s="183"/>
      <c r="KT49" s="183"/>
      <c r="KU49" s="183"/>
      <c r="KV49" s="183"/>
      <c r="KW49" s="183"/>
      <c r="KX49" s="183"/>
      <c r="KY49" s="183"/>
      <c r="KZ49" s="183"/>
      <c r="LA49" s="183"/>
      <c r="LB49" s="183"/>
      <c r="LC49" s="183"/>
      <c r="LD49" s="183"/>
      <c r="LE49" s="183"/>
      <c r="LF49" s="183"/>
      <c r="LG49" s="183"/>
      <c r="LH49" s="183"/>
      <c r="LI49" s="183"/>
      <c r="LJ49" s="183"/>
      <c r="LK49" s="183"/>
      <c r="LL49" s="183"/>
      <c r="LM49" s="183"/>
      <c r="LN49" s="183"/>
      <c r="LO49" s="183"/>
      <c r="LP49" s="183"/>
      <c r="LQ49" s="183"/>
      <c r="LR49" s="183"/>
      <c r="LS49" s="183"/>
      <c r="LT49" s="183"/>
      <c r="LU49" s="183"/>
      <c r="LV49" s="183"/>
      <c r="LW49" s="183"/>
      <c r="LX49" s="183"/>
      <c r="LY49" s="183"/>
      <c r="LZ49" s="183"/>
      <c r="MA49" s="183"/>
      <c r="MB49" s="183"/>
      <c r="MC49" s="183"/>
      <c r="MD49" s="183"/>
      <c r="ME49" s="183"/>
      <c r="MF49" s="183"/>
      <c r="MG49" s="183"/>
      <c r="MH49" s="183"/>
      <c r="MI49" s="183"/>
      <c r="MJ49" s="183"/>
      <c r="MK49" s="183"/>
    </row>
    <row r="50" spans="1:349" s="220" customFormat="1" ht="19.5" customHeight="1" outlineLevel="1">
      <c r="A50" s="139"/>
      <c r="B50" s="139"/>
      <c r="C50" s="228"/>
      <c r="D50" s="99"/>
      <c r="E50" s="121" t="s">
        <v>6</v>
      </c>
      <c r="F50" s="99"/>
      <c r="G50" s="99"/>
      <c r="H50" s="99"/>
      <c r="I50" s="99"/>
      <c r="J50" s="223" t="s">
        <v>73</v>
      </c>
      <c r="K50" s="223" t="s">
        <v>77</v>
      </c>
      <c r="L50" s="223"/>
      <c r="M50" s="142"/>
      <c r="N50" s="482">
        <f t="shared" ref="N50:T51" si="25">(N20*N39)*$M$25</f>
        <v>4199124.1699251188</v>
      </c>
      <c r="O50" s="475">
        <f t="shared" si="25"/>
        <v>4681082.8456524452</v>
      </c>
      <c r="P50" s="475">
        <f t="shared" si="25"/>
        <v>5218358.8103450518</v>
      </c>
      <c r="Q50" s="475">
        <f t="shared" si="25"/>
        <v>5817301.161161216</v>
      </c>
      <c r="R50" s="475">
        <f t="shared" si="25"/>
        <v>6484987.7192346565</v>
      </c>
      <c r="S50" s="475">
        <f t="shared" si="25"/>
        <v>7229308.6696975343</v>
      </c>
      <c r="T50" s="476">
        <f t="shared" si="25"/>
        <v>8059059.8015707405</v>
      </c>
      <c r="U50" s="183"/>
      <c r="V50" s="183"/>
      <c r="W50" s="183"/>
      <c r="X50" s="183"/>
      <c r="Y50" s="183"/>
      <c r="Z50" s="183"/>
      <c r="AA50" s="183"/>
      <c r="AB50" s="183"/>
      <c r="AC50" s="183"/>
      <c r="AD50" s="183"/>
      <c r="AE50" s="183"/>
      <c r="AF50" s="183"/>
      <c r="AG50" s="183"/>
      <c r="AH50" s="183"/>
      <c r="AI50" s="183"/>
      <c r="AJ50" s="183"/>
      <c r="AK50" s="183"/>
      <c r="AL50" s="183"/>
      <c r="AM50" s="183"/>
      <c r="AN50" s="183"/>
      <c r="AO50" s="183"/>
      <c r="AP50" s="183"/>
      <c r="AQ50" s="183"/>
      <c r="AR50" s="183"/>
      <c r="AS50" s="183"/>
      <c r="AT50" s="183"/>
      <c r="AU50" s="183"/>
      <c r="AV50" s="183"/>
      <c r="AW50" s="183"/>
      <c r="AX50" s="183"/>
      <c r="AY50" s="183"/>
      <c r="AZ50" s="183"/>
      <c r="BA50" s="183"/>
      <c r="BB50" s="183"/>
      <c r="BC50" s="183"/>
      <c r="BD50" s="183"/>
      <c r="BE50" s="183"/>
      <c r="BF50" s="183"/>
      <c r="BG50" s="183"/>
      <c r="BH50" s="183"/>
      <c r="BI50" s="183"/>
      <c r="BJ50" s="183"/>
      <c r="BK50" s="183"/>
      <c r="BL50" s="183"/>
      <c r="BM50" s="183"/>
      <c r="BN50" s="183"/>
      <c r="BO50" s="183"/>
      <c r="BP50" s="183"/>
      <c r="BQ50" s="183"/>
      <c r="BR50" s="183"/>
      <c r="BS50" s="183"/>
      <c r="BT50" s="183"/>
      <c r="BU50" s="183"/>
      <c r="BV50" s="183"/>
      <c r="BW50" s="183"/>
      <c r="BX50" s="183"/>
      <c r="BY50" s="183"/>
      <c r="BZ50" s="183"/>
      <c r="CA50" s="183"/>
      <c r="CB50" s="183"/>
      <c r="CC50" s="183"/>
      <c r="CD50" s="183"/>
      <c r="CE50" s="183"/>
      <c r="CF50" s="183"/>
      <c r="CG50" s="183"/>
      <c r="CH50" s="183"/>
      <c r="CI50" s="183"/>
      <c r="CJ50" s="183"/>
      <c r="CK50" s="183"/>
      <c r="CL50" s="183"/>
      <c r="CM50" s="183"/>
      <c r="CN50" s="183"/>
      <c r="CO50" s="183"/>
      <c r="CP50" s="183"/>
      <c r="CQ50" s="183"/>
      <c r="CR50" s="183"/>
      <c r="CS50" s="183"/>
      <c r="CT50" s="183"/>
      <c r="CU50" s="183"/>
      <c r="CV50" s="183"/>
      <c r="CW50" s="183"/>
      <c r="CX50" s="183"/>
      <c r="CY50" s="183"/>
      <c r="CZ50" s="183"/>
      <c r="DA50" s="183"/>
      <c r="DB50" s="183"/>
      <c r="DC50" s="183"/>
      <c r="DD50" s="183"/>
      <c r="DE50" s="183"/>
      <c r="DF50" s="183"/>
      <c r="DG50" s="183"/>
      <c r="DH50" s="183"/>
      <c r="DI50" s="183"/>
      <c r="DJ50" s="183"/>
      <c r="DK50" s="183"/>
      <c r="DL50" s="183"/>
      <c r="DM50" s="183"/>
      <c r="DN50" s="183"/>
      <c r="DO50" s="183"/>
      <c r="DP50" s="183"/>
      <c r="DQ50" s="183"/>
      <c r="DR50" s="183"/>
      <c r="DS50" s="183"/>
      <c r="DT50" s="183"/>
      <c r="DU50" s="183"/>
      <c r="DV50" s="183"/>
      <c r="DW50" s="183"/>
      <c r="DX50" s="183"/>
      <c r="DY50" s="183"/>
      <c r="DZ50" s="183"/>
      <c r="EA50" s="183"/>
      <c r="EB50" s="183"/>
      <c r="EC50" s="183"/>
      <c r="ED50" s="183"/>
      <c r="EE50" s="183"/>
      <c r="EF50" s="183"/>
      <c r="EG50" s="183"/>
      <c r="EH50" s="183"/>
      <c r="EI50" s="183"/>
      <c r="EJ50" s="183"/>
      <c r="EK50" s="183"/>
      <c r="EL50" s="183"/>
      <c r="EM50" s="183"/>
      <c r="EN50" s="183"/>
      <c r="EO50" s="183"/>
      <c r="EP50" s="183"/>
      <c r="EQ50" s="183"/>
      <c r="ER50" s="183"/>
      <c r="ES50" s="183"/>
      <c r="ET50" s="183"/>
      <c r="EU50" s="183"/>
      <c r="EV50" s="183"/>
      <c r="EW50" s="183"/>
      <c r="EX50" s="183"/>
      <c r="EY50" s="183"/>
      <c r="EZ50" s="183"/>
      <c r="FA50" s="183"/>
      <c r="FB50" s="183"/>
      <c r="FC50" s="183"/>
      <c r="FD50" s="183"/>
      <c r="FE50" s="183"/>
      <c r="FF50" s="183"/>
      <c r="FG50" s="183"/>
      <c r="FH50" s="183"/>
      <c r="FI50" s="183"/>
      <c r="FJ50" s="183"/>
      <c r="FK50" s="183"/>
      <c r="FL50" s="183"/>
      <c r="FM50" s="183"/>
      <c r="FN50" s="183"/>
      <c r="FO50" s="183"/>
      <c r="FP50" s="183"/>
      <c r="FQ50" s="183"/>
      <c r="FR50" s="183"/>
      <c r="FS50" s="183"/>
      <c r="FT50" s="183"/>
      <c r="FU50" s="183"/>
      <c r="FV50" s="183"/>
      <c r="FW50" s="183"/>
      <c r="FX50" s="183"/>
      <c r="FY50" s="183"/>
      <c r="FZ50" s="183"/>
      <c r="GA50" s="183"/>
      <c r="GB50" s="183"/>
      <c r="GC50" s="183"/>
      <c r="GD50" s="183"/>
      <c r="GE50" s="183"/>
      <c r="GF50" s="183"/>
      <c r="GG50" s="183"/>
      <c r="GH50" s="183"/>
      <c r="GI50" s="183"/>
      <c r="GJ50" s="183"/>
      <c r="GK50" s="183"/>
      <c r="GL50" s="183"/>
      <c r="GM50" s="183"/>
      <c r="GN50" s="183"/>
      <c r="GO50" s="183"/>
      <c r="GP50" s="183"/>
      <c r="GQ50" s="183"/>
      <c r="GR50" s="183"/>
      <c r="GS50" s="183"/>
      <c r="GT50" s="183"/>
      <c r="GU50" s="183"/>
      <c r="GV50" s="183"/>
      <c r="GW50" s="183"/>
      <c r="GX50" s="183"/>
      <c r="GY50" s="183"/>
      <c r="GZ50" s="183"/>
      <c r="HA50" s="183"/>
      <c r="HB50" s="183"/>
      <c r="HC50" s="183"/>
      <c r="HD50" s="183"/>
      <c r="HE50" s="183"/>
      <c r="HF50" s="183"/>
      <c r="HG50" s="183"/>
      <c r="HH50" s="183"/>
      <c r="HI50" s="183"/>
      <c r="HJ50" s="183"/>
      <c r="HK50" s="183"/>
      <c r="HL50" s="183"/>
      <c r="HM50" s="183"/>
      <c r="HN50" s="183"/>
      <c r="HO50" s="183"/>
      <c r="HP50" s="183"/>
      <c r="HQ50" s="183"/>
      <c r="HR50" s="183"/>
      <c r="HS50" s="183"/>
      <c r="HT50" s="183"/>
      <c r="HU50" s="183"/>
      <c r="HV50" s="183"/>
      <c r="HW50" s="183"/>
      <c r="HX50" s="183"/>
      <c r="HY50" s="183"/>
      <c r="HZ50" s="183"/>
      <c r="IA50" s="183"/>
      <c r="IB50" s="183"/>
      <c r="IC50" s="183"/>
      <c r="ID50" s="183"/>
      <c r="IE50" s="183"/>
      <c r="IF50" s="183"/>
      <c r="IG50" s="183"/>
      <c r="IH50" s="183"/>
      <c r="II50" s="183"/>
      <c r="IJ50" s="183"/>
      <c r="IK50" s="183"/>
      <c r="IL50" s="183"/>
      <c r="IM50" s="183"/>
      <c r="IN50" s="183"/>
      <c r="IO50" s="183"/>
      <c r="IP50" s="183"/>
      <c r="IQ50" s="183"/>
      <c r="IR50" s="183"/>
      <c r="IS50" s="183"/>
      <c r="IT50" s="183"/>
      <c r="IU50" s="183"/>
      <c r="IV50" s="183"/>
      <c r="IW50" s="183"/>
      <c r="IX50" s="183"/>
      <c r="IY50" s="183"/>
      <c r="IZ50" s="183"/>
      <c r="JA50" s="183"/>
      <c r="JB50" s="183"/>
      <c r="JC50" s="183"/>
      <c r="JD50" s="183"/>
      <c r="JE50" s="183"/>
      <c r="JF50" s="183"/>
      <c r="JG50" s="183"/>
      <c r="JH50" s="183"/>
      <c r="JI50" s="183"/>
      <c r="JJ50" s="183"/>
      <c r="JK50" s="183"/>
      <c r="JL50" s="183"/>
      <c r="JM50" s="183"/>
      <c r="JN50" s="183"/>
      <c r="JO50" s="183"/>
      <c r="JP50" s="183"/>
      <c r="JQ50" s="183"/>
      <c r="JR50" s="183"/>
      <c r="JS50" s="183"/>
      <c r="JT50" s="183"/>
      <c r="JU50" s="183"/>
      <c r="JV50" s="183"/>
      <c r="JW50" s="183"/>
      <c r="JX50" s="183"/>
      <c r="JY50" s="183"/>
      <c r="JZ50" s="183"/>
      <c r="KA50" s="183"/>
      <c r="KB50" s="183"/>
      <c r="KC50" s="183"/>
      <c r="KD50" s="183"/>
      <c r="KE50" s="183"/>
      <c r="KF50" s="183"/>
      <c r="KG50" s="183"/>
      <c r="KH50" s="183"/>
      <c r="KI50" s="183"/>
      <c r="KJ50" s="183"/>
      <c r="KK50" s="183"/>
      <c r="KL50" s="183"/>
      <c r="KM50" s="183"/>
      <c r="KN50" s="183"/>
      <c r="KO50" s="183"/>
      <c r="KP50" s="183"/>
      <c r="KQ50" s="183"/>
      <c r="KR50" s="183"/>
      <c r="KS50" s="183"/>
      <c r="KT50" s="183"/>
      <c r="KU50" s="183"/>
      <c r="KV50" s="183"/>
      <c r="KW50" s="183"/>
      <c r="KX50" s="183"/>
      <c r="KY50" s="183"/>
      <c r="KZ50" s="183"/>
      <c r="LA50" s="183"/>
      <c r="LB50" s="183"/>
      <c r="LC50" s="183"/>
      <c r="LD50" s="183"/>
      <c r="LE50" s="183"/>
      <c r="LF50" s="183"/>
      <c r="LG50" s="183"/>
      <c r="LH50" s="183"/>
      <c r="LI50" s="183"/>
      <c r="LJ50" s="183"/>
      <c r="LK50" s="183"/>
      <c r="LL50" s="183"/>
      <c r="LM50" s="183"/>
      <c r="LN50" s="183"/>
      <c r="LO50" s="183"/>
      <c r="LP50" s="183"/>
      <c r="LQ50" s="183"/>
      <c r="LR50" s="183"/>
      <c r="LS50" s="183"/>
      <c r="LT50" s="183"/>
      <c r="LU50" s="183"/>
      <c r="LV50" s="183"/>
      <c r="LW50" s="183"/>
      <c r="LX50" s="183"/>
      <c r="LY50" s="183"/>
      <c r="LZ50" s="183"/>
      <c r="MA50" s="183"/>
      <c r="MB50" s="183"/>
      <c r="MC50" s="183"/>
      <c r="MD50" s="183"/>
      <c r="ME50" s="183"/>
      <c r="MF50" s="183"/>
      <c r="MG50" s="183"/>
      <c r="MH50" s="183"/>
      <c r="MI50" s="183"/>
      <c r="MJ50" s="183"/>
      <c r="MK50" s="183"/>
    </row>
    <row r="51" spans="1:349" s="220" customFormat="1" ht="19.5" customHeight="1" outlineLevel="1">
      <c r="A51" s="139"/>
      <c r="B51" s="139"/>
      <c r="C51" s="228"/>
      <c r="D51" s="99"/>
      <c r="E51" s="121" t="s">
        <v>7</v>
      </c>
      <c r="F51" s="99"/>
      <c r="G51" s="99"/>
      <c r="H51" s="99"/>
      <c r="I51" s="99"/>
      <c r="J51" s="223" t="s">
        <v>73</v>
      </c>
      <c r="K51" s="223" t="s">
        <v>77</v>
      </c>
      <c r="L51" s="223"/>
      <c r="M51" s="142"/>
      <c r="N51" s="482">
        <f t="shared" si="25"/>
        <v>5898035.3547205683</v>
      </c>
      <c r="O51" s="475">
        <f t="shared" si="25"/>
        <v>6574988.260593975</v>
      </c>
      <c r="P51" s="475">
        <f t="shared" si="25"/>
        <v>7329639.113191911</v>
      </c>
      <c r="Q51" s="475">
        <f t="shared" si="25"/>
        <v>8170905.7720476268</v>
      </c>
      <c r="R51" s="475">
        <f t="shared" si="25"/>
        <v>9108729.6529401671</v>
      </c>
      <c r="S51" s="475">
        <f t="shared" si="25"/>
        <v>10154193.207586028</v>
      </c>
      <c r="T51" s="476">
        <f t="shared" si="25"/>
        <v>11319650.887179922</v>
      </c>
      <c r="U51" s="183"/>
      <c r="V51" s="183"/>
      <c r="W51" s="183"/>
      <c r="X51" s="183"/>
      <c r="Y51" s="183"/>
      <c r="Z51" s="183"/>
      <c r="AA51" s="183"/>
      <c r="AB51" s="183"/>
      <c r="AC51" s="183"/>
      <c r="AD51" s="183"/>
      <c r="AE51" s="183"/>
      <c r="AF51" s="183"/>
      <c r="AG51" s="183"/>
      <c r="AH51" s="183"/>
      <c r="AI51" s="183"/>
      <c r="AJ51" s="183"/>
      <c r="AK51" s="183"/>
      <c r="AL51" s="183"/>
      <c r="AM51" s="183"/>
      <c r="AN51" s="183"/>
      <c r="AO51" s="183"/>
      <c r="AP51" s="183"/>
      <c r="AQ51" s="183"/>
      <c r="AR51" s="183"/>
      <c r="AS51" s="183"/>
      <c r="AT51" s="183"/>
      <c r="AU51" s="183"/>
      <c r="AV51" s="183"/>
      <c r="AW51" s="183"/>
      <c r="AX51" s="183"/>
      <c r="AY51" s="183"/>
      <c r="AZ51" s="183"/>
      <c r="BA51" s="183"/>
      <c r="BB51" s="183"/>
      <c r="BC51" s="183"/>
      <c r="BD51" s="183"/>
      <c r="BE51" s="183"/>
      <c r="BF51" s="183"/>
      <c r="BG51" s="183"/>
      <c r="BH51" s="183"/>
      <c r="BI51" s="183"/>
      <c r="BJ51" s="183"/>
      <c r="BK51" s="183"/>
      <c r="BL51" s="183"/>
      <c r="BM51" s="183"/>
      <c r="BN51" s="183"/>
      <c r="BO51" s="183"/>
      <c r="BP51" s="183"/>
      <c r="BQ51" s="183"/>
      <c r="BR51" s="183"/>
      <c r="BS51" s="183"/>
      <c r="BT51" s="183"/>
      <c r="BU51" s="183"/>
      <c r="BV51" s="183"/>
      <c r="BW51" s="183"/>
      <c r="BX51" s="183"/>
      <c r="BY51" s="183"/>
      <c r="BZ51" s="183"/>
      <c r="CA51" s="183"/>
      <c r="CB51" s="183"/>
      <c r="CC51" s="183"/>
      <c r="CD51" s="183"/>
      <c r="CE51" s="183"/>
      <c r="CF51" s="183"/>
      <c r="CG51" s="183"/>
      <c r="CH51" s="183"/>
      <c r="CI51" s="183"/>
      <c r="CJ51" s="183"/>
      <c r="CK51" s="183"/>
      <c r="CL51" s="183"/>
      <c r="CM51" s="183"/>
      <c r="CN51" s="183"/>
      <c r="CO51" s="183"/>
      <c r="CP51" s="183"/>
      <c r="CQ51" s="183"/>
      <c r="CR51" s="183"/>
      <c r="CS51" s="183"/>
      <c r="CT51" s="183"/>
      <c r="CU51" s="183"/>
      <c r="CV51" s="183"/>
      <c r="CW51" s="183"/>
      <c r="CX51" s="183"/>
      <c r="CY51" s="183"/>
      <c r="CZ51" s="183"/>
      <c r="DA51" s="183"/>
      <c r="DB51" s="183"/>
      <c r="DC51" s="183"/>
      <c r="DD51" s="183"/>
      <c r="DE51" s="183"/>
      <c r="DF51" s="183"/>
      <c r="DG51" s="183"/>
      <c r="DH51" s="183"/>
      <c r="DI51" s="183"/>
      <c r="DJ51" s="183"/>
      <c r="DK51" s="183"/>
      <c r="DL51" s="183"/>
      <c r="DM51" s="183"/>
      <c r="DN51" s="183"/>
      <c r="DO51" s="183"/>
      <c r="DP51" s="183"/>
      <c r="DQ51" s="183"/>
      <c r="DR51" s="183"/>
      <c r="DS51" s="183"/>
      <c r="DT51" s="183"/>
      <c r="DU51" s="183"/>
      <c r="DV51" s="183"/>
      <c r="DW51" s="183"/>
      <c r="DX51" s="183"/>
      <c r="DY51" s="183"/>
      <c r="DZ51" s="183"/>
      <c r="EA51" s="183"/>
      <c r="EB51" s="183"/>
      <c r="EC51" s="183"/>
      <c r="ED51" s="183"/>
      <c r="EE51" s="183"/>
      <c r="EF51" s="183"/>
      <c r="EG51" s="183"/>
      <c r="EH51" s="183"/>
      <c r="EI51" s="183"/>
      <c r="EJ51" s="183"/>
      <c r="EK51" s="183"/>
      <c r="EL51" s="183"/>
      <c r="EM51" s="183"/>
      <c r="EN51" s="183"/>
      <c r="EO51" s="183"/>
      <c r="EP51" s="183"/>
      <c r="EQ51" s="183"/>
      <c r="ER51" s="183"/>
      <c r="ES51" s="183"/>
      <c r="ET51" s="183"/>
      <c r="EU51" s="183"/>
      <c r="EV51" s="183"/>
      <c r="EW51" s="183"/>
      <c r="EX51" s="183"/>
      <c r="EY51" s="183"/>
      <c r="EZ51" s="183"/>
      <c r="FA51" s="183"/>
      <c r="FB51" s="183"/>
      <c r="FC51" s="183"/>
      <c r="FD51" s="183"/>
      <c r="FE51" s="183"/>
      <c r="FF51" s="183"/>
      <c r="FG51" s="183"/>
      <c r="FH51" s="183"/>
      <c r="FI51" s="183"/>
      <c r="FJ51" s="183"/>
      <c r="FK51" s="183"/>
      <c r="FL51" s="183"/>
      <c r="FM51" s="183"/>
      <c r="FN51" s="183"/>
      <c r="FO51" s="183"/>
      <c r="FP51" s="183"/>
      <c r="FQ51" s="183"/>
      <c r="FR51" s="183"/>
      <c r="FS51" s="183"/>
      <c r="FT51" s="183"/>
      <c r="FU51" s="183"/>
      <c r="FV51" s="183"/>
      <c r="FW51" s="183"/>
      <c r="FX51" s="183"/>
      <c r="FY51" s="183"/>
      <c r="FZ51" s="183"/>
      <c r="GA51" s="183"/>
      <c r="GB51" s="183"/>
      <c r="GC51" s="183"/>
      <c r="GD51" s="183"/>
      <c r="GE51" s="183"/>
      <c r="GF51" s="183"/>
      <c r="GG51" s="183"/>
      <c r="GH51" s="183"/>
      <c r="GI51" s="183"/>
      <c r="GJ51" s="183"/>
      <c r="GK51" s="183"/>
      <c r="GL51" s="183"/>
      <c r="GM51" s="183"/>
      <c r="GN51" s="183"/>
      <c r="GO51" s="183"/>
      <c r="GP51" s="183"/>
      <c r="GQ51" s="183"/>
      <c r="GR51" s="183"/>
      <c r="GS51" s="183"/>
      <c r="GT51" s="183"/>
      <c r="GU51" s="183"/>
      <c r="GV51" s="183"/>
      <c r="GW51" s="183"/>
      <c r="GX51" s="183"/>
      <c r="GY51" s="183"/>
      <c r="GZ51" s="183"/>
      <c r="HA51" s="183"/>
      <c r="HB51" s="183"/>
      <c r="HC51" s="183"/>
      <c r="HD51" s="183"/>
      <c r="HE51" s="183"/>
      <c r="HF51" s="183"/>
      <c r="HG51" s="183"/>
      <c r="HH51" s="183"/>
      <c r="HI51" s="183"/>
      <c r="HJ51" s="183"/>
      <c r="HK51" s="183"/>
      <c r="HL51" s="183"/>
      <c r="HM51" s="183"/>
      <c r="HN51" s="183"/>
      <c r="HO51" s="183"/>
      <c r="HP51" s="183"/>
      <c r="HQ51" s="183"/>
      <c r="HR51" s="183"/>
      <c r="HS51" s="183"/>
      <c r="HT51" s="183"/>
      <c r="HU51" s="183"/>
      <c r="HV51" s="183"/>
      <c r="HW51" s="183"/>
      <c r="HX51" s="183"/>
      <c r="HY51" s="183"/>
      <c r="HZ51" s="183"/>
      <c r="IA51" s="183"/>
      <c r="IB51" s="183"/>
      <c r="IC51" s="183"/>
      <c r="ID51" s="183"/>
      <c r="IE51" s="183"/>
      <c r="IF51" s="183"/>
      <c r="IG51" s="183"/>
      <c r="IH51" s="183"/>
      <c r="II51" s="183"/>
      <c r="IJ51" s="183"/>
      <c r="IK51" s="183"/>
      <c r="IL51" s="183"/>
      <c r="IM51" s="183"/>
      <c r="IN51" s="183"/>
      <c r="IO51" s="183"/>
      <c r="IP51" s="183"/>
      <c r="IQ51" s="183"/>
      <c r="IR51" s="183"/>
      <c r="IS51" s="183"/>
      <c r="IT51" s="183"/>
      <c r="IU51" s="183"/>
      <c r="IV51" s="183"/>
      <c r="IW51" s="183"/>
      <c r="IX51" s="183"/>
      <c r="IY51" s="183"/>
      <c r="IZ51" s="183"/>
      <c r="JA51" s="183"/>
      <c r="JB51" s="183"/>
      <c r="JC51" s="183"/>
      <c r="JD51" s="183"/>
      <c r="JE51" s="183"/>
      <c r="JF51" s="183"/>
      <c r="JG51" s="183"/>
      <c r="JH51" s="183"/>
      <c r="JI51" s="183"/>
      <c r="JJ51" s="183"/>
      <c r="JK51" s="183"/>
      <c r="JL51" s="183"/>
      <c r="JM51" s="183"/>
      <c r="JN51" s="183"/>
      <c r="JO51" s="183"/>
      <c r="JP51" s="183"/>
      <c r="JQ51" s="183"/>
      <c r="JR51" s="183"/>
      <c r="JS51" s="183"/>
      <c r="JT51" s="183"/>
      <c r="JU51" s="183"/>
      <c r="JV51" s="183"/>
      <c r="JW51" s="183"/>
      <c r="JX51" s="183"/>
      <c r="JY51" s="183"/>
      <c r="JZ51" s="183"/>
      <c r="KA51" s="183"/>
      <c r="KB51" s="183"/>
      <c r="KC51" s="183"/>
      <c r="KD51" s="183"/>
      <c r="KE51" s="183"/>
      <c r="KF51" s="183"/>
      <c r="KG51" s="183"/>
      <c r="KH51" s="183"/>
      <c r="KI51" s="183"/>
      <c r="KJ51" s="183"/>
      <c r="KK51" s="183"/>
      <c r="KL51" s="183"/>
      <c r="KM51" s="183"/>
      <c r="KN51" s="183"/>
      <c r="KO51" s="183"/>
      <c r="KP51" s="183"/>
      <c r="KQ51" s="183"/>
      <c r="KR51" s="183"/>
      <c r="KS51" s="183"/>
      <c r="KT51" s="183"/>
      <c r="KU51" s="183"/>
      <c r="KV51" s="183"/>
      <c r="KW51" s="183"/>
      <c r="KX51" s="183"/>
      <c r="KY51" s="183"/>
      <c r="KZ51" s="183"/>
      <c r="LA51" s="183"/>
      <c r="LB51" s="183"/>
      <c r="LC51" s="183"/>
      <c r="LD51" s="183"/>
      <c r="LE51" s="183"/>
      <c r="LF51" s="183"/>
      <c r="LG51" s="183"/>
      <c r="LH51" s="183"/>
      <c r="LI51" s="183"/>
      <c r="LJ51" s="183"/>
      <c r="LK51" s="183"/>
      <c r="LL51" s="183"/>
      <c r="LM51" s="183"/>
      <c r="LN51" s="183"/>
      <c r="LO51" s="183"/>
      <c r="LP51" s="183"/>
      <c r="LQ51" s="183"/>
      <c r="LR51" s="183"/>
      <c r="LS51" s="183"/>
      <c r="LT51" s="183"/>
      <c r="LU51" s="183"/>
      <c r="LV51" s="183"/>
      <c r="LW51" s="183"/>
      <c r="LX51" s="183"/>
      <c r="LY51" s="183"/>
      <c r="LZ51" s="183"/>
      <c r="MA51" s="183"/>
      <c r="MB51" s="183"/>
      <c r="MC51" s="183"/>
      <c r="MD51" s="183"/>
      <c r="ME51" s="183"/>
      <c r="MF51" s="183"/>
      <c r="MG51" s="183"/>
      <c r="MH51" s="183"/>
      <c r="MI51" s="183"/>
      <c r="MJ51" s="183"/>
      <c r="MK51" s="183"/>
    </row>
    <row r="52" spans="1:349" s="220" customFormat="1" ht="19.5" customHeight="1" outlineLevel="1" thickBot="1">
      <c r="A52" s="139"/>
      <c r="B52" s="139"/>
      <c r="C52" s="228"/>
      <c r="D52" s="228"/>
      <c r="E52" s="99"/>
      <c r="F52" s="99"/>
      <c r="G52" s="99"/>
      <c r="H52" s="99"/>
      <c r="I52" s="99"/>
      <c r="J52" s="223" t="s">
        <v>73</v>
      </c>
      <c r="K52" s="223" t="s">
        <v>77</v>
      </c>
      <c r="L52" s="223"/>
      <c r="M52" s="143" t="s">
        <v>59</v>
      </c>
      <c r="N52" s="484">
        <f>SUM(N49:N51)</f>
        <v>11034556.565690072</v>
      </c>
      <c r="O52" s="485">
        <f t="shared" ref="O52:T52" si="26">SUM(O49:O51)</f>
        <v>12301058.830073716</v>
      </c>
      <c r="P52" s="485">
        <f t="shared" si="26"/>
        <v>13712925.15835426</v>
      </c>
      <c r="Q52" s="485">
        <f t="shared" si="26"/>
        <v>15286839.85632953</v>
      </c>
      <c r="R52" s="485">
        <f t="shared" si="26"/>
        <v>17041402.187679611</v>
      </c>
      <c r="S52" s="485">
        <f t="shared" si="26"/>
        <v>18997346.165172726</v>
      </c>
      <c r="T52" s="486">
        <f t="shared" si="26"/>
        <v>21177785.568626598</v>
      </c>
      <c r="U52" s="183"/>
      <c r="V52" s="183"/>
      <c r="W52" s="183"/>
      <c r="X52" s="183"/>
      <c r="Y52" s="183"/>
      <c r="Z52" s="183"/>
      <c r="AA52" s="183"/>
      <c r="AB52" s="183"/>
      <c r="AC52" s="183"/>
      <c r="AD52" s="183"/>
      <c r="AE52" s="183"/>
      <c r="AF52" s="183"/>
      <c r="AG52" s="183"/>
      <c r="AH52" s="183"/>
      <c r="AI52" s="183"/>
      <c r="AJ52" s="183"/>
      <c r="AK52" s="183"/>
      <c r="AL52" s="183"/>
      <c r="AM52" s="183"/>
      <c r="AN52" s="183"/>
      <c r="AO52" s="183"/>
      <c r="AP52" s="183"/>
      <c r="AQ52" s="183"/>
      <c r="AR52" s="183"/>
      <c r="AS52" s="183"/>
      <c r="AT52" s="183"/>
      <c r="AU52" s="183"/>
      <c r="AV52" s="183"/>
      <c r="AW52" s="183"/>
      <c r="AX52" s="183"/>
      <c r="AY52" s="183"/>
      <c r="AZ52" s="183"/>
      <c r="BA52" s="183"/>
      <c r="BB52" s="183"/>
      <c r="BC52" s="183"/>
      <c r="BD52" s="183"/>
      <c r="BE52" s="183"/>
      <c r="BF52" s="183"/>
      <c r="BG52" s="183"/>
      <c r="BH52" s="183"/>
      <c r="BI52" s="183"/>
      <c r="BJ52" s="183"/>
      <c r="BK52" s="183"/>
      <c r="BL52" s="183"/>
      <c r="BM52" s="183"/>
      <c r="BN52" s="183"/>
      <c r="BO52" s="183"/>
      <c r="BP52" s="183"/>
      <c r="BQ52" s="183"/>
      <c r="BR52" s="183"/>
      <c r="BS52" s="183"/>
      <c r="BT52" s="183"/>
      <c r="BU52" s="183"/>
      <c r="BV52" s="183"/>
      <c r="BW52" s="183"/>
      <c r="BX52" s="183"/>
      <c r="BY52" s="183"/>
      <c r="BZ52" s="183"/>
      <c r="CA52" s="183"/>
      <c r="CB52" s="183"/>
      <c r="CC52" s="183"/>
      <c r="CD52" s="183"/>
      <c r="CE52" s="183"/>
      <c r="CF52" s="183"/>
      <c r="CG52" s="183"/>
      <c r="CH52" s="183"/>
      <c r="CI52" s="183"/>
      <c r="CJ52" s="183"/>
      <c r="CK52" s="183"/>
      <c r="CL52" s="183"/>
      <c r="CM52" s="183"/>
      <c r="CN52" s="183"/>
      <c r="CO52" s="183"/>
      <c r="CP52" s="183"/>
      <c r="CQ52" s="183"/>
      <c r="CR52" s="183"/>
      <c r="CS52" s="183"/>
      <c r="CT52" s="183"/>
      <c r="CU52" s="183"/>
      <c r="CV52" s="183"/>
      <c r="CW52" s="183"/>
      <c r="CX52" s="183"/>
      <c r="CY52" s="183"/>
      <c r="CZ52" s="183"/>
      <c r="DA52" s="183"/>
      <c r="DB52" s="183"/>
      <c r="DC52" s="183"/>
      <c r="DD52" s="183"/>
      <c r="DE52" s="183"/>
      <c r="DF52" s="183"/>
      <c r="DG52" s="183"/>
      <c r="DH52" s="183"/>
      <c r="DI52" s="183"/>
      <c r="DJ52" s="183"/>
      <c r="DK52" s="183"/>
      <c r="DL52" s="183"/>
      <c r="DM52" s="183"/>
      <c r="DN52" s="183"/>
      <c r="DO52" s="183"/>
      <c r="DP52" s="183"/>
      <c r="DQ52" s="183"/>
      <c r="DR52" s="183"/>
      <c r="DS52" s="183"/>
      <c r="DT52" s="183"/>
      <c r="DU52" s="183"/>
      <c r="DV52" s="183"/>
      <c r="DW52" s="183"/>
      <c r="DX52" s="183"/>
      <c r="DY52" s="183"/>
      <c r="DZ52" s="183"/>
      <c r="EA52" s="183"/>
      <c r="EB52" s="183"/>
      <c r="EC52" s="183"/>
      <c r="ED52" s="183"/>
      <c r="EE52" s="183"/>
      <c r="EF52" s="183"/>
      <c r="EG52" s="183"/>
      <c r="EH52" s="183"/>
      <c r="EI52" s="183"/>
      <c r="EJ52" s="183"/>
      <c r="EK52" s="183"/>
      <c r="EL52" s="183"/>
      <c r="EM52" s="183"/>
      <c r="EN52" s="183"/>
      <c r="EO52" s="183"/>
      <c r="EP52" s="183"/>
      <c r="EQ52" s="183"/>
      <c r="ER52" s="183"/>
      <c r="ES52" s="183"/>
      <c r="ET52" s="183"/>
      <c r="EU52" s="183"/>
      <c r="EV52" s="183"/>
      <c r="EW52" s="183"/>
      <c r="EX52" s="183"/>
      <c r="EY52" s="183"/>
      <c r="EZ52" s="183"/>
      <c r="FA52" s="183"/>
      <c r="FB52" s="183"/>
      <c r="FC52" s="183"/>
      <c r="FD52" s="183"/>
      <c r="FE52" s="183"/>
      <c r="FF52" s="183"/>
      <c r="FG52" s="183"/>
      <c r="FH52" s="183"/>
      <c r="FI52" s="183"/>
      <c r="FJ52" s="183"/>
      <c r="FK52" s="183"/>
      <c r="FL52" s="183"/>
      <c r="FM52" s="183"/>
      <c r="FN52" s="183"/>
      <c r="FO52" s="183"/>
      <c r="FP52" s="183"/>
      <c r="FQ52" s="183"/>
      <c r="FR52" s="183"/>
      <c r="FS52" s="183"/>
      <c r="FT52" s="183"/>
      <c r="FU52" s="183"/>
      <c r="FV52" s="183"/>
      <c r="FW52" s="183"/>
      <c r="FX52" s="183"/>
      <c r="FY52" s="183"/>
      <c r="FZ52" s="183"/>
      <c r="GA52" s="183"/>
      <c r="GB52" s="183"/>
      <c r="GC52" s="183"/>
      <c r="GD52" s="183"/>
      <c r="GE52" s="183"/>
      <c r="GF52" s="183"/>
      <c r="GG52" s="183"/>
      <c r="GH52" s="183"/>
      <c r="GI52" s="183"/>
      <c r="GJ52" s="183"/>
      <c r="GK52" s="183"/>
      <c r="GL52" s="183"/>
      <c r="GM52" s="183"/>
      <c r="GN52" s="183"/>
      <c r="GO52" s="183"/>
      <c r="GP52" s="183"/>
      <c r="GQ52" s="183"/>
      <c r="GR52" s="183"/>
      <c r="GS52" s="183"/>
      <c r="GT52" s="183"/>
      <c r="GU52" s="183"/>
      <c r="GV52" s="183"/>
      <c r="GW52" s="183"/>
      <c r="GX52" s="183"/>
      <c r="GY52" s="183"/>
      <c r="GZ52" s="183"/>
      <c r="HA52" s="183"/>
      <c r="HB52" s="183"/>
      <c r="HC52" s="183"/>
      <c r="HD52" s="183"/>
      <c r="HE52" s="183"/>
      <c r="HF52" s="183"/>
      <c r="HG52" s="183"/>
      <c r="HH52" s="183"/>
      <c r="HI52" s="183"/>
      <c r="HJ52" s="183"/>
      <c r="HK52" s="183"/>
      <c r="HL52" s="183"/>
      <c r="HM52" s="183"/>
      <c r="HN52" s="183"/>
      <c r="HO52" s="183"/>
      <c r="HP52" s="183"/>
      <c r="HQ52" s="183"/>
      <c r="HR52" s="183"/>
      <c r="HS52" s="183"/>
      <c r="HT52" s="183"/>
      <c r="HU52" s="183"/>
      <c r="HV52" s="183"/>
      <c r="HW52" s="183"/>
      <c r="HX52" s="183"/>
      <c r="HY52" s="183"/>
      <c r="HZ52" s="183"/>
      <c r="IA52" s="183"/>
      <c r="IB52" s="183"/>
      <c r="IC52" s="183"/>
      <c r="ID52" s="183"/>
      <c r="IE52" s="183"/>
      <c r="IF52" s="183"/>
      <c r="IG52" s="183"/>
      <c r="IH52" s="183"/>
      <c r="II52" s="183"/>
      <c r="IJ52" s="183"/>
      <c r="IK52" s="183"/>
      <c r="IL52" s="183"/>
      <c r="IM52" s="183"/>
      <c r="IN52" s="183"/>
      <c r="IO52" s="183"/>
      <c r="IP52" s="183"/>
      <c r="IQ52" s="183"/>
      <c r="IR52" s="183"/>
      <c r="IS52" s="183"/>
      <c r="IT52" s="183"/>
      <c r="IU52" s="183"/>
      <c r="IV52" s="183"/>
      <c r="IW52" s="183"/>
      <c r="IX52" s="183"/>
      <c r="IY52" s="183"/>
      <c r="IZ52" s="183"/>
      <c r="JA52" s="183"/>
      <c r="JB52" s="183"/>
      <c r="JC52" s="183"/>
      <c r="JD52" s="183"/>
      <c r="JE52" s="183"/>
      <c r="JF52" s="183"/>
      <c r="JG52" s="183"/>
      <c r="JH52" s="183"/>
      <c r="JI52" s="183"/>
      <c r="JJ52" s="183"/>
      <c r="JK52" s="183"/>
      <c r="JL52" s="183"/>
      <c r="JM52" s="183"/>
      <c r="JN52" s="183"/>
      <c r="JO52" s="183"/>
      <c r="JP52" s="183"/>
      <c r="JQ52" s="183"/>
      <c r="JR52" s="183"/>
      <c r="JS52" s="183"/>
      <c r="JT52" s="183"/>
      <c r="JU52" s="183"/>
      <c r="JV52" s="183"/>
      <c r="JW52" s="183"/>
      <c r="JX52" s="183"/>
      <c r="JY52" s="183"/>
      <c r="JZ52" s="183"/>
      <c r="KA52" s="183"/>
      <c r="KB52" s="183"/>
      <c r="KC52" s="183"/>
      <c r="KD52" s="183"/>
      <c r="KE52" s="183"/>
      <c r="KF52" s="183"/>
      <c r="KG52" s="183"/>
      <c r="KH52" s="183"/>
      <c r="KI52" s="183"/>
      <c r="KJ52" s="183"/>
      <c r="KK52" s="183"/>
      <c r="KL52" s="183"/>
      <c r="KM52" s="183"/>
      <c r="KN52" s="183"/>
      <c r="KO52" s="183"/>
      <c r="KP52" s="183"/>
      <c r="KQ52" s="183"/>
      <c r="KR52" s="183"/>
      <c r="KS52" s="183"/>
      <c r="KT52" s="183"/>
      <c r="KU52" s="183"/>
      <c r="KV52" s="183"/>
      <c r="KW52" s="183"/>
      <c r="KX52" s="183"/>
      <c r="KY52" s="183"/>
      <c r="KZ52" s="183"/>
      <c r="LA52" s="183"/>
      <c r="LB52" s="183"/>
      <c r="LC52" s="183"/>
      <c r="LD52" s="183"/>
      <c r="LE52" s="183"/>
      <c r="LF52" s="183"/>
      <c r="LG52" s="183"/>
      <c r="LH52" s="183"/>
      <c r="LI52" s="183"/>
      <c r="LJ52" s="183"/>
      <c r="LK52" s="183"/>
      <c r="LL52" s="183"/>
      <c r="LM52" s="183"/>
      <c r="LN52" s="183"/>
      <c r="LO52" s="183"/>
      <c r="LP52" s="183"/>
      <c r="LQ52" s="183"/>
      <c r="LR52" s="183"/>
      <c r="LS52" s="183"/>
      <c r="LT52" s="183"/>
      <c r="LU52" s="183"/>
      <c r="LV52" s="183"/>
      <c r="LW52" s="183"/>
      <c r="LX52" s="183"/>
      <c r="LY52" s="183"/>
      <c r="LZ52" s="183"/>
      <c r="MA52" s="183"/>
      <c r="MB52" s="183"/>
      <c r="MC52" s="183"/>
      <c r="MD52" s="183"/>
      <c r="ME52" s="183"/>
      <c r="MF52" s="183"/>
      <c r="MG52" s="183"/>
      <c r="MH52" s="183"/>
      <c r="MI52" s="183"/>
      <c r="MJ52" s="183"/>
      <c r="MK52" s="183"/>
    </row>
    <row r="53" spans="1:349" s="220" customFormat="1" ht="19.5" customHeight="1" outlineLevel="1" thickBot="1">
      <c r="A53" s="139"/>
      <c r="B53" s="139"/>
      <c r="C53" s="227" t="s">
        <v>10</v>
      </c>
      <c r="D53" s="227"/>
      <c r="E53" s="99"/>
      <c r="F53" s="99"/>
      <c r="G53" s="99"/>
      <c r="H53" s="99"/>
      <c r="I53" s="99"/>
      <c r="J53" s="223"/>
      <c r="K53" s="223"/>
      <c r="L53" s="223"/>
      <c r="M53" s="143"/>
      <c r="N53" s="9"/>
      <c r="O53" s="9"/>
      <c r="P53" s="9"/>
      <c r="Q53" s="9"/>
      <c r="R53" s="28"/>
      <c r="S53" s="28"/>
      <c r="T53" s="15"/>
      <c r="U53" s="183"/>
      <c r="V53" s="183"/>
      <c r="W53" s="183"/>
      <c r="X53" s="183"/>
      <c r="Y53" s="183"/>
      <c r="Z53" s="183"/>
      <c r="AA53" s="183"/>
      <c r="AB53" s="183"/>
      <c r="AC53" s="183"/>
      <c r="AD53" s="183"/>
      <c r="AE53" s="183"/>
      <c r="AF53" s="183"/>
      <c r="AG53" s="183"/>
      <c r="AH53" s="183"/>
      <c r="AI53" s="183"/>
      <c r="AJ53" s="183"/>
      <c r="AK53" s="183"/>
      <c r="AL53" s="183"/>
      <c r="AM53" s="183"/>
      <c r="AN53" s="183"/>
      <c r="AO53" s="183"/>
      <c r="AP53" s="183"/>
      <c r="AQ53" s="183"/>
      <c r="AR53" s="183"/>
      <c r="AS53" s="183"/>
      <c r="AT53" s="183"/>
      <c r="AU53" s="183"/>
      <c r="AV53" s="183"/>
      <c r="AW53" s="183"/>
      <c r="AX53" s="183"/>
      <c r="AY53" s="183"/>
      <c r="AZ53" s="183"/>
      <c r="BA53" s="183"/>
      <c r="BB53" s="183"/>
      <c r="BC53" s="183"/>
      <c r="BD53" s="183"/>
      <c r="BE53" s="183"/>
      <c r="BF53" s="183"/>
      <c r="BG53" s="183"/>
      <c r="BH53" s="183"/>
      <c r="BI53" s="183"/>
      <c r="BJ53" s="183"/>
      <c r="BK53" s="183"/>
      <c r="BL53" s="183"/>
      <c r="BM53" s="183"/>
      <c r="BN53" s="183"/>
      <c r="BO53" s="183"/>
      <c r="BP53" s="183"/>
      <c r="BQ53" s="183"/>
      <c r="BR53" s="183"/>
      <c r="BS53" s="183"/>
      <c r="BT53" s="183"/>
      <c r="BU53" s="183"/>
      <c r="BV53" s="183"/>
      <c r="BW53" s="183"/>
      <c r="BX53" s="183"/>
      <c r="BY53" s="183"/>
      <c r="BZ53" s="183"/>
      <c r="CA53" s="183"/>
      <c r="CB53" s="183"/>
      <c r="CC53" s="183"/>
      <c r="CD53" s="183"/>
      <c r="CE53" s="183"/>
      <c r="CF53" s="183"/>
      <c r="CG53" s="183"/>
      <c r="CH53" s="183"/>
      <c r="CI53" s="183"/>
      <c r="CJ53" s="183"/>
      <c r="CK53" s="183"/>
      <c r="CL53" s="183"/>
      <c r="CM53" s="183"/>
      <c r="CN53" s="183"/>
      <c r="CO53" s="183"/>
      <c r="CP53" s="183"/>
      <c r="CQ53" s="183"/>
      <c r="CR53" s="183"/>
      <c r="CS53" s="183"/>
      <c r="CT53" s="183"/>
      <c r="CU53" s="183"/>
      <c r="CV53" s="183"/>
      <c r="CW53" s="183"/>
      <c r="CX53" s="183"/>
      <c r="CY53" s="183"/>
      <c r="CZ53" s="183"/>
      <c r="DA53" s="183"/>
      <c r="DB53" s="183"/>
      <c r="DC53" s="183"/>
      <c r="DD53" s="183"/>
      <c r="DE53" s="183"/>
      <c r="DF53" s="183"/>
      <c r="DG53" s="183"/>
      <c r="DH53" s="183"/>
      <c r="DI53" s="183"/>
      <c r="DJ53" s="183"/>
      <c r="DK53" s="183"/>
      <c r="DL53" s="183"/>
      <c r="DM53" s="183"/>
      <c r="DN53" s="183"/>
      <c r="DO53" s="183"/>
      <c r="DP53" s="183"/>
      <c r="DQ53" s="183"/>
      <c r="DR53" s="183"/>
      <c r="DS53" s="183"/>
      <c r="DT53" s="183"/>
      <c r="DU53" s="183"/>
      <c r="DV53" s="183"/>
      <c r="DW53" s="183"/>
      <c r="DX53" s="183"/>
      <c r="DY53" s="183"/>
      <c r="DZ53" s="183"/>
      <c r="EA53" s="183"/>
      <c r="EB53" s="183"/>
      <c r="EC53" s="183"/>
      <c r="ED53" s="183"/>
      <c r="EE53" s="183"/>
      <c r="EF53" s="183"/>
      <c r="EG53" s="183"/>
      <c r="EH53" s="183"/>
      <c r="EI53" s="183"/>
      <c r="EJ53" s="183"/>
      <c r="EK53" s="183"/>
      <c r="EL53" s="183"/>
      <c r="EM53" s="183"/>
      <c r="EN53" s="183"/>
      <c r="EO53" s="183"/>
      <c r="EP53" s="183"/>
      <c r="EQ53" s="183"/>
      <c r="ER53" s="183"/>
      <c r="ES53" s="183"/>
      <c r="ET53" s="183"/>
      <c r="EU53" s="183"/>
      <c r="EV53" s="183"/>
      <c r="EW53" s="183"/>
      <c r="EX53" s="183"/>
      <c r="EY53" s="183"/>
      <c r="EZ53" s="183"/>
      <c r="FA53" s="183"/>
      <c r="FB53" s="183"/>
      <c r="FC53" s="183"/>
      <c r="FD53" s="183"/>
      <c r="FE53" s="183"/>
      <c r="FF53" s="183"/>
      <c r="FG53" s="183"/>
      <c r="FH53" s="183"/>
      <c r="FI53" s="183"/>
      <c r="FJ53" s="183"/>
      <c r="FK53" s="183"/>
      <c r="FL53" s="183"/>
      <c r="FM53" s="183"/>
      <c r="FN53" s="183"/>
      <c r="FO53" s="183"/>
      <c r="FP53" s="183"/>
      <c r="FQ53" s="183"/>
      <c r="FR53" s="183"/>
      <c r="FS53" s="183"/>
      <c r="FT53" s="183"/>
      <c r="FU53" s="183"/>
      <c r="FV53" s="183"/>
      <c r="FW53" s="183"/>
      <c r="FX53" s="183"/>
      <c r="FY53" s="183"/>
      <c r="FZ53" s="183"/>
      <c r="GA53" s="183"/>
      <c r="GB53" s="183"/>
      <c r="GC53" s="183"/>
      <c r="GD53" s="183"/>
      <c r="GE53" s="183"/>
      <c r="GF53" s="183"/>
      <c r="GG53" s="183"/>
      <c r="GH53" s="183"/>
      <c r="GI53" s="183"/>
      <c r="GJ53" s="183"/>
      <c r="GK53" s="183"/>
      <c r="GL53" s="183"/>
      <c r="GM53" s="183"/>
      <c r="GN53" s="183"/>
      <c r="GO53" s="183"/>
      <c r="GP53" s="183"/>
      <c r="GQ53" s="183"/>
      <c r="GR53" s="183"/>
      <c r="GS53" s="183"/>
      <c r="GT53" s="183"/>
      <c r="GU53" s="183"/>
      <c r="GV53" s="183"/>
      <c r="GW53" s="183"/>
      <c r="GX53" s="183"/>
      <c r="GY53" s="183"/>
      <c r="GZ53" s="183"/>
      <c r="HA53" s="183"/>
      <c r="HB53" s="183"/>
      <c r="HC53" s="183"/>
      <c r="HD53" s="183"/>
      <c r="HE53" s="183"/>
      <c r="HF53" s="183"/>
      <c r="HG53" s="183"/>
      <c r="HH53" s="183"/>
      <c r="HI53" s="183"/>
      <c r="HJ53" s="183"/>
      <c r="HK53" s="183"/>
      <c r="HL53" s="183"/>
      <c r="HM53" s="183"/>
      <c r="HN53" s="183"/>
      <c r="HO53" s="183"/>
      <c r="HP53" s="183"/>
      <c r="HQ53" s="183"/>
      <c r="HR53" s="183"/>
      <c r="HS53" s="183"/>
      <c r="HT53" s="183"/>
      <c r="HU53" s="183"/>
      <c r="HV53" s="183"/>
      <c r="HW53" s="183"/>
      <c r="HX53" s="183"/>
      <c r="HY53" s="183"/>
      <c r="HZ53" s="183"/>
      <c r="IA53" s="183"/>
      <c r="IB53" s="183"/>
      <c r="IC53" s="183"/>
      <c r="ID53" s="183"/>
      <c r="IE53" s="183"/>
      <c r="IF53" s="183"/>
      <c r="IG53" s="183"/>
      <c r="IH53" s="183"/>
      <c r="II53" s="183"/>
      <c r="IJ53" s="183"/>
      <c r="IK53" s="183"/>
      <c r="IL53" s="183"/>
      <c r="IM53" s="183"/>
      <c r="IN53" s="183"/>
      <c r="IO53" s="183"/>
      <c r="IP53" s="183"/>
      <c r="IQ53" s="183"/>
      <c r="IR53" s="183"/>
      <c r="IS53" s="183"/>
      <c r="IT53" s="183"/>
      <c r="IU53" s="183"/>
      <c r="IV53" s="183"/>
      <c r="IW53" s="183"/>
      <c r="IX53" s="183"/>
      <c r="IY53" s="183"/>
      <c r="IZ53" s="183"/>
      <c r="JA53" s="183"/>
      <c r="JB53" s="183"/>
      <c r="JC53" s="183"/>
      <c r="JD53" s="183"/>
      <c r="JE53" s="183"/>
      <c r="JF53" s="183"/>
      <c r="JG53" s="183"/>
      <c r="JH53" s="183"/>
      <c r="JI53" s="183"/>
      <c r="JJ53" s="183"/>
      <c r="JK53" s="183"/>
      <c r="JL53" s="183"/>
      <c r="JM53" s="183"/>
      <c r="JN53" s="183"/>
      <c r="JO53" s="183"/>
      <c r="JP53" s="183"/>
      <c r="JQ53" s="183"/>
      <c r="JR53" s="183"/>
      <c r="JS53" s="183"/>
      <c r="JT53" s="183"/>
      <c r="JU53" s="183"/>
      <c r="JV53" s="183"/>
      <c r="JW53" s="183"/>
      <c r="JX53" s="183"/>
      <c r="JY53" s="183"/>
      <c r="JZ53" s="183"/>
      <c r="KA53" s="183"/>
      <c r="KB53" s="183"/>
      <c r="KC53" s="183"/>
      <c r="KD53" s="183"/>
      <c r="KE53" s="183"/>
      <c r="KF53" s="183"/>
      <c r="KG53" s="183"/>
      <c r="KH53" s="183"/>
      <c r="KI53" s="183"/>
      <c r="KJ53" s="183"/>
      <c r="KK53" s="183"/>
      <c r="KL53" s="183"/>
      <c r="KM53" s="183"/>
      <c r="KN53" s="183"/>
      <c r="KO53" s="183"/>
      <c r="KP53" s="183"/>
      <c r="KQ53" s="183"/>
      <c r="KR53" s="183"/>
      <c r="KS53" s="183"/>
      <c r="KT53" s="183"/>
      <c r="KU53" s="183"/>
      <c r="KV53" s="183"/>
      <c r="KW53" s="183"/>
      <c r="KX53" s="183"/>
      <c r="KY53" s="183"/>
      <c r="KZ53" s="183"/>
      <c r="LA53" s="183"/>
      <c r="LB53" s="183"/>
      <c r="LC53" s="183"/>
      <c r="LD53" s="183"/>
      <c r="LE53" s="183"/>
      <c r="LF53" s="183"/>
      <c r="LG53" s="183"/>
      <c r="LH53" s="183"/>
      <c r="LI53" s="183"/>
      <c r="LJ53" s="183"/>
      <c r="LK53" s="183"/>
      <c r="LL53" s="183"/>
      <c r="LM53" s="183"/>
      <c r="LN53" s="183"/>
      <c r="LO53" s="183"/>
      <c r="LP53" s="183"/>
      <c r="LQ53" s="183"/>
      <c r="LR53" s="183"/>
      <c r="LS53" s="183"/>
      <c r="LT53" s="183"/>
      <c r="LU53" s="183"/>
      <c r="LV53" s="183"/>
      <c r="LW53" s="183"/>
      <c r="LX53" s="183"/>
      <c r="LY53" s="183"/>
      <c r="LZ53" s="183"/>
      <c r="MA53" s="183"/>
      <c r="MB53" s="183"/>
      <c r="MC53" s="183"/>
      <c r="MD53" s="183"/>
      <c r="ME53" s="183"/>
      <c r="MF53" s="183"/>
      <c r="MG53" s="183"/>
      <c r="MH53" s="183"/>
      <c r="MI53" s="183"/>
      <c r="MJ53" s="183"/>
      <c r="MK53" s="183"/>
    </row>
    <row r="54" spans="1:349" s="220" customFormat="1" ht="19.5" customHeight="1" outlineLevel="1">
      <c r="A54" s="139"/>
      <c r="B54" s="139"/>
      <c r="C54" s="99"/>
      <c r="D54" s="99"/>
      <c r="E54" s="121" t="s">
        <v>5</v>
      </c>
      <c r="F54" s="99"/>
      <c r="G54" s="99"/>
      <c r="H54" s="99"/>
      <c r="I54" s="99"/>
      <c r="J54" s="223" t="s">
        <v>73</v>
      </c>
      <c r="K54" s="223" t="s">
        <v>77</v>
      </c>
      <c r="L54" s="223"/>
      <c r="M54" s="143"/>
      <c r="N54" s="518">
        <f>(N19*N43)*$M$27</f>
        <v>558198.0350712043</v>
      </c>
      <c r="O54" s="519">
        <f t="shared" ref="O54:T54" si="27">(O19*O43)*$M$27</f>
        <v>622265.7727445371</v>
      </c>
      <c r="P54" s="519">
        <f t="shared" si="27"/>
        <v>693686.94907706406</v>
      </c>
      <c r="Q54" s="519">
        <f t="shared" si="27"/>
        <v>773305.56234433327</v>
      </c>
      <c r="R54" s="519">
        <f t="shared" si="27"/>
        <v>862062.4815679664</v>
      </c>
      <c r="S54" s="519">
        <f t="shared" si="27"/>
        <v>961006.56495241157</v>
      </c>
      <c r="T54" s="520">
        <f t="shared" si="27"/>
        <v>1071307.0544513897</v>
      </c>
      <c r="U54" s="183"/>
      <c r="V54" s="183"/>
      <c r="W54" s="183"/>
      <c r="X54" s="183"/>
      <c r="Y54" s="183"/>
      <c r="Z54" s="183"/>
      <c r="AA54" s="183"/>
      <c r="AB54" s="183"/>
      <c r="AC54" s="183"/>
      <c r="AD54" s="183"/>
      <c r="AE54" s="183"/>
      <c r="AF54" s="183"/>
      <c r="AG54" s="183"/>
      <c r="AH54" s="183"/>
      <c r="AI54" s="183"/>
      <c r="AJ54" s="183"/>
      <c r="AK54" s="183"/>
      <c r="AL54" s="183"/>
      <c r="AM54" s="183"/>
      <c r="AN54" s="183"/>
      <c r="AO54" s="183"/>
      <c r="AP54" s="183"/>
      <c r="AQ54" s="183"/>
      <c r="AR54" s="183"/>
      <c r="AS54" s="183"/>
      <c r="AT54" s="183"/>
      <c r="AU54" s="183"/>
      <c r="AV54" s="183"/>
      <c r="AW54" s="183"/>
      <c r="AX54" s="183"/>
      <c r="AY54" s="183"/>
      <c r="AZ54" s="183"/>
      <c r="BA54" s="183"/>
      <c r="BB54" s="183"/>
      <c r="BC54" s="183"/>
      <c r="BD54" s="183"/>
      <c r="BE54" s="183"/>
      <c r="BF54" s="183"/>
      <c r="BG54" s="183"/>
      <c r="BH54" s="183"/>
      <c r="BI54" s="183"/>
      <c r="BJ54" s="183"/>
      <c r="BK54" s="183"/>
      <c r="BL54" s="183"/>
      <c r="BM54" s="183"/>
      <c r="BN54" s="183"/>
      <c r="BO54" s="183"/>
      <c r="BP54" s="183"/>
      <c r="BQ54" s="183"/>
      <c r="BR54" s="183"/>
      <c r="BS54" s="183"/>
      <c r="BT54" s="183"/>
      <c r="BU54" s="183"/>
      <c r="BV54" s="183"/>
      <c r="BW54" s="183"/>
      <c r="BX54" s="183"/>
      <c r="BY54" s="183"/>
      <c r="BZ54" s="183"/>
      <c r="CA54" s="183"/>
      <c r="CB54" s="183"/>
      <c r="CC54" s="183"/>
      <c r="CD54" s="183"/>
      <c r="CE54" s="183"/>
      <c r="CF54" s="183"/>
      <c r="CG54" s="183"/>
      <c r="CH54" s="183"/>
      <c r="CI54" s="183"/>
      <c r="CJ54" s="183"/>
      <c r="CK54" s="183"/>
      <c r="CL54" s="183"/>
      <c r="CM54" s="183"/>
      <c r="CN54" s="183"/>
      <c r="CO54" s="183"/>
      <c r="CP54" s="183"/>
      <c r="CQ54" s="183"/>
      <c r="CR54" s="183"/>
      <c r="CS54" s="183"/>
      <c r="CT54" s="183"/>
      <c r="CU54" s="183"/>
      <c r="CV54" s="183"/>
      <c r="CW54" s="183"/>
      <c r="CX54" s="183"/>
      <c r="CY54" s="183"/>
      <c r="CZ54" s="183"/>
      <c r="DA54" s="183"/>
      <c r="DB54" s="183"/>
      <c r="DC54" s="183"/>
      <c r="DD54" s="183"/>
      <c r="DE54" s="183"/>
      <c r="DF54" s="183"/>
      <c r="DG54" s="183"/>
      <c r="DH54" s="183"/>
      <c r="DI54" s="183"/>
      <c r="DJ54" s="183"/>
      <c r="DK54" s="183"/>
      <c r="DL54" s="183"/>
      <c r="DM54" s="183"/>
      <c r="DN54" s="183"/>
      <c r="DO54" s="183"/>
      <c r="DP54" s="183"/>
      <c r="DQ54" s="183"/>
      <c r="DR54" s="183"/>
      <c r="DS54" s="183"/>
      <c r="DT54" s="183"/>
      <c r="DU54" s="183"/>
      <c r="DV54" s="183"/>
      <c r="DW54" s="183"/>
      <c r="DX54" s="183"/>
      <c r="DY54" s="183"/>
      <c r="DZ54" s="183"/>
      <c r="EA54" s="183"/>
      <c r="EB54" s="183"/>
      <c r="EC54" s="183"/>
      <c r="ED54" s="183"/>
      <c r="EE54" s="183"/>
      <c r="EF54" s="183"/>
      <c r="EG54" s="183"/>
      <c r="EH54" s="183"/>
      <c r="EI54" s="183"/>
      <c r="EJ54" s="183"/>
      <c r="EK54" s="183"/>
      <c r="EL54" s="183"/>
      <c r="EM54" s="183"/>
      <c r="EN54" s="183"/>
      <c r="EO54" s="183"/>
      <c r="EP54" s="183"/>
      <c r="EQ54" s="183"/>
      <c r="ER54" s="183"/>
      <c r="ES54" s="183"/>
      <c r="ET54" s="183"/>
      <c r="EU54" s="183"/>
      <c r="EV54" s="183"/>
      <c r="EW54" s="183"/>
      <c r="EX54" s="183"/>
      <c r="EY54" s="183"/>
      <c r="EZ54" s="183"/>
      <c r="FA54" s="183"/>
      <c r="FB54" s="183"/>
      <c r="FC54" s="183"/>
      <c r="FD54" s="183"/>
      <c r="FE54" s="183"/>
      <c r="FF54" s="183"/>
      <c r="FG54" s="183"/>
      <c r="FH54" s="183"/>
      <c r="FI54" s="183"/>
      <c r="FJ54" s="183"/>
      <c r="FK54" s="183"/>
      <c r="FL54" s="183"/>
      <c r="FM54" s="183"/>
      <c r="FN54" s="183"/>
      <c r="FO54" s="183"/>
      <c r="FP54" s="183"/>
      <c r="FQ54" s="183"/>
      <c r="FR54" s="183"/>
      <c r="FS54" s="183"/>
      <c r="FT54" s="183"/>
      <c r="FU54" s="183"/>
      <c r="FV54" s="183"/>
      <c r="FW54" s="183"/>
      <c r="FX54" s="183"/>
      <c r="FY54" s="183"/>
      <c r="FZ54" s="183"/>
      <c r="GA54" s="183"/>
      <c r="GB54" s="183"/>
      <c r="GC54" s="183"/>
      <c r="GD54" s="183"/>
      <c r="GE54" s="183"/>
      <c r="GF54" s="183"/>
      <c r="GG54" s="183"/>
      <c r="GH54" s="183"/>
      <c r="GI54" s="183"/>
      <c r="GJ54" s="183"/>
      <c r="GK54" s="183"/>
      <c r="GL54" s="183"/>
      <c r="GM54" s="183"/>
      <c r="GN54" s="183"/>
      <c r="GO54" s="183"/>
      <c r="GP54" s="183"/>
      <c r="GQ54" s="183"/>
      <c r="GR54" s="183"/>
      <c r="GS54" s="183"/>
      <c r="GT54" s="183"/>
      <c r="GU54" s="183"/>
      <c r="GV54" s="183"/>
      <c r="GW54" s="183"/>
      <c r="GX54" s="183"/>
      <c r="GY54" s="183"/>
      <c r="GZ54" s="183"/>
      <c r="HA54" s="183"/>
      <c r="HB54" s="183"/>
      <c r="HC54" s="183"/>
      <c r="HD54" s="183"/>
      <c r="HE54" s="183"/>
      <c r="HF54" s="183"/>
      <c r="HG54" s="183"/>
      <c r="HH54" s="183"/>
      <c r="HI54" s="183"/>
      <c r="HJ54" s="183"/>
      <c r="HK54" s="183"/>
      <c r="HL54" s="183"/>
      <c r="HM54" s="183"/>
      <c r="HN54" s="183"/>
      <c r="HO54" s="183"/>
      <c r="HP54" s="183"/>
      <c r="HQ54" s="183"/>
      <c r="HR54" s="183"/>
      <c r="HS54" s="183"/>
      <c r="HT54" s="183"/>
      <c r="HU54" s="183"/>
      <c r="HV54" s="183"/>
      <c r="HW54" s="183"/>
      <c r="HX54" s="183"/>
      <c r="HY54" s="183"/>
      <c r="HZ54" s="183"/>
      <c r="IA54" s="183"/>
      <c r="IB54" s="183"/>
      <c r="IC54" s="183"/>
      <c r="ID54" s="183"/>
      <c r="IE54" s="183"/>
      <c r="IF54" s="183"/>
      <c r="IG54" s="183"/>
      <c r="IH54" s="183"/>
      <c r="II54" s="183"/>
      <c r="IJ54" s="183"/>
      <c r="IK54" s="183"/>
      <c r="IL54" s="183"/>
      <c r="IM54" s="183"/>
      <c r="IN54" s="183"/>
      <c r="IO54" s="183"/>
      <c r="IP54" s="183"/>
      <c r="IQ54" s="183"/>
      <c r="IR54" s="183"/>
      <c r="IS54" s="183"/>
      <c r="IT54" s="183"/>
      <c r="IU54" s="183"/>
      <c r="IV54" s="183"/>
      <c r="IW54" s="183"/>
      <c r="IX54" s="183"/>
      <c r="IY54" s="183"/>
      <c r="IZ54" s="183"/>
      <c r="JA54" s="183"/>
      <c r="JB54" s="183"/>
      <c r="JC54" s="183"/>
      <c r="JD54" s="183"/>
      <c r="JE54" s="183"/>
      <c r="JF54" s="183"/>
      <c r="JG54" s="183"/>
      <c r="JH54" s="183"/>
      <c r="JI54" s="183"/>
      <c r="JJ54" s="183"/>
      <c r="JK54" s="183"/>
      <c r="JL54" s="183"/>
      <c r="JM54" s="183"/>
      <c r="JN54" s="183"/>
      <c r="JO54" s="183"/>
      <c r="JP54" s="183"/>
      <c r="JQ54" s="183"/>
      <c r="JR54" s="183"/>
      <c r="JS54" s="183"/>
      <c r="JT54" s="183"/>
      <c r="JU54" s="183"/>
      <c r="JV54" s="183"/>
      <c r="JW54" s="183"/>
      <c r="JX54" s="183"/>
      <c r="JY54" s="183"/>
      <c r="JZ54" s="183"/>
      <c r="KA54" s="183"/>
      <c r="KB54" s="183"/>
      <c r="KC54" s="183"/>
      <c r="KD54" s="183"/>
      <c r="KE54" s="183"/>
      <c r="KF54" s="183"/>
      <c r="KG54" s="183"/>
      <c r="KH54" s="183"/>
      <c r="KI54" s="183"/>
      <c r="KJ54" s="183"/>
      <c r="KK54" s="183"/>
      <c r="KL54" s="183"/>
      <c r="KM54" s="183"/>
      <c r="KN54" s="183"/>
      <c r="KO54" s="183"/>
      <c r="KP54" s="183"/>
      <c r="KQ54" s="183"/>
      <c r="KR54" s="183"/>
      <c r="KS54" s="183"/>
      <c r="KT54" s="183"/>
      <c r="KU54" s="183"/>
      <c r="KV54" s="183"/>
      <c r="KW54" s="183"/>
      <c r="KX54" s="183"/>
      <c r="KY54" s="183"/>
      <c r="KZ54" s="183"/>
      <c r="LA54" s="183"/>
      <c r="LB54" s="183"/>
      <c r="LC54" s="183"/>
      <c r="LD54" s="183"/>
      <c r="LE54" s="183"/>
      <c r="LF54" s="183"/>
      <c r="LG54" s="183"/>
      <c r="LH54" s="183"/>
      <c r="LI54" s="183"/>
      <c r="LJ54" s="183"/>
      <c r="LK54" s="183"/>
      <c r="LL54" s="183"/>
      <c r="LM54" s="183"/>
      <c r="LN54" s="183"/>
      <c r="LO54" s="183"/>
      <c r="LP54" s="183"/>
      <c r="LQ54" s="183"/>
      <c r="LR54" s="183"/>
      <c r="LS54" s="183"/>
      <c r="LT54" s="183"/>
      <c r="LU54" s="183"/>
      <c r="LV54" s="183"/>
      <c r="LW54" s="183"/>
      <c r="LX54" s="183"/>
      <c r="LY54" s="183"/>
      <c r="LZ54" s="183"/>
      <c r="MA54" s="183"/>
      <c r="MB54" s="183"/>
      <c r="MC54" s="183"/>
      <c r="MD54" s="183"/>
      <c r="ME54" s="183"/>
      <c r="MF54" s="183"/>
      <c r="MG54" s="183"/>
      <c r="MH54" s="183"/>
      <c r="MI54" s="183"/>
      <c r="MJ54" s="183"/>
      <c r="MK54" s="183"/>
    </row>
    <row r="55" spans="1:349" s="220" customFormat="1" ht="19.5" customHeight="1" outlineLevel="1">
      <c r="A55" s="139"/>
      <c r="B55" s="139"/>
      <c r="C55" s="228"/>
      <c r="D55" s="99"/>
      <c r="E55" s="121" t="s">
        <v>6</v>
      </c>
      <c r="F55" s="99"/>
      <c r="G55" s="99"/>
      <c r="H55" s="99"/>
      <c r="I55" s="99"/>
      <c r="J55" s="223" t="s">
        <v>73</v>
      </c>
      <c r="K55" s="223" t="s">
        <v>77</v>
      </c>
      <c r="L55" s="223"/>
      <c r="M55" s="143"/>
      <c r="N55" s="521">
        <f t="shared" ref="N55:T56" si="28">(N20*N44)*$M$27</f>
        <v>17268366.511830553</v>
      </c>
      <c r="O55" s="516">
        <f t="shared" si="28"/>
        <v>19250360.546592422</v>
      </c>
      <c r="P55" s="516">
        <f t="shared" si="28"/>
        <v>21459839.928688113</v>
      </c>
      <c r="Q55" s="516">
        <f t="shared" si="28"/>
        <v>23922914.516343225</v>
      </c>
      <c r="R55" s="516">
        <f t="shared" si="28"/>
        <v>26668690.95287104</v>
      </c>
      <c r="S55" s="516">
        <f t="shared" si="28"/>
        <v>29729616.625677768</v>
      </c>
      <c r="T55" s="517">
        <f t="shared" si="28"/>
        <v>33141863.103506565</v>
      </c>
      <c r="U55" s="183"/>
      <c r="V55" s="183"/>
      <c r="W55" s="183"/>
      <c r="X55" s="183"/>
      <c r="Y55" s="183"/>
      <c r="Z55" s="183"/>
      <c r="AA55" s="183"/>
      <c r="AB55" s="183"/>
      <c r="AC55" s="183"/>
      <c r="AD55" s="183"/>
      <c r="AE55" s="183"/>
      <c r="AF55" s="183"/>
      <c r="AG55" s="183"/>
      <c r="AH55" s="183"/>
      <c r="AI55" s="183"/>
      <c r="AJ55" s="183"/>
      <c r="AK55" s="183"/>
      <c r="AL55" s="183"/>
      <c r="AM55" s="183"/>
      <c r="AN55" s="183"/>
      <c r="AO55" s="183"/>
      <c r="AP55" s="183"/>
      <c r="AQ55" s="183"/>
      <c r="AR55" s="183"/>
      <c r="AS55" s="183"/>
      <c r="AT55" s="183"/>
      <c r="AU55" s="183"/>
      <c r="AV55" s="183"/>
      <c r="AW55" s="183"/>
      <c r="AX55" s="183"/>
      <c r="AY55" s="183"/>
      <c r="AZ55" s="183"/>
      <c r="BA55" s="183"/>
      <c r="BB55" s="183"/>
      <c r="BC55" s="183"/>
      <c r="BD55" s="183"/>
      <c r="BE55" s="183"/>
      <c r="BF55" s="183"/>
      <c r="BG55" s="183"/>
      <c r="BH55" s="183"/>
      <c r="BI55" s="183"/>
      <c r="BJ55" s="183"/>
      <c r="BK55" s="183"/>
      <c r="BL55" s="183"/>
      <c r="BM55" s="183"/>
      <c r="BN55" s="183"/>
      <c r="BO55" s="183"/>
      <c r="BP55" s="183"/>
      <c r="BQ55" s="183"/>
      <c r="BR55" s="183"/>
      <c r="BS55" s="183"/>
      <c r="BT55" s="183"/>
      <c r="BU55" s="183"/>
      <c r="BV55" s="183"/>
      <c r="BW55" s="183"/>
      <c r="BX55" s="183"/>
      <c r="BY55" s="183"/>
      <c r="BZ55" s="183"/>
      <c r="CA55" s="183"/>
      <c r="CB55" s="183"/>
      <c r="CC55" s="183"/>
      <c r="CD55" s="183"/>
      <c r="CE55" s="183"/>
      <c r="CF55" s="183"/>
      <c r="CG55" s="183"/>
      <c r="CH55" s="183"/>
      <c r="CI55" s="183"/>
      <c r="CJ55" s="183"/>
      <c r="CK55" s="183"/>
      <c r="CL55" s="183"/>
      <c r="CM55" s="183"/>
      <c r="CN55" s="183"/>
      <c r="CO55" s="183"/>
      <c r="CP55" s="183"/>
      <c r="CQ55" s="183"/>
      <c r="CR55" s="183"/>
      <c r="CS55" s="183"/>
      <c r="CT55" s="183"/>
      <c r="CU55" s="183"/>
      <c r="CV55" s="183"/>
      <c r="CW55" s="183"/>
      <c r="CX55" s="183"/>
      <c r="CY55" s="183"/>
      <c r="CZ55" s="183"/>
      <c r="DA55" s="183"/>
      <c r="DB55" s="183"/>
      <c r="DC55" s="183"/>
      <c r="DD55" s="183"/>
      <c r="DE55" s="183"/>
      <c r="DF55" s="183"/>
      <c r="DG55" s="183"/>
      <c r="DH55" s="183"/>
      <c r="DI55" s="183"/>
      <c r="DJ55" s="183"/>
      <c r="DK55" s="183"/>
      <c r="DL55" s="183"/>
      <c r="DM55" s="183"/>
      <c r="DN55" s="183"/>
      <c r="DO55" s="183"/>
      <c r="DP55" s="183"/>
      <c r="DQ55" s="183"/>
      <c r="DR55" s="183"/>
      <c r="DS55" s="183"/>
      <c r="DT55" s="183"/>
      <c r="DU55" s="183"/>
      <c r="DV55" s="183"/>
      <c r="DW55" s="183"/>
      <c r="DX55" s="183"/>
      <c r="DY55" s="183"/>
      <c r="DZ55" s="183"/>
      <c r="EA55" s="183"/>
      <c r="EB55" s="183"/>
      <c r="EC55" s="183"/>
      <c r="ED55" s="183"/>
      <c r="EE55" s="183"/>
      <c r="EF55" s="183"/>
      <c r="EG55" s="183"/>
      <c r="EH55" s="183"/>
      <c r="EI55" s="183"/>
      <c r="EJ55" s="183"/>
      <c r="EK55" s="183"/>
      <c r="EL55" s="183"/>
      <c r="EM55" s="183"/>
      <c r="EN55" s="183"/>
      <c r="EO55" s="183"/>
      <c r="EP55" s="183"/>
      <c r="EQ55" s="183"/>
      <c r="ER55" s="183"/>
      <c r="ES55" s="183"/>
      <c r="ET55" s="183"/>
      <c r="EU55" s="183"/>
      <c r="EV55" s="183"/>
      <c r="EW55" s="183"/>
      <c r="EX55" s="183"/>
      <c r="EY55" s="183"/>
      <c r="EZ55" s="183"/>
      <c r="FA55" s="183"/>
      <c r="FB55" s="183"/>
      <c r="FC55" s="183"/>
      <c r="FD55" s="183"/>
      <c r="FE55" s="183"/>
      <c r="FF55" s="183"/>
      <c r="FG55" s="183"/>
      <c r="FH55" s="183"/>
      <c r="FI55" s="183"/>
      <c r="FJ55" s="183"/>
      <c r="FK55" s="183"/>
      <c r="FL55" s="183"/>
      <c r="FM55" s="183"/>
      <c r="FN55" s="183"/>
      <c r="FO55" s="183"/>
      <c r="FP55" s="183"/>
      <c r="FQ55" s="183"/>
      <c r="FR55" s="183"/>
      <c r="FS55" s="183"/>
      <c r="FT55" s="183"/>
      <c r="FU55" s="183"/>
      <c r="FV55" s="183"/>
      <c r="FW55" s="183"/>
      <c r="FX55" s="183"/>
      <c r="FY55" s="183"/>
      <c r="FZ55" s="183"/>
      <c r="GA55" s="183"/>
      <c r="GB55" s="183"/>
      <c r="GC55" s="183"/>
      <c r="GD55" s="183"/>
      <c r="GE55" s="183"/>
      <c r="GF55" s="183"/>
      <c r="GG55" s="183"/>
      <c r="GH55" s="183"/>
      <c r="GI55" s="183"/>
      <c r="GJ55" s="183"/>
      <c r="GK55" s="183"/>
      <c r="GL55" s="183"/>
      <c r="GM55" s="183"/>
      <c r="GN55" s="183"/>
      <c r="GO55" s="183"/>
      <c r="GP55" s="183"/>
      <c r="GQ55" s="183"/>
      <c r="GR55" s="183"/>
      <c r="GS55" s="183"/>
      <c r="GT55" s="183"/>
      <c r="GU55" s="183"/>
      <c r="GV55" s="183"/>
      <c r="GW55" s="183"/>
      <c r="GX55" s="183"/>
      <c r="GY55" s="183"/>
      <c r="GZ55" s="183"/>
      <c r="HA55" s="183"/>
      <c r="HB55" s="183"/>
      <c r="HC55" s="183"/>
      <c r="HD55" s="183"/>
      <c r="HE55" s="183"/>
      <c r="HF55" s="183"/>
      <c r="HG55" s="183"/>
      <c r="HH55" s="183"/>
      <c r="HI55" s="183"/>
      <c r="HJ55" s="183"/>
      <c r="HK55" s="183"/>
      <c r="HL55" s="183"/>
      <c r="HM55" s="183"/>
      <c r="HN55" s="183"/>
      <c r="HO55" s="183"/>
      <c r="HP55" s="183"/>
      <c r="HQ55" s="183"/>
      <c r="HR55" s="183"/>
      <c r="HS55" s="183"/>
      <c r="HT55" s="183"/>
      <c r="HU55" s="183"/>
      <c r="HV55" s="183"/>
      <c r="HW55" s="183"/>
      <c r="HX55" s="183"/>
      <c r="HY55" s="183"/>
      <c r="HZ55" s="183"/>
      <c r="IA55" s="183"/>
      <c r="IB55" s="183"/>
      <c r="IC55" s="183"/>
      <c r="ID55" s="183"/>
      <c r="IE55" s="183"/>
      <c r="IF55" s="183"/>
      <c r="IG55" s="183"/>
      <c r="IH55" s="183"/>
      <c r="II55" s="183"/>
      <c r="IJ55" s="183"/>
      <c r="IK55" s="183"/>
      <c r="IL55" s="183"/>
      <c r="IM55" s="183"/>
      <c r="IN55" s="183"/>
      <c r="IO55" s="183"/>
      <c r="IP55" s="183"/>
      <c r="IQ55" s="183"/>
      <c r="IR55" s="183"/>
      <c r="IS55" s="183"/>
      <c r="IT55" s="183"/>
      <c r="IU55" s="183"/>
      <c r="IV55" s="183"/>
      <c r="IW55" s="183"/>
      <c r="IX55" s="183"/>
      <c r="IY55" s="183"/>
      <c r="IZ55" s="183"/>
      <c r="JA55" s="183"/>
      <c r="JB55" s="183"/>
      <c r="JC55" s="183"/>
      <c r="JD55" s="183"/>
      <c r="JE55" s="183"/>
      <c r="JF55" s="183"/>
      <c r="JG55" s="183"/>
      <c r="JH55" s="183"/>
      <c r="JI55" s="183"/>
      <c r="JJ55" s="183"/>
      <c r="JK55" s="183"/>
      <c r="JL55" s="183"/>
      <c r="JM55" s="183"/>
      <c r="JN55" s="183"/>
      <c r="JO55" s="183"/>
      <c r="JP55" s="183"/>
      <c r="JQ55" s="183"/>
      <c r="JR55" s="183"/>
      <c r="JS55" s="183"/>
      <c r="JT55" s="183"/>
      <c r="JU55" s="183"/>
      <c r="JV55" s="183"/>
      <c r="JW55" s="183"/>
      <c r="JX55" s="183"/>
      <c r="JY55" s="183"/>
      <c r="JZ55" s="183"/>
      <c r="KA55" s="183"/>
      <c r="KB55" s="183"/>
      <c r="KC55" s="183"/>
      <c r="KD55" s="183"/>
      <c r="KE55" s="183"/>
      <c r="KF55" s="183"/>
      <c r="KG55" s="183"/>
      <c r="KH55" s="183"/>
      <c r="KI55" s="183"/>
      <c r="KJ55" s="183"/>
      <c r="KK55" s="183"/>
      <c r="KL55" s="183"/>
      <c r="KM55" s="183"/>
      <c r="KN55" s="183"/>
      <c r="KO55" s="183"/>
      <c r="KP55" s="183"/>
      <c r="KQ55" s="183"/>
      <c r="KR55" s="183"/>
      <c r="KS55" s="183"/>
      <c r="KT55" s="183"/>
      <c r="KU55" s="183"/>
      <c r="KV55" s="183"/>
      <c r="KW55" s="183"/>
      <c r="KX55" s="183"/>
      <c r="KY55" s="183"/>
      <c r="KZ55" s="183"/>
      <c r="LA55" s="183"/>
      <c r="LB55" s="183"/>
      <c r="LC55" s="183"/>
      <c r="LD55" s="183"/>
      <c r="LE55" s="183"/>
      <c r="LF55" s="183"/>
      <c r="LG55" s="183"/>
      <c r="LH55" s="183"/>
      <c r="LI55" s="183"/>
      <c r="LJ55" s="183"/>
      <c r="LK55" s="183"/>
      <c r="LL55" s="183"/>
      <c r="LM55" s="183"/>
      <c r="LN55" s="183"/>
      <c r="LO55" s="183"/>
      <c r="LP55" s="183"/>
      <c r="LQ55" s="183"/>
      <c r="LR55" s="183"/>
      <c r="LS55" s="183"/>
      <c r="LT55" s="183"/>
      <c r="LU55" s="183"/>
      <c r="LV55" s="183"/>
      <c r="LW55" s="183"/>
      <c r="LX55" s="183"/>
      <c r="LY55" s="183"/>
      <c r="LZ55" s="183"/>
      <c r="MA55" s="183"/>
      <c r="MB55" s="183"/>
      <c r="MC55" s="183"/>
      <c r="MD55" s="183"/>
      <c r="ME55" s="183"/>
      <c r="MF55" s="183"/>
      <c r="MG55" s="183"/>
      <c r="MH55" s="183"/>
      <c r="MI55" s="183"/>
      <c r="MJ55" s="183"/>
      <c r="MK55" s="183"/>
    </row>
    <row r="56" spans="1:349" s="220" customFormat="1" ht="19.5" customHeight="1" outlineLevel="1">
      <c r="A56" s="139"/>
      <c r="B56" s="139"/>
      <c r="C56" s="228"/>
      <c r="D56" s="99"/>
      <c r="E56" s="121" t="s">
        <v>7</v>
      </c>
      <c r="F56" s="99"/>
      <c r="G56" s="99"/>
      <c r="H56" s="99"/>
      <c r="I56" s="99"/>
      <c r="J56" s="223" t="s">
        <v>73</v>
      </c>
      <c r="K56" s="223" t="s">
        <v>77</v>
      </c>
      <c r="L56" s="223"/>
      <c r="M56" s="143"/>
      <c r="N56" s="521">
        <f t="shared" si="28"/>
        <v>16873240.228557561</v>
      </c>
      <c r="O56" s="516">
        <f t="shared" si="28"/>
        <v>18809883.249030486</v>
      </c>
      <c r="P56" s="516">
        <f t="shared" si="28"/>
        <v>20968806.40882121</v>
      </c>
      <c r="Q56" s="516">
        <f t="shared" si="28"/>
        <v>23375522.133200075</v>
      </c>
      <c r="R56" s="516">
        <f t="shared" si="28"/>
        <v>26058471.061560251</v>
      </c>
      <c r="S56" s="516">
        <f t="shared" si="28"/>
        <v>29049358.136121888</v>
      </c>
      <c r="T56" s="517">
        <f t="shared" si="28"/>
        <v>32383527.265553419</v>
      </c>
      <c r="U56" s="183"/>
      <c r="V56" s="183"/>
      <c r="W56" s="183"/>
      <c r="X56" s="183"/>
      <c r="Y56" s="183"/>
      <c r="Z56" s="183"/>
      <c r="AA56" s="183"/>
      <c r="AB56" s="183"/>
      <c r="AC56" s="183"/>
      <c r="AD56" s="183"/>
      <c r="AE56" s="183"/>
      <c r="AF56" s="183"/>
      <c r="AG56" s="183"/>
      <c r="AH56" s="183"/>
      <c r="AI56" s="183"/>
      <c r="AJ56" s="183"/>
      <c r="AK56" s="183"/>
      <c r="AL56" s="183"/>
      <c r="AM56" s="183"/>
      <c r="AN56" s="183"/>
      <c r="AO56" s="183"/>
      <c r="AP56" s="183"/>
      <c r="AQ56" s="183"/>
      <c r="AR56" s="183"/>
      <c r="AS56" s="183"/>
      <c r="AT56" s="183"/>
      <c r="AU56" s="183"/>
      <c r="AV56" s="183"/>
      <c r="AW56" s="183"/>
      <c r="AX56" s="183"/>
      <c r="AY56" s="183"/>
      <c r="AZ56" s="183"/>
      <c r="BA56" s="183"/>
      <c r="BB56" s="183"/>
      <c r="BC56" s="183"/>
      <c r="BD56" s="183"/>
      <c r="BE56" s="183"/>
      <c r="BF56" s="183"/>
      <c r="BG56" s="183"/>
      <c r="BH56" s="183"/>
      <c r="BI56" s="183"/>
      <c r="BJ56" s="183"/>
      <c r="BK56" s="183"/>
      <c r="BL56" s="183"/>
      <c r="BM56" s="183"/>
      <c r="BN56" s="183"/>
      <c r="BO56" s="183"/>
      <c r="BP56" s="183"/>
      <c r="BQ56" s="183"/>
      <c r="BR56" s="183"/>
      <c r="BS56" s="183"/>
      <c r="BT56" s="183"/>
      <c r="BU56" s="183"/>
      <c r="BV56" s="183"/>
      <c r="BW56" s="183"/>
      <c r="BX56" s="183"/>
      <c r="BY56" s="183"/>
      <c r="BZ56" s="183"/>
      <c r="CA56" s="183"/>
      <c r="CB56" s="183"/>
      <c r="CC56" s="183"/>
      <c r="CD56" s="183"/>
      <c r="CE56" s="183"/>
      <c r="CF56" s="183"/>
      <c r="CG56" s="183"/>
      <c r="CH56" s="183"/>
      <c r="CI56" s="183"/>
      <c r="CJ56" s="183"/>
      <c r="CK56" s="183"/>
      <c r="CL56" s="183"/>
      <c r="CM56" s="183"/>
      <c r="CN56" s="183"/>
      <c r="CO56" s="183"/>
      <c r="CP56" s="183"/>
      <c r="CQ56" s="183"/>
      <c r="CR56" s="183"/>
      <c r="CS56" s="183"/>
      <c r="CT56" s="183"/>
      <c r="CU56" s="183"/>
      <c r="CV56" s="183"/>
      <c r="CW56" s="183"/>
      <c r="CX56" s="183"/>
      <c r="CY56" s="183"/>
      <c r="CZ56" s="183"/>
      <c r="DA56" s="183"/>
      <c r="DB56" s="183"/>
      <c r="DC56" s="183"/>
      <c r="DD56" s="183"/>
      <c r="DE56" s="183"/>
      <c r="DF56" s="183"/>
      <c r="DG56" s="183"/>
      <c r="DH56" s="183"/>
      <c r="DI56" s="183"/>
      <c r="DJ56" s="183"/>
      <c r="DK56" s="183"/>
      <c r="DL56" s="183"/>
      <c r="DM56" s="183"/>
      <c r="DN56" s="183"/>
      <c r="DO56" s="183"/>
      <c r="DP56" s="183"/>
      <c r="DQ56" s="183"/>
      <c r="DR56" s="183"/>
      <c r="DS56" s="183"/>
      <c r="DT56" s="183"/>
      <c r="DU56" s="183"/>
      <c r="DV56" s="183"/>
      <c r="DW56" s="183"/>
      <c r="DX56" s="183"/>
      <c r="DY56" s="183"/>
      <c r="DZ56" s="183"/>
      <c r="EA56" s="183"/>
      <c r="EB56" s="183"/>
      <c r="EC56" s="183"/>
      <c r="ED56" s="183"/>
      <c r="EE56" s="183"/>
      <c r="EF56" s="183"/>
      <c r="EG56" s="183"/>
      <c r="EH56" s="183"/>
      <c r="EI56" s="183"/>
      <c r="EJ56" s="183"/>
      <c r="EK56" s="183"/>
      <c r="EL56" s="183"/>
      <c r="EM56" s="183"/>
      <c r="EN56" s="183"/>
      <c r="EO56" s="183"/>
      <c r="EP56" s="183"/>
      <c r="EQ56" s="183"/>
      <c r="ER56" s="183"/>
      <c r="ES56" s="183"/>
      <c r="ET56" s="183"/>
      <c r="EU56" s="183"/>
      <c r="EV56" s="183"/>
      <c r="EW56" s="183"/>
      <c r="EX56" s="183"/>
      <c r="EY56" s="183"/>
      <c r="EZ56" s="183"/>
      <c r="FA56" s="183"/>
      <c r="FB56" s="183"/>
      <c r="FC56" s="183"/>
      <c r="FD56" s="183"/>
      <c r="FE56" s="183"/>
      <c r="FF56" s="183"/>
      <c r="FG56" s="183"/>
      <c r="FH56" s="183"/>
      <c r="FI56" s="183"/>
      <c r="FJ56" s="183"/>
      <c r="FK56" s="183"/>
      <c r="FL56" s="183"/>
      <c r="FM56" s="183"/>
      <c r="FN56" s="183"/>
      <c r="FO56" s="183"/>
      <c r="FP56" s="183"/>
      <c r="FQ56" s="183"/>
      <c r="FR56" s="183"/>
      <c r="FS56" s="183"/>
      <c r="FT56" s="183"/>
      <c r="FU56" s="183"/>
      <c r="FV56" s="183"/>
      <c r="FW56" s="183"/>
      <c r="FX56" s="183"/>
      <c r="FY56" s="183"/>
      <c r="FZ56" s="183"/>
      <c r="GA56" s="183"/>
      <c r="GB56" s="183"/>
      <c r="GC56" s="183"/>
      <c r="GD56" s="183"/>
      <c r="GE56" s="183"/>
      <c r="GF56" s="183"/>
      <c r="GG56" s="183"/>
      <c r="GH56" s="183"/>
      <c r="GI56" s="183"/>
      <c r="GJ56" s="183"/>
      <c r="GK56" s="183"/>
      <c r="GL56" s="183"/>
      <c r="GM56" s="183"/>
      <c r="GN56" s="183"/>
      <c r="GO56" s="183"/>
      <c r="GP56" s="183"/>
      <c r="GQ56" s="183"/>
      <c r="GR56" s="183"/>
      <c r="GS56" s="183"/>
      <c r="GT56" s="183"/>
      <c r="GU56" s="183"/>
      <c r="GV56" s="183"/>
      <c r="GW56" s="183"/>
      <c r="GX56" s="183"/>
      <c r="GY56" s="183"/>
      <c r="GZ56" s="183"/>
      <c r="HA56" s="183"/>
      <c r="HB56" s="183"/>
      <c r="HC56" s="183"/>
      <c r="HD56" s="183"/>
      <c r="HE56" s="183"/>
      <c r="HF56" s="183"/>
      <c r="HG56" s="183"/>
      <c r="HH56" s="183"/>
      <c r="HI56" s="183"/>
      <c r="HJ56" s="183"/>
      <c r="HK56" s="183"/>
      <c r="HL56" s="183"/>
      <c r="HM56" s="183"/>
      <c r="HN56" s="183"/>
      <c r="HO56" s="183"/>
      <c r="HP56" s="183"/>
      <c r="HQ56" s="183"/>
      <c r="HR56" s="183"/>
      <c r="HS56" s="183"/>
      <c r="HT56" s="183"/>
      <c r="HU56" s="183"/>
      <c r="HV56" s="183"/>
      <c r="HW56" s="183"/>
      <c r="HX56" s="183"/>
      <c r="HY56" s="183"/>
      <c r="HZ56" s="183"/>
      <c r="IA56" s="183"/>
      <c r="IB56" s="183"/>
      <c r="IC56" s="183"/>
      <c r="ID56" s="183"/>
      <c r="IE56" s="183"/>
      <c r="IF56" s="183"/>
      <c r="IG56" s="183"/>
      <c r="IH56" s="183"/>
      <c r="II56" s="183"/>
      <c r="IJ56" s="183"/>
      <c r="IK56" s="183"/>
      <c r="IL56" s="183"/>
      <c r="IM56" s="183"/>
      <c r="IN56" s="183"/>
      <c r="IO56" s="183"/>
      <c r="IP56" s="183"/>
      <c r="IQ56" s="183"/>
      <c r="IR56" s="183"/>
      <c r="IS56" s="183"/>
      <c r="IT56" s="183"/>
      <c r="IU56" s="183"/>
      <c r="IV56" s="183"/>
      <c r="IW56" s="183"/>
      <c r="IX56" s="183"/>
      <c r="IY56" s="183"/>
      <c r="IZ56" s="183"/>
      <c r="JA56" s="183"/>
      <c r="JB56" s="183"/>
      <c r="JC56" s="183"/>
      <c r="JD56" s="183"/>
      <c r="JE56" s="183"/>
      <c r="JF56" s="183"/>
      <c r="JG56" s="183"/>
      <c r="JH56" s="183"/>
      <c r="JI56" s="183"/>
      <c r="JJ56" s="183"/>
      <c r="JK56" s="183"/>
      <c r="JL56" s="183"/>
      <c r="JM56" s="183"/>
      <c r="JN56" s="183"/>
      <c r="JO56" s="183"/>
      <c r="JP56" s="183"/>
      <c r="JQ56" s="183"/>
      <c r="JR56" s="183"/>
      <c r="JS56" s="183"/>
      <c r="JT56" s="183"/>
      <c r="JU56" s="183"/>
      <c r="JV56" s="183"/>
      <c r="JW56" s="183"/>
      <c r="JX56" s="183"/>
      <c r="JY56" s="183"/>
      <c r="JZ56" s="183"/>
      <c r="KA56" s="183"/>
      <c r="KB56" s="183"/>
      <c r="KC56" s="183"/>
      <c r="KD56" s="183"/>
      <c r="KE56" s="183"/>
      <c r="KF56" s="183"/>
      <c r="KG56" s="183"/>
      <c r="KH56" s="183"/>
      <c r="KI56" s="183"/>
      <c r="KJ56" s="183"/>
      <c r="KK56" s="183"/>
      <c r="KL56" s="183"/>
      <c r="KM56" s="183"/>
      <c r="KN56" s="183"/>
      <c r="KO56" s="183"/>
      <c r="KP56" s="183"/>
      <c r="KQ56" s="183"/>
      <c r="KR56" s="183"/>
      <c r="KS56" s="183"/>
      <c r="KT56" s="183"/>
      <c r="KU56" s="183"/>
      <c r="KV56" s="183"/>
      <c r="KW56" s="183"/>
      <c r="KX56" s="183"/>
      <c r="KY56" s="183"/>
      <c r="KZ56" s="183"/>
      <c r="LA56" s="183"/>
      <c r="LB56" s="183"/>
      <c r="LC56" s="183"/>
      <c r="LD56" s="183"/>
      <c r="LE56" s="183"/>
      <c r="LF56" s="183"/>
      <c r="LG56" s="183"/>
      <c r="LH56" s="183"/>
      <c r="LI56" s="183"/>
      <c r="LJ56" s="183"/>
      <c r="LK56" s="183"/>
      <c r="LL56" s="183"/>
      <c r="LM56" s="183"/>
      <c r="LN56" s="183"/>
      <c r="LO56" s="183"/>
      <c r="LP56" s="183"/>
      <c r="LQ56" s="183"/>
      <c r="LR56" s="183"/>
      <c r="LS56" s="183"/>
      <c r="LT56" s="183"/>
      <c r="LU56" s="183"/>
      <c r="LV56" s="183"/>
      <c r="LW56" s="183"/>
      <c r="LX56" s="183"/>
      <c r="LY56" s="183"/>
      <c r="LZ56" s="183"/>
      <c r="MA56" s="183"/>
      <c r="MB56" s="183"/>
      <c r="MC56" s="183"/>
      <c r="MD56" s="183"/>
      <c r="ME56" s="183"/>
      <c r="MF56" s="183"/>
      <c r="MG56" s="183"/>
      <c r="MH56" s="183"/>
      <c r="MI56" s="183"/>
      <c r="MJ56" s="183"/>
      <c r="MK56" s="183"/>
    </row>
    <row r="57" spans="1:349" s="220" customFormat="1" ht="19.5" customHeight="1">
      <c r="A57" s="139"/>
      <c r="B57" s="139"/>
      <c r="C57" s="139"/>
      <c r="D57" s="97"/>
      <c r="E57" s="222"/>
      <c r="F57" s="249"/>
      <c r="G57" s="249"/>
      <c r="H57" s="249"/>
      <c r="I57" s="249"/>
      <c r="J57" s="223" t="s">
        <v>73</v>
      </c>
      <c r="K57" s="223" t="s">
        <v>77</v>
      </c>
      <c r="L57" s="223"/>
      <c r="M57" s="194" t="s">
        <v>59</v>
      </c>
      <c r="N57" s="512">
        <f>SUM(N54:N56)</f>
        <v>34699804.775459319</v>
      </c>
      <c r="O57" s="508">
        <f t="shared" ref="O57:T57" si="29">SUM(O54:O56)</f>
        <v>38682509.568367444</v>
      </c>
      <c r="P57" s="508">
        <f t="shared" si="29"/>
        <v>43122333.286586389</v>
      </c>
      <c r="Q57" s="508">
        <f t="shared" si="29"/>
        <v>48071742.211887635</v>
      </c>
      <c r="R57" s="508">
        <f t="shared" si="29"/>
        <v>53589224.495999262</v>
      </c>
      <c r="S57" s="508">
        <f t="shared" si="29"/>
        <v>59739981.326752067</v>
      </c>
      <c r="T57" s="509">
        <f t="shared" si="29"/>
        <v>66596697.423511371</v>
      </c>
      <c r="U57" s="183"/>
      <c r="V57" s="183"/>
      <c r="W57" s="183"/>
      <c r="X57" s="183"/>
      <c r="Y57" s="183"/>
      <c r="Z57" s="183"/>
      <c r="AA57" s="183"/>
      <c r="AB57" s="183"/>
      <c r="AC57" s="183"/>
      <c r="AD57" s="183"/>
      <c r="AE57" s="183"/>
      <c r="AF57" s="183"/>
      <c r="AG57" s="183"/>
      <c r="AH57" s="183"/>
      <c r="AI57" s="183"/>
      <c r="AJ57" s="183"/>
      <c r="AK57" s="183"/>
      <c r="AL57" s="183"/>
      <c r="AM57" s="183"/>
      <c r="AN57" s="183"/>
      <c r="AO57" s="183"/>
      <c r="AP57" s="183"/>
      <c r="AQ57" s="183"/>
      <c r="AR57" s="183"/>
      <c r="AS57" s="183"/>
      <c r="AT57" s="183"/>
      <c r="AU57" s="183"/>
      <c r="AV57" s="183"/>
      <c r="AW57" s="183"/>
      <c r="AX57" s="183"/>
      <c r="AY57" s="183"/>
      <c r="AZ57" s="183"/>
      <c r="BA57" s="183"/>
      <c r="BB57" s="183"/>
      <c r="BC57" s="183"/>
      <c r="BD57" s="183"/>
      <c r="BE57" s="183"/>
      <c r="BF57" s="183"/>
      <c r="BG57" s="183"/>
      <c r="BH57" s="183"/>
      <c r="BI57" s="183"/>
      <c r="BJ57" s="183"/>
      <c r="BK57" s="183"/>
      <c r="BL57" s="183"/>
      <c r="BM57" s="183"/>
      <c r="BN57" s="183"/>
      <c r="BO57" s="183"/>
      <c r="BP57" s="183"/>
      <c r="BQ57" s="183"/>
      <c r="BR57" s="183"/>
      <c r="BS57" s="183"/>
      <c r="BT57" s="183"/>
      <c r="BU57" s="183"/>
      <c r="BV57" s="183"/>
      <c r="BW57" s="183"/>
      <c r="BX57" s="183"/>
      <c r="BY57" s="183"/>
      <c r="BZ57" s="183"/>
      <c r="CA57" s="183"/>
      <c r="CB57" s="183"/>
      <c r="CC57" s="183"/>
      <c r="CD57" s="183"/>
      <c r="CE57" s="183"/>
      <c r="CF57" s="183"/>
      <c r="CG57" s="183"/>
      <c r="CH57" s="183"/>
      <c r="CI57" s="183"/>
      <c r="CJ57" s="183"/>
      <c r="CK57" s="183"/>
      <c r="CL57" s="183"/>
      <c r="CM57" s="183"/>
      <c r="CN57" s="183"/>
      <c r="CO57" s="183"/>
      <c r="CP57" s="183"/>
      <c r="CQ57" s="183"/>
      <c r="CR57" s="183"/>
      <c r="CS57" s="183"/>
      <c r="CT57" s="183"/>
      <c r="CU57" s="183"/>
      <c r="CV57" s="183"/>
      <c r="CW57" s="183"/>
      <c r="CX57" s="183"/>
      <c r="CY57" s="183"/>
      <c r="CZ57" s="183"/>
      <c r="DA57" s="183"/>
      <c r="DB57" s="183"/>
      <c r="DC57" s="183"/>
      <c r="DD57" s="183"/>
      <c r="DE57" s="183"/>
      <c r="DF57" s="183"/>
      <c r="DG57" s="183"/>
      <c r="DH57" s="183"/>
      <c r="DI57" s="183"/>
      <c r="DJ57" s="183"/>
      <c r="DK57" s="183"/>
      <c r="DL57" s="183"/>
      <c r="DM57" s="183"/>
      <c r="DN57" s="183"/>
      <c r="DO57" s="183"/>
      <c r="DP57" s="183"/>
      <c r="DQ57" s="183"/>
      <c r="DR57" s="183"/>
      <c r="DS57" s="183"/>
      <c r="DT57" s="183"/>
      <c r="DU57" s="183"/>
      <c r="DV57" s="183"/>
      <c r="DW57" s="183"/>
      <c r="DX57" s="183"/>
      <c r="DY57" s="183"/>
      <c r="DZ57" s="183"/>
      <c r="EA57" s="183"/>
      <c r="EB57" s="183"/>
      <c r="EC57" s="183"/>
      <c r="ED57" s="183"/>
      <c r="EE57" s="183"/>
      <c r="EF57" s="183"/>
      <c r="EG57" s="183"/>
      <c r="EH57" s="183"/>
      <c r="EI57" s="183"/>
      <c r="EJ57" s="183"/>
      <c r="EK57" s="183"/>
      <c r="EL57" s="183"/>
      <c r="EM57" s="183"/>
      <c r="EN57" s="183"/>
      <c r="EO57" s="183"/>
      <c r="EP57" s="183"/>
      <c r="EQ57" s="183"/>
      <c r="ER57" s="183"/>
      <c r="ES57" s="183"/>
      <c r="ET57" s="183"/>
      <c r="EU57" s="183"/>
      <c r="EV57" s="183"/>
      <c r="EW57" s="183"/>
      <c r="EX57" s="183"/>
      <c r="EY57" s="183"/>
      <c r="EZ57" s="183"/>
      <c r="FA57" s="183"/>
      <c r="FB57" s="183"/>
      <c r="FC57" s="183"/>
      <c r="FD57" s="183"/>
      <c r="FE57" s="183"/>
      <c r="FF57" s="183"/>
      <c r="FG57" s="183"/>
      <c r="FH57" s="183"/>
      <c r="FI57" s="183"/>
      <c r="FJ57" s="183"/>
      <c r="FK57" s="183"/>
      <c r="FL57" s="183"/>
      <c r="FM57" s="183"/>
      <c r="FN57" s="183"/>
      <c r="FO57" s="183"/>
      <c r="FP57" s="183"/>
      <c r="FQ57" s="183"/>
      <c r="FR57" s="183"/>
      <c r="FS57" s="183"/>
      <c r="FT57" s="183"/>
      <c r="FU57" s="183"/>
      <c r="FV57" s="183"/>
      <c r="FW57" s="183"/>
      <c r="FX57" s="183"/>
      <c r="FY57" s="183"/>
      <c r="FZ57" s="183"/>
      <c r="GA57" s="183"/>
      <c r="GB57" s="183"/>
      <c r="GC57" s="183"/>
      <c r="GD57" s="183"/>
      <c r="GE57" s="183"/>
      <c r="GF57" s="183"/>
      <c r="GG57" s="183"/>
      <c r="GH57" s="183"/>
      <c r="GI57" s="183"/>
      <c r="GJ57" s="183"/>
      <c r="GK57" s="183"/>
      <c r="GL57" s="183"/>
      <c r="GM57" s="183"/>
      <c r="GN57" s="183"/>
      <c r="GO57" s="183"/>
      <c r="GP57" s="183"/>
      <c r="GQ57" s="183"/>
      <c r="GR57" s="183"/>
      <c r="GS57" s="183"/>
      <c r="GT57" s="183"/>
      <c r="GU57" s="183"/>
      <c r="GV57" s="183"/>
      <c r="GW57" s="183"/>
      <c r="GX57" s="183"/>
      <c r="GY57" s="183"/>
      <c r="GZ57" s="183"/>
      <c r="HA57" s="183"/>
      <c r="HB57" s="183"/>
      <c r="HC57" s="183"/>
      <c r="HD57" s="183"/>
      <c r="HE57" s="183"/>
      <c r="HF57" s="183"/>
      <c r="HG57" s="183"/>
      <c r="HH57" s="183"/>
      <c r="HI57" s="183"/>
      <c r="HJ57" s="183"/>
      <c r="HK57" s="183"/>
      <c r="HL57" s="183"/>
      <c r="HM57" s="183"/>
      <c r="HN57" s="183"/>
      <c r="HO57" s="183"/>
      <c r="HP57" s="183"/>
      <c r="HQ57" s="183"/>
      <c r="HR57" s="183"/>
      <c r="HS57" s="183"/>
      <c r="HT57" s="183"/>
      <c r="HU57" s="183"/>
      <c r="HV57" s="183"/>
      <c r="HW57" s="183"/>
      <c r="HX57" s="183"/>
      <c r="HY57" s="183"/>
      <c r="HZ57" s="183"/>
      <c r="IA57" s="183"/>
      <c r="IB57" s="183"/>
      <c r="IC57" s="183"/>
      <c r="ID57" s="183"/>
      <c r="IE57" s="183"/>
      <c r="IF57" s="183"/>
      <c r="IG57" s="183"/>
      <c r="IH57" s="183"/>
      <c r="II57" s="183"/>
      <c r="IJ57" s="183"/>
      <c r="IK57" s="183"/>
      <c r="IL57" s="183"/>
      <c r="IM57" s="183"/>
      <c r="IN57" s="183"/>
      <c r="IO57" s="183"/>
      <c r="IP57" s="183"/>
      <c r="IQ57" s="183"/>
      <c r="IR57" s="183"/>
      <c r="IS57" s="183"/>
      <c r="IT57" s="183"/>
      <c r="IU57" s="183"/>
      <c r="IV57" s="183"/>
      <c r="IW57" s="183"/>
      <c r="IX57" s="183"/>
      <c r="IY57" s="183"/>
      <c r="IZ57" s="183"/>
      <c r="JA57" s="183"/>
      <c r="JB57" s="183"/>
      <c r="JC57" s="183"/>
      <c r="JD57" s="183"/>
      <c r="JE57" s="183"/>
      <c r="JF57" s="183"/>
      <c r="JG57" s="183"/>
      <c r="JH57" s="183"/>
      <c r="JI57" s="183"/>
      <c r="JJ57" s="183"/>
      <c r="JK57" s="183"/>
      <c r="JL57" s="183"/>
      <c r="JM57" s="183"/>
      <c r="JN57" s="183"/>
      <c r="JO57" s="183"/>
      <c r="JP57" s="183"/>
      <c r="JQ57" s="183"/>
      <c r="JR57" s="183"/>
      <c r="JS57" s="183"/>
      <c r="JT57" s="183"/>
      <c r="JU57" s="183"/>
      <c r="JV57" s="183"/>
      <c r="JW57" s="183"/>
      <c r="JX57" s="183"/>
      <c r="JY57" s="183"/>
      <c r="JZ57" s="183"/>
      <c r="KA57" s="183"/>
      <c r="KB57" s="183"/>
      <c r="KC57" s="183"/>
      <c r="KD57" s="183"/>
      <c r="KE57" s="183"/>
      <c r="KF57" s="183"/>
      <c r="KG57" s="183"/>
      <c r="KH57" s="183"/>
      <c r="KI57" s="183"/>
      <c r="KJ57" s="183"/>
      <c r="KK57" s="183"/>
      <c r="KL57" s="183"/>
      <c r="KM57" s="183"/>
      <c r="KN57" s="183"/>
      <c r="KO57" s="183"/>
      <c r="KP57" s="183"/>
      <c r="KQ57" s="183"/>
      <c r="KR57" s="183"/>
      <c r="KS57" s="183"/>
      <c r="KT57" s="183"/>
      <c r="KU57" s="183"/>
      <c r="KV57" s="183"/>
      <c r="KW57" s="183"/>
      <c r="KX57" s="183"/>
      <c r="KY57" s="183"/>
      <c r="KZ57" s="183"/>
      <c r="LA57" s="183"/>
      <c r="LB57" s="183"/>
      <c r="LC57" s="183"/>
      <c r="LD57" s="183"/>
      <c r="LE57" s="183"/>
      <c r="LF57" s="183"/>
      <c r="LG57" s="183"/>
      <c r="LH57" s="183"/>
      <c r="LI57" s="183"/>
      <c r="LJ57" s="183"/>
      <c r="LK57" s="183"/>
      <c r="LL57" s="183"/>
      <c r="LM57" s="183"/>
      <c r="LN57" s="183"/>
      <c r="LO57" s="183"/>
      <c r="LP57" s="183"/>
      <c r="LQ57" s="183"/>
      <c r="LR57" s="183"/>
      <c r="LS57" s="183"/>
      <c r="LT57" s="183"/>
      <c r="LU57" s="183"/>
      <c r="LV57" s="183"/>
      <c r="LW57" s="183"/>
      <c r="LX57" s="183"/>
      <c r="LY57" s="183"/>
      <c r="LZ57" s="183"/>
      <c r="MA57" s="183"/>
      <c r="MB57" s="183"/>
      <c r="MC57" s="183"/>
      <c r="MD57" s="183"/>
      <c r="ME57" s="183"/>
      <c r="MF57" s="183"/>
      <c r="MG57" s="183"/>
      <c r="MH57" s="183"/>
    </row>
    <row r="58" spans="1:349" s="220" customFormat="1" ht="19.5" customHeight="1">
      <c r="A58" s="139"/>
      <c r="B58" s="139"/>
      <c r="C58" s="139"/>
      <c r="D58" s="97"/>
      <c r="E58" s="222"/>
      <c r="F58" s="249"/>
      <c r="G58" s="249"/>
      <c r="H58" s="249"/>
      <c r="I58" s="249"/>
      <c r="J58" s="223" t="s">
        <v>73</v>
      </c>
      <c r="K58" s="223" t="s">
        <v>77</v>
      </c>
      <c r="L58" s="223"/>
      <c r="M58" s="202" t="s">
        <v>81</v>
      </c>
      <c r="N58" s="512">
        <f>N52+N57</f>
        <v>45734361.34114939</v>
      </c>
      <c r="O58" s="508">
        <f t="shared" ref="O58:T58" si="30">O52+O57</f>
        <v>50983568.398441158</v>
      </c>
      <c r="P58" s="508">
        <f t="shared" si="30"/>
        <v>56835258.444940649</v>
      </c>
      <c r="Q58" s="508">
        <f t="shared" si="30"/>
        <v>63358582.068217166</v>
      </c>
      <c r="R58" s="508">
        <f t="shared" si="30"/>
        <v>70630626.683678865</v>
      </c>
      <c r="S58" s="508">
        <f t="shared" si="30"/>
        <v>78737327.491924793</v>
      </c>
      <c r="T58" s="509">
        <f t="shared" si="30"/>
        <v>87774482.992137969</v>
      </c>
      <c r="U58" s="183"/>
      <c r="V58" s="183"/>
      <c r="W58" s="183"/>
      <c r="X58" s="183"/>
      <c r="Y58" s="183"/>
      <c r="Z58" s="183"/>
      <c r="AA58" s="183"/>
      <c r="AB58" s="183"/>
      <c r="AC58" s="183"/>
      <c r="AD58" s="183"/>
      <c r="AE58" s="183"/>
      <c r="AF58" s="183"/>
      <c r="AG58" s="183"/>
      <c r="AH58" s="183"/>
      <c r="AI58" s="183"/>
      <c r="AJ58" s="183"/>
      <c r="AK58" s="183"/>
      <c r="AL58" s="183"/>
      <c r="AM58" s="183"/>
      <c r="AN58" s="183"/>
      <c r="AO58" s="183"/>
      <c r="AP58" s="183"/>
      <c r="AQ58" s="183"/>
      <c r="AR58" s="183"/>
      <c r="AS58" s="183"/>
      <c r="AT58" s="183"/>
      <c r="AU58" s="183"/>
      <c r="AV58" s="183"/>
      <c r="AW58" s="183"/>
      <c r="AX58" s="183"/>
      <c r="AY58" s="183"/>
      <c r="AZ58" s="183"/>
      <c r="BA58" s="183"/>
      <c r="BB58" s="183"/>
      <c r="BC58" s="183"/>
      <c r="BD58" s="183"/>
      <c r="BE58" s="183"/>
      <c r="BF58" s="183"/>
      <c r="BG58" s="183"/>
      <c r="BH58" s="183"/>
      <c r="BI58" s="183"/>
      <c r="BJ58" s="183"/>
      <c r="BK58" s="183"/>
      <c r="BL58" s="183"/>
      <c r="BM58" s="183"/>
      <c r="BN58" s="183"/>
      <c r="BO58" s="183"/>
      <c r="BP58" s="183"/>
      <c r="BQ58" s="183"/>
      <c r="BR58" s="183"/>
      <c r="BS58" s="183"/>
      <c r="BT58" s="183"/>
      <c r="BU58" s="183"/>
      <c r="BV58" s="183"/>
      <c r="BW58" s="183"/>
      <c r="BX58" s="183"/>
      <c r="BY58" s="183"/>
      <c r="BZ58" s="183"/>
      <c r="CA58" s="183"/>
      <c r="CB58" s="183"/>
      <c r="CC58" s="183"/>
      <c r="CD58" s="183"/>
      <c r="CE58" s="183"/>
      <c r="CF58" s="183"/>
      <c r="CG58" s="183"/>
      <c r="CH58" s="183"/>
      <c r="CI58" s="183"/>
      <c r="CJ58" s="183"/>
      <c r="CK58" s="183"/>
      <c r="CL58" s="183"/>
      <c r="CM58" s="183"/>
      <c r="CN58" s="183"/>
      <c r="CO58" s="183"/>
      <c r="CP58" s="183"/>
      <c r="CQ58" s="183"/>
      <c r="CR58" s="183"/>
      <c r="CS58" s="183"/>
      <c r="CT58" s="183"/>
      <c r="CU58" s="183"/>
      <c r="CV58" s="183"/>
      <c r="CW58" s="183"/>
      <c r="CX58" s="183"/>
      <c r="CY58" s="183"/>
      <c r="CZ58" s="183"/>
      <c r="DA58" s="183"/>
      <c r="DB58" s="183"/>
      <c r="DC58" s="183"/>
      <c r="DD58" s="183"/>
      <c r="DE58" s="183"/>
      <c r="DF58" s="183"/>
      <c r="DG58" s="183"/>
      <c r="DH58" s="183"/>
      <c r="DI58" s="183"/>
      <c r="DJ58" s="183"/>
      <c r="DK58" s="183"/>
      <c r="DL58" s="183"/>
      <c r="DM58" s="183"/>
      <c r="DN58" s="183"/>
      <c r="DO58" s="183"/>
      <c r="DP58" s="183"/>
      <c r="DQ58" s="183"/>
      <c r="DR58" s="183"/>
      <c r="DS58" s="183"/>
      <c r="DT58" s="183"/>
      <c r="DU58" s="183"/>
      <c r="DV58" s="183"/>
      <c r="DW58" s="183"/>
      <c r="DX58" s="183"/>
      <c r="DY58" s="183"/>
      <c r="DZ58" s="183"/>
      <c r="EA58" s="183"/>
      <c r="EB58" s="183"/>
      <c r="EC58" s="183"/>
      <c r="ED58" s="183"/>
      <c r="EE58" s="183"/>
      <c r="EF58" s="183"/>
      <c r="EG58" s="183"/>
      <c r="EH58" s="183"/>
      <c r="EI58" s="183"/>
      <c r="EJ58" s="183"/>
      <c r="EK58" s="183"/>
      <c r="EL58" s="183"/>
      <c r="EM58" s="183"/>
      <c r="EN58" s="183"/>
      <c r="EO58" s="183"/>
      <c r="EP58" s="183"/>
      <c r="EQ58" s="183"/>
      <c r="ER58" s="183"/>
      <c r="ES58" s="183"/>
      <c r="ET58" s="183"/>
      <c r="EU58" s="183"/>
      <c r="EV58" s="183"/>
      <c r="EW58" s="183"/>
      <c r="EX58" s="183"/>
      <c r="EY58" s="183"/>
      <c r="EZ58" s="183"/>
      <c r="FA58" s="183"/>
      <c r="FB58" s="183"/>
      <c r="FC58" s="183"/>
      <c r="FD58" s="183"/>
      <c r="FE58" s="183"/>
      <c r="FF58" s="183"/>
      <c r="FG58" s="183"/>
      <c r="FH58" s="183"/>
      <c r="FI58" s="183"/>
      <c r="FJ58" s="183"/>
      <c r="FK58" s="183"/>
      <c r="FL58" s="183"/>
      <c r="FM58" s="183"/>
      <c r="FN58" s="183"/>
      <c r="FO58" s="183"/>
      <c r="FP58" s="183"/>
      <c r="FQ58" s="183"/>
      <c r="FR58" s="183"/>
      <c r="FS58" s="183"/>
      <c r="FT58" s="183"/>
      <c r="FU58" s="183"/>
      <c r="FV58" s="183"/>
      <c r="FW58" s="183"/>
      <c r="FX58" s="183"/>
      <c r="FY58" s="183"/>
      <c r="FZ58" s="183"/>
      <c r="GA58" s="183"/>
      <c r="GB58" s="183"/>
      <c r="GC58" s="183"/>
      <c r="GD58" s="183"/>
      <c r="GE58" s="183"/>
      <c r="GF58" s="183"/>
      <c r="GG58" s="183"/>
      <c r="GH58" s="183"/>
      <c r="GI58" s="183"/>
      <c r="GJ58" s="183"/>
      <c r="GK58" s="183"/>
      <c r="GL58" s="183"/>
      <c r="GM58" s="183"/>
      <c r="GN58" s="183"/>
      <c r="GO58" s="183"/>
      <c r="GP58" s="183"/>
      <c r="GQ58" s="183"/>
      <c r="GR58" s="183"/>
      <c r="GS58" s="183"/>
      <c r="GT58" s="183"/>
      <c r="GU58" s="183"/>
      <c r="GV58" s="183"/>
      <c r="GW58" s="183"/>
      <c r="GX58" s="183"/>
      <c r="GY58" s="183"/>
      <c r="GZ58" s="183"/>
      <c r="HA58" s="183"/>
      <c r="HB58" s="183"/>
      <c r="HC58" s="183"/>
      <c r="HD58" s="183"/>
      <c r="HE58" s="183"/>
      <c r="HF58" s="183"/>
      <c r="HG58" s="183"/>
      <c r="HH58" s="183"/>
      <c r="HI58" s="183"/>
      <c r="HJ58" s="183"/>
      <c r="HK58" s="183"/>
      <c r="HL58" s="183"/>
      <c r="HM58" s="183"/>
      <c r="HN58" s="183"/>
      <c r="HO58" s="183"/>
      <c r="HP58" s="183"/>
      <c r="HQ58" s="183"/>
      <c r="HR58" s="183"/>
      <c r="HS58" s="183"/>
      <c r="HT58" s="183"/>
      <c r="HU58" s="183"/>
      <c r="HV58" s="183"/>
      <c r="HW58" s="183"/>
      <c r="HX58" s="183"/>
      <c r="HY58" s="183"/>
      <c r="HZ58" s="183"/>
      <c r="IA58" s="183"/>
      <c r="IB58" s="183"/>
      <c r="IC58" s="183"/>
      <c r="ID58" s="183"/>
      <c r="IE58" s="183"/>
      <c r="IF58" s="183"/>
      <c r="IG58" s="183"/>
      <c r="IH58" s="183"/>
      <c r="II58" s="183"/>
      <c r="IJ58" s="183"/>
      <c r="IK58" s="183"/>
      <c r="IL58" s="183"/>
      <c r="IM58" s="183"/>
      <c r="IN58" s="183"/>
      <c r="IO58" s="183"/>
      <c r="IP58" s="183"/>
      <c r="IQ58" s="183"/>
      <c r="IR58" s="183"/>
      <c r="IS58" s="183"/>
      <c r="IT58" s="183"/>
      <c r="IU58" s="183"/>
      <c r="IV58" s="183"/>
      <c r="IW58" s="183"/>
      <c r="IX58" s="183"/>
      <c r="IY58" s="183"/>
      <c r="IZ58" s="183"/>
      <c r="JA58" s="183"/>
      <c r="JB58" s="183"/>
      <c r="JC58" s="183"/>
      <c r="JD58" s="183"/>
      <c r="JE58" s="183"/>
      <c r="JF58" s="183"/>
      <c r="JG58" s="183"/>
      <c r="JH58" s="183"/>
      <c r="JI58" s="183"/>
      <c r="JJ58" s="183"/>
      <c r="JK58" s="183"/>
      <c r="JL58" s="183"/>
      <c r="JM58" s="183"/>
      <c r="JN58" s="183"/>
      <c r="JO58" s="183"/>
      <c r="JP58" s="183"/>
      <c r="JQ58" s="183"/>
      <c r="JR58" s="183"/>
      <c r="JS58" s="183"/>
      <c r="JT58" s="183"/>
      <c r="JU58" s="183"/>
      <c r="JV58" s="183"/>
      <c r="JW58" s="183"/>
      <c r="JX58" s="183"/>
      <c r="JY58" s="183"/>
      <c r="JZ58" s="183"/>
      <c r="KA58" s="183"/>
      <c r="KB58" s="183"/>
      <c r="KC58" s="183"/>
      <c r="KD58" s="183"/>
      <c r="KE58" s="183"/>
      <c r="KF58" s="183"/>
      <c r="KG58" s="183"/>
      <c r="KH58" s="183"/>
      <c r="KI58" s="183"/>
      <c r="KJ58" s="183"/>
      <c r="KK58" s="183"/>
      <c r="KL58" s="183"/>
      <c r="KM58" s="183"/>
      <c r="KN58" s="183"/>
      <c r="KO58" s="183"/>
      <c r="KP58" s="183"/>
      <c r="KQ58" s="183"/>
      <c r="KR58" s="183"/>
      <c r="KS58" s="183"/>
      <c r="KT58" s="183"/>
      <c r="KU58" s="183"/>
      <c r="KV58" s="183"/>
      <c r="KW58" s="183"/>
      <c r="KX58" s="183"/>
      <c r="KY58" s="183"/>
      <c r="KZ58" s="183"/>
      <c r="LA58" s="183"/>
      <c r="LB58" s="183"/>
      <c r="LC58" s="183"/>
      <c r="LD58" s="183"/>
      <c r="LE58" s="183"/>
      <c r="LF58" s="183"/>
      <c r="LG58" s="183"/>
      <c r="LH58" s="183"/>
      <c r="LI58" s="183"/>
      <c r="LJ58" s="183"/>
      <c r="LK58" s="183"/>
      <c r="LL58" s="183"/>
      <c r="LM58" s="183"/>
      <c r="LN58" s="183"/>
      <c r="LO58" s="183"/>
      <c r="LP58" s="183"/>
      <c r="LQ58" s="183"/>
      <c r="LR58" s="183"/>
      <c r="LS58" s="183"/>
      <c r="LT58" s="183"/>
      <c r="LU58" s="183"/>
      <c r="LV58" s="183"/>
      <c r="LW58" s="183"/>
      <c r="LX58" s="183"/>
      <c r="LY58" s="183"/>
      <c r="LZ58" s="183"/>
    </row>
    <row r="59" spans="1:349" s="220" customFormat="1" ht="19.5" customHeight="1" thickBot="1">
      <c r="A59" s="139"/>
      <c r="B59" s="139"/>
      <c r="C59" s="139"/>
      <c r="D59" s="97"/>
      <c r="E59" s="222"/>
      <c r="F59" s="249"/>
      <c r="G59" s="249"/>
      <c r="H59" s="249"/>
      <c r="I59" s="249"/>
      <c r="J59" s="223" t="s">
        <v>74</v>
      </c>
      <c r="K59" s="223" t="s">
        <v>77</v>
      </c>
      <c r="L59" s="223"/>
      <c r="M59" s="203" t="s">
        <v>81</v>
      </c>
      <c r="N59" s="522">
        <f>N58/N61</f>
        <v>13104401.530415297</v>
      </c>
      <c r="O59" s="523">
        <f>O58/O61</f>
        <v>15833406.334919613</v>
      </c>
      <c r="P59" s="523">
        <f>P58/P61</f>
        <v>16815165.220396642</v>
      </c>
      <c r="Q59" s="523">
        <f t="shared" ref="Q59:T59" si="31">Q58/Q61</f>
        <v>18050878.082113154</v>
      </c>
      <c r="R59" s="523">
        <f t="shared" si="31"/>
        <v>19457472.915614013</v>
      </c>
      <c r="S59" s="523">
        <f t="shared" si="31"/>
        <v>20940778.588277873</v>
      </c>
      <c r="T59" s="524">
        <f t="shared" si="31"/>
        <v>23037922.04518057</v>
      </c>
      <c r="U59" s="183"/>
      <c r="V59" s="183"/>
      <c r="W59" s="183"/>
      <c r="X59" s="183"/>
      <c r="Y59" s="183"/>
      <c r="Z59" s="183"/>
      <c r="AA59" s="183"/>
      <c r="AB59" s="183"/>
      <c r="AC59" s="183"/>
      <c r="AD59" s="183"/>
      <c r="AE59" s="183"/>
      <c r="AF59" s="183"/>
      <c r="AG59" s="183"/>
      <c r="AH59" s="183"/>
      <c r="AI59" s="183"/>
      <c r="AJ59" s="183"/>
      <c r="AK59" s="183"/>
      <c r="AL59" s="183"/>
      <c r="AM59" s="183"/>
      <c r="AN59" s="183"/>
      <c r="AO59" s="183"/>
      <c r="AP59" s="183"/>
      <c r="AQ59" s="183"/>
      <c r="AR59" s="183"/>
      <c r="AS59" s="183"/>
      <c r="AT59" s="183"/>
      <c r="AU59" s="183"/>
      <c r="AV59" s="183"/>
      <c r="AW59" s="183"/>
      <c r="AX59" s="183"/>
      <c r="AY59" s="183"/>
      <c r="AZ59" s="183"/>
      <c r="BA59" s="183"/>
      <c r="BB59" s="183"/>
      <c r="BC59" s="183"/>
      <c r="BD59" s="183"/>
      <c r="BE59" s="183"/>
      <c r="BF59" s="183"/>
      <c r="BG59" s="183"/>
      <c r="BH59" s="183"/>
      <c r="BI59" s="183"/>
      <c r="BJ59" s="183"/>
      <c r="BK59" s="183"/>
      <c r="BL59" s="183"/>
      <c r="BM59" s="183"/>
      <c r="BN59" s="183"/>
      <c r="BO59" s="183"/>
      <c r="BP59" s="183"/>
      <c r="BQ59" s="183"/>
      <c r="BR59" s="183"/>
      <c r="BS59" s="183"/>
      <c r="BT59" s="183"/>
      <c r="BU59" s="183"/>
      <c r="BV59" s="183"/>
      <c r="BW59" s="183"/>
      <c r="BX59" s="183"/>
      <c r="BY59" s="183"/>
      <c r="BZ59" s="183"/>
      <c r="CA59" s="183"/>
      <c r="CB59" s="183"/>
      <c r="CC59" s="183"/>
      <c r="CD59" s="183"/>
      <c r="CE59" s="183"/>
      <c r="CF59" s="183"/>
      <c r="CG59" s="183"/>
      <c r="CH59" s="183"/>
      <c r="CI59" s="183"/>
      <c r="CJ59" s="183"/>
      <c r="CK59" s="183"/>
      <c r="CL59" s="183"/>
      <c r="CM59" s="183"/>
      <c r="CN59" s="183"/>
      <c r="CO59" s="183"/>
      <c r="CP59" s="183"/>
      <c r="CQ59" s="183"/>
      <c r="CR59" s="183"/>
      <c r="CS59" s="183"/>
      <c r="CT59" s="183"/>
      <c r="CU59" s="183"/>
      <c r="CV59" s="183"/>
      <c r="CW59" s="183"/>
      <c r="CX59" s="183"/>
      <c r="CY59" s="183"/>
      <c r="CZ59" s="183"/>
      <c r="DA59" s="183"/>
      <c r="DB59" s="183"/>
      <c r="DC59" s="183"/>
      <c r="DD59" s="183"/>
      <c r="DE59" s="183"/>
      <c r="DF59" s="183"/>
      <c r="DG59" s="183"/>
      <c r="DH59" s="183"/>
      <c r="DI59" s="183"/>
      <c r="DJ59" s="183"/>
      <c r="DK59" s="183"/>
      <c r="DL59" s="183"/>
      <c r="DM59" s="183"/>
      <c r="DN59" s="183"/>
      <c r="DO59" s="183"/>
      <c r="DP59" s="183"/>
      <c r="DQ59" s="183"/>
      <c r="DR59" s="183"/>
      <c r="DS59" s="183"/>
      <c r="DT59" s="183"/>
      <c r="DU59" s="183"/>
      <c r="DV59" s="183"/>
      <c r="DW59" s="183"/>
      <c r="DX59" s="183"/>
      <c r="DY59" s="183"/>
      <c r="DZ59" s="183"/>
      <c r="EA59" s="183"/>
      <c r="EB59" s="183"/>
      <c r="EC59" s="183"/>
      <c r="ED59" s="183"/>
      <c r="EE59" s="183"/>
      <c r="EF59" s="183"/>
      <c r="EG59" s="183"/>
      <c r="EH59" s="183"/>
      <c r="EI59" s="183"/>
      <c r="EJ59" s="183"/>
      <c r="EK59" s="183"/>
      <c r="EL59" s="183"/>
      <c r="EM59" s="183"/>
      <c r="EN59" s="183"/>
      <c r="EO59" s="183"/>
      <c r="EP59" s="183"/>
      <c r="EQ59" s="183"/>
      <c r="ER59" s="183"/>
      <c r="ES59" s="183"/>
      <c r="ET59" s="183"/>
      <c r="EU59" s="183"/>
      <c r="EV59" s="183"/>
      <c r="EW59" s="183"/>
      <c r="EX59" s="183"/>
      <c r="EY59" s="183"/>
      <c r="EZ59" s="183"/>
      <c r="FA59" s="183"/>
      <c r="FB59" s="183"/>
      <c r="FC59" s="183"/>
      <c r="FD59" s="183"/>
      <c r="FE59" s="183"/>
      <c r="FF59" s="183"/>
      <c r="FG59" s="183"/>
      <c r="FH59" s="183"/>
      <c r="FI59" s="183"/>
      <c r="FJ59" s="183"/>
      <c r="FK59" s="183"/>
      <c r="FL59" s="183"/>
      <c r="FM59" s="183"/>
      <c r="FN59" s="183"/>
      <c r="FO59" s="183"/>
      <c r="FP59" s="183"/>
      <c r="FQ59" s="183"/>
      <c r="FR59" s="183"/>
      <c r="FS59" s="183"/>
      <c r="FT59" s="183"/>
      <c r="FU59" s="183"/>
      <c r="FV59" s="183"/>
      <c r="FW59" s="183"/>
      <c r="FX59" s="183"/>
      <c r="FY59" s="183"/>
      <c r="FZ59" s="183"/>
      <c r="GA59" s="183"/>
      <c r="GB59" s="183"/>
      <c r="GC59" s="183"/>
      <c r="GD59" s="183"/>
      <c r="GE59" s="183"/>
      <c r="GF59" s="183"/>
      <c r="GG59" s="183"/>
      <c r="GH59" s="183"/>
      <c r="GI59" s="183"/>
      <c r="GJ59" s="183"/>
      <c r="GK59" s="183"/>
      <c r="GL59" s="183"/>
      <c r="GM59" s="183"/>
      <c r="GN59" s="183"/>
      <c r="GO59" s="183"/>
      <c r="GP59" s="183"/>
      <c r="GQ59" s="183"/>
      <c r="GR59" s="183"/>
      <c r="GS59" s="183"/>
      <c r="GT59" s="183"/>
      <c r="GU59" s="183"/>
      <c r="GV59" s="183"/>
      <c r="GW59" s="183"/>
      <c r="GX59" s="183"/>
      <c r="GY59" s="183"/>
      <c r="GZ59" s="183"/>
      <c r="HA59" s="183"/>
      <c r="HB59" s="183"/>
      <c r="HC59" s="183"/>
      <c r="HD59" s="183"/>
      <c r="HE59" s="183"/>
      <c r="HF59" s="183"/>
      <c r="HG59" s="183"/>
      <c r="HH59" s="183"/>
      <c r="HI59" s="183"/>
      <c r="HJ59" s="183"/>
      <c r="HK59" s="183"/>
      <c r="HL59" s="183"/>
      <c r="HM59" s="183"/>
      <c r="HN59" s="183"/>
      <c r="HO59" s="183"/>
      <c r="HP59" s="183"/>
      <c r="HQ59" s="183"/>
      <c r="HR59" s="183"/>
      <c r="HS59" s="183"/>
      <c r="HT59" s="183"/>
      <c r="HU59" s="183"/>
      <c r="HV59" s="183"/>
      <c r="HW59" s="183"/>
      <c r="HX59" s="183"/>
      <c r="HY59" s="183"/>
      <c r="HZ59" s="183"/>
      <c r="IA59" s="183"/>
      <c r="IB59" s="183"/>
      <c r="IC59" s="183"/>
      <c r="ID59" s="183"/>
      <c r="IE59" s="183"/>
      <c r="IF59" s="183"/>
      <c r="IG59" s="183"/>
      <c r="IH59" s="183"/>
      <c r="II59" s="183"/>
      <c r="IJ59" s="183"/>
      <c r="IK59" s="183"/>
      <c r="IL59" s="183"/>
      <c r="IM59" s="183"/>
      <c r="IN59" s="183"/>
      <c r="IO59" s="183"/>
      <c r="IP59" s="183"/>
      <c r="IQ59" s="183"/>
      <c r="IR59" s="183"/>
      <c r="IS59" s="183"/>
      <c r="IT59" s="183"/>
      <c r="IU59" s="183"/>
      <c r="IV59" s="183"/>
      <c r="IW59" s="183"/>
      <c r="IX59" s="183"/>
      <c r="IY59" s="183"/>
      <c r="IZ59" s="183"/>
      <c r="JA59" s="183"/>
      <c r="JB59" s="183"/>
      <c r="JC59" s="183"/>
      <c r="JD59" s="183"/>
      <c r="JE59" s="183"/>
      <c r="JF59" s="183"/>
      <c r="JG59" s="183"/>
      <c r="JH59" s="183"/>
      <c r="JI59" s="183"/>
      <c r="JJ59" s="183"/>
      <c r="JK59" s="183"/>
      <c r="JL59" s="183"/>
      <c r="JM59" s="183"/>
      <c r="JN59" s="183"/>
      <c r="JO59" s="183"/>
      <c r="JP59" s="183"/>
      <c r="JQ59" s="183"/>
      <c r="JR59" s="183"/>
      <c r="JS59" s="183"/>
      <c r="JT59" s="183"/>
      <c r="JU59" s="183"/>
      <c r="JV59" s="183"/>
      <c r="JW59" s="183"/>
      <c r="JX59" s="183"/>
      <c r="JY59" s="183"/>
      <c r="JZ59" s="183"/>
      <c r="KA59" s="183"/>
      <c r="KB59" s="183"/>
      <c r="KC59" s="183"/>
      <c r="KD59" s="183"/>
      <c r="KE59" s="183"/>
      <c r="KF59" s="183"/>
      <c r="KG59" s="183"/>
      <c r="KH59" s="183"/>
      <c r="KI59" s="183"/>
      <c r="KJ59" s="183"/>
      <c r="KK59" s="183"/>
      <c r="KL59" s="183"/>
      <c r="KM59" s="183"/>
      <c r="KN59" s="183"/>
      <c r="KO59" s="183"/>
      <c r="KP59" s="183"/>
      <c r="KQ59" s="183"/>
      <c r="KR59" s="183"/>
      <c r="KS59" s="183"/>
      <c r="KT59" s="183"/>
      <c r="KU59" s="183"/>
      <c r="KV59" s="183"/>
      <c r="KW59" s="183"/>
      <c r="KX59" s="183"/>
      <c r="KY59" s="183"/>
      <c r="KZ59" s="183"/>
      <c r="LA59" s="183"/>
      <c r="LB59" s="183"/>
      <c r="LC59" s="183"/>
      <c r="LD59" s="183"/>
      <c r="LE59" s="183"/>
      <c r="LF59" s="183"/>
      <c r="LG59" s="183"/>
      <c r="LH59" s="183"/>
      <c r="LI59" s="183"/>
      <c r="LJ59" s="183"/>
      <c r="LK59" s="183"/>
      <c r="LL59" s="183"/>
      <c r="LM59" s="183"/>
      <c r="LN59" s="183"/>
      <c r="LO59" s="183"/>
      <c r="LP59" s="183"/>
      <c r="LQ59" s="183"/>
      <c r="LR59" s="183"/>
      <c r="LS59" s="183"/>
      <c r="LT59" s="183"/>
      <c r="LU59" s="183"/>
      <c r="LV59" s="183"/>
      <c r="LW59" s="183"/>
      <c r="LX59" s="183"/>
      <c r="LY59" s="183"/>
      <c r="LZ59" s="183"/>
    </row>
    <row r="60" spans="1:349" s="220" customFormat="1" ht="19.5" customHeight="1">
      <c r="A60" s="139"/>
      <c r="B60" s="139"/>
      <c r="C60" s="139"/>
      <c r="D60" s="97"/>
      <c r="E60" s="222"/>
      <c r="F60" s="249"/>
      <c r="G60" s="249"/>
      <c r="H60" s="249"/>
      <c r="I60" s="249"/>
      <c r="J60" s="249"/>
      <c r="K60" s="249"/>
      <c r="L60" s="249"/>
      <c r="M60" s="141"/>
      <c r="N60" s="14"/>
      <c r="O60" s="14"/>
      <c r="P60" s="14"/>
      <c r="Q60" s="14"/>
      <c r="R60" s="14"/>
      <c r="S60" s="14"/>
      <c r="T60" s="15"/>
      <c r="U60" s="183"/>
      <c r="V60" s="183"/>
      <c r="W60" s="183"/>
      <c r="X60" s="183"/>
      <c r="Y60" s="183"/>
      <c r="Z60" s="183"/>
      <c r="AA60" s="183"/>
      <c r="AB60" s="183"/>
      <c r="AC60" s="183"/>
      <c r="AD60" s="183"/>
      <c r="AE60" s="183"/>
      <c r="AF60" s="183"/>
      <c r="AG60" s="183"/>
      <c r="AH60" s="183"/>
      <c r="AI60" s="183"/>
      <c r="AJ60" s="183"/>
      <c r="AK60" s="183"/>
      <c r="AL60" s="183"/>
      <c r="AM60" s="183"/>
      <c r="AN60" s="183"/>
      <c r="AO60" s="183"/>
      <c r="AP60" s="183"/>
      <c r="AQ60" s="183"/>
      <c r="AR60" s="183"/>
      <c r="AS60" s="183"/>
      <c r="AT60" s="183"/>
      <c r="AU60" s="183"/>
      <c r="AV60" s="183"/>
      <c r="AW60" s="183"/>
      <c r="AX60" s="183"/>
      <c r="AY60" s="183"/>
      <c r="AZ60" s="183"/>
      <c r="BA60" s="183"/>
      <c r="BB60" s="183"/>
      <c r="BC60" s="183"/>
      <c r="BD60" s="183"/>
      <c r="BE60" s="183"/>
      <c r="BF60" s="183"/>
      <c r="BG60" s="183"/>
      <c r="BH60" s="183"/>
      <c r="BI60" s="183"/>
      <c r="BJ60" s="183"/>
      <c r="BK60" s="183"/>
      <c r="BL60" s="183"/>
      <c r="BM60" s="183"/>
      <c r="BN60" s="183"/>
      <c r="BO60" s="183"/>
      <c r="BP60" s="183"/>
      <c r="BQ60" s="183"/>
      <c r="BR60" s="183"/>
      <c r="BS60" s="183"/>
      <c r="BT60" s="183"/>
      <c r="BU60" s="183"/>
      <c r="BV60" s="183"/>
      <c r="BW60" s="183"/>
      <c r="BX60" s="183"/>
      <c r="BY60" s="183"/>
      <c r="BZ60" s="183"/>
      <c r="CA60" s="183"/>
      <c r="CB60" s="183"/>
      <c r="CC60" s="183"/>
      <c r="CD60" s="183"/>
      <c r="CE60" s="183"/>
      <c r="CF60" s="183"/>
      <c r="CG60" s="183"/>
      <c r="CH60" s="183"/>
      <c r="CI60" s="183"/>
      <c r="CJ60" s="183"/>
      <c r="CK60" s="183"/>
      <c r="CL60" s="183"/>
      <c r="CM60" s="183"/>
      <c r="CN60" s="183"/>
      <c r="CO60" s="183"/>
      <c r="CP60" s="183"/>
      <c r="CQ60" s="183"/>
      <c r="CR60" s="183"/>
      <c r="CS60" s="183"/>
      <c r="CT60" s="183"/>
      <c r="CU60" s="183"/>
      <c r="CV60" s="183"/>
      <c r="CW60" s="183"/>
      <c r="CX60" s="183"/>
      <c r="CY60" s="183"/>
      <c r="CZ60" s="183"/>
      <c r="DA60" s="183"/>
      <c r="DB60" s="183"/>
      <c r="DC60" s="183"/>
      <c r="DD60" s="183"/>
      <c r="DE60" s="183"/>
      <c r="DF60" s="183"/>
      <c r="DG60" s="183"/>
      <c r="DH60" s="183"/>
      <c r="DI60" s="183"/>
      <c r="DJ60" s="183"/>
      <c r="DK60" s="183"/>
      <c r="DL60" s="183"/>
      <c r="DM60" s="183"/>
      <c r="DN60" s="183"/>
      <c r="DO60" s="183"/>
      <c r="DP60" s="183"/>
      <c r="DQ60" s="183"/>
      <c r="DR60" s="183"/>
      <c r="DS60" s="183"/>
      <c r="DT60" s="183"/>
      <c r="DU60" s="183"/>
      <c r="DV60" s="183"/>
      <c r="DW60" s="183"/>
      <c r="DX60" s="183"/>
      <c r="DY60" s="183"/>
      <c r="DZ60" s="183"/>
      <c r="EA60" s="183"/>
      <c r="EB60" s="183"/>
      <c r="EC60" s="183"/>
      <c r="ED60" s="183"/>
      <c r="EE60" s="183"/>
      <c r="EF60" s="183"/>
      <c r="EG60" s="183"/>
      <c r="EH60" s="183"/>
      <c r="EI60" s="183"/>
      <c r="EJ60" s="183"/>
      <c r="EK60" s="183"/>
      <c r="EL60" s="183"/>
      <c r="EM60" s="183"/>
      <c r="EN60" s="183"/>
      <c r="EO60" s="183"/>
      <c r="EP60" s="183"/>
      <c r="EQ60" s="183"/>
      <c r="ER60" s="183"/>
      <c r="ES60" s="183"/>
      <c r="ET60" s="183"/>
      <c r="EU60" s="183"/>
      <c r="EV60" s="183"/>
      <c r="EW60" s="183"/>
      <c r="EX60" s="183"/>
      <c r="EY60" s="183"/>
      <c r="EZ60" s="183"/>
      <c r="FA60" s="183"/>
      <c r="FB60" s="183"/>
      <c r="FC60" s="183"/>
      <c r="FD60" s="183"/>
      <c r="FE60" s="183"/>
      <c r="FF60" s="183"/>
      <c r="FG60" s="183"/>
      <c r="FH60" s="183"/>
      <c r="FI60" s="183"/>
      <c r="FJ60" s="183"/>
      <c r="FK60" s="183"/>
      <c r="FL60" s="183"/>
      <c r="FM60" s="183"/>
      <c r="FN60" s="183"/>
      <c r="FO60" s="183"/>
      <c r="FP60" s="183"/>
      <c r="FQ60" s="183"/>
      <c r="FR60" s="183"/>
      <c r="FS60" s="183"/>
      <c r="FT60" s="183"/>
      <c r="FU60" s="183"/>
      <c r="FV60" s="183"/>
      <c r="FW60" s="183"/>
      <c r="FX60" s="183"/>
      <c r="FY60" s="183"/>
      <c r="FZ60" s="183"/>
      <c r="GA60" s="183"/>
      <c r="GB60" s="183"/>
      <c r="GC60" s="183"/>
      <c r="GD60" s="183"/>
      <c r="GE60" s="183"/>
      <c r="GF60" s="183"/>
      <c r="GG60" s="183"/>
      <c r="GH60" s="183"/>
      <c r="GI60" s="183"/>
      <c r="GJ60" s="183"/>
      <c r="GK60" s="183"/>
      <c r="GL60" s="183"/>
      <c r="GM60" s="183"/>
      <c r="GN60" s="183"/>
      <c r="GO60" s="183"/>
      <c r="GP60" s="183"/>
      <c r="GQ60" s="183"/>
      <c r="GR60" s="183"/>
      <c r="GS60" s="183"/>
      <c r="GT60" s="183"/>
      <c r="GU60" s="183"/>
      <c r="GV60" s="183"/>
      <c r="GW60" s="183"/>
      <c r="GX60" s="183"/>
      <c r="GY60" s="183"/>
      <c r="GZ60" s="183"/>
      <c r="HA60" s="183"/>
      <c r="HB60" s="183"/>
      <c r="HC60" s="183"/>
      <c r="HD60" s="183"/>
      <c r="HE60" s="183"/>
      <c r="HF60" s="183"/>
      <c r="HG60" s="183"/>
      <c r="HH60" s="183"/>
      <c r="HI60" s="183"/>
      <c r="HJ60" s="183"/>
      <c r="HK60" s="183"/>
      <c r="HL60" s="183"/>
      <c r="HM60" s="183"/>
      <c r="HN60" s="183"/>
      <c r="HO60" s="183"/>
      <c r="HP60" s="183"/>
      <c r="HQ60" s="183"/>
      <c r="HR60" s="183"/>
      <c r="HS60" s="183"/>
      <c r="HT60" s="183"/>
      <c r="HU60" s="183"/>
      <c r="HV60" s="183"/>
      <c r="HW60" s="183"/>
      <c r="HX60" s="183"/>
      <c r="HY60" s="183"/>
      <c r="HZ60" s="183"/>
      <c r="IA60" s="183"/>
      <c r="IB60" s="183"/>
      <c r="IC60" s="183"/>
      <c r="ID60" s="183"/>
      <c r="IE60" s="183"/>
      <c r="IF60" s="183"/>
      <c r="IG60" s="183"/>
      <c r="IH60" s="183"/>
      <c r="II60" s="183"/>
      <c r="IJ60" s="183"/>
      <c r="IK60" s="183"/>
      <c r="IL60" s="183"/>
      <c r="IM60" s="183"/>
      <c r="IN60" s="183"/>
      <c r="IO60" s="183"/>
      <c r="IP60" s="183"/>
      <c r="IQ60" s="183"/>
      <c r="IR60" s="183"/>
      <c r="IS60" s="183"/>
      <c r="IT60" s="183"/>
      <c r="IU60" s="183"/>
      <c r="IV60" s="183"/>
      <c r="IW60" s="183"/>
      <c r="IX60" s="183"/>
      <c r="IY60" s="183"/>
      <c r="IZ60" s="183"/>
      <c r="JA60" s="183"/>
      <c r="JB60" s="183"/>
      <c r="JC60" s="183"/>
      <c r="JD60" s="183"/>
      <c r="JE60" s="183"/>
      <c r="JF60" s="183"/>
      <c r="JG60" s="183"/>
      <c r="JH60" s="183"/>
      <c r="JI60" s="183"/>
      <c r="JJ60" s="183"/>
      <c r="JK60" s="183"/>
      <c r="JL60" s="183"/>
      <c r="JM60" s="183"/>
      <c r="JN60" s="183"/>
      <c r="JO60" s="183"/>
      <c r="JP60" s="183"/>
      <c r="JQ60" s="183"/>
      <c r="JR60" s="183"/>
      <c r="JS60" s="183"/>
      <c r="JT60" s="183"/>
      <c r="JU60" s="183"/>
      <c r="JV60" s="183"/>
      <c r="JW60" s="183"/>
      <c r="JX60" s="183"/>
      <c r="JY60" s="183"/>
      <c r="JZ60" s="183"/>
      <c r="KA60" s="183"/>
      <c r="KB60" s="183"/>
      <c r="KC60" s="183"/>
      <c r="KD60" s="183"/>
      <c r="KE60" s="183"/>
      <c r="KF60" s="183"/>
      <c r="KG60" s="183"/>
      <c r="KH60" s="183"/>
      <c r="KI60" s="183"/>
      <c r="KJ60" s="183"/>
      <c r="KK60" s="183"/>
      <c r="KL60" s="183"/>
      <c r="KM60" s="183"/>
      <c r="KN60" s="183"/>
      <c r="KO60" s="183"/>
      <c r="KP60" s="183"/>
      <c r="KQ60" s="183"/>
      <c r="KR60" s="183"/>
      <c r="KS60" s="183"/>
      <c r="KT60" s="183"/>
      <c r="KU60" s="183"/>
      <c r="KV60" s="183"/>
      <c r="KW60" s="183"/>
      <c r="KX60" s="183"/>
      <c r="KY60" s="183"/>
      <c r="KZ60" s="183"/>
      <c r="LA60" s="183"/>
      <c r="LB60" s="183"/>
      <c r="LC60" s="183"/>
      <c r="LD60" s="183"/>
      <c r="LE60" s="183"/>
      <c r="LF60" s="183"/>
      <c r="LG60" s="183"/>
      <c r="LH60" s="183"/>
      <c r="LI60" s="183"/>
      <c r="LJ60" s="183"/>
      <c r="LK60" s="183"/>
      <c r="LL60" s="183"/>
      <c r="LM60" s="183"/>
      <c r="LN60" s="183"/>
      <c r="LO60" s="183"/>
      <c r="LP60" s="183"/>
      <c r="LQ60" s="183"/>
      <c r="LR60" s="183"/>
      <c r="LS60" s="183"/>
      <c r="LT60" s="183"/>
      <c r="LU60" s="183"/>
      <c r="LV60" s="183"/>
      <c r="LW60" s="183"/>
      <c r="LX60" s="183"/>
      <c r="LY60" s="183"/>
      <c r="LZ60" s="183"/>
    </row>
    <row r="61" spans="1:349" s="220" customFormat="1" ht="19.5" customHeight="1">
      <c r="A61" s="139"/>
      <c r="B61" s="139"/>
      <c r="C61" s="139"/>
      <c r="D61" s="97"/>
      <c r="E61" s="222"/>
      <c r="F61" s="249"/>
      <c r="G61" s="249"/>
      <c r="H61" s="249"/>
      <c r="I61" s="249"/>
      <c r="J61" s="249"/>
      <c r="K61" s="249"/>
      <c r="L61" s="223" t="s">
        <v>20</v>
      </c>
      <c r="M61" s="163" t="s">
        <v>68</v>
      </c>
      <c r="N61" s="579">
        <v>3.49</v>
      </c>
      <c r="O61" s="580">
        <v>3.22</v>
      </c>
      <c r="P61" s="580">
        <v>3.38</v>
      </c>
      <c r="Q61" s="580">
        <v>3.51</v>
      </c>
      <c r="R61" s="580">
        <v>3.63</v>
      </c>
      <c r="S61" s="580">
        <v>3.76</v>
      </c>
      <c r="T61" s="581">
        <v>3.81</v>
      </c>
      <c r="U61" s="183"/>
      <c r="V61" s="183"/>
      <c r="W61" s="183"/>
      <c r="X61" s="183"/>
      <c r="Y61" s="183"/>
      <c r="Z61" s="183"/>
      <c r="AA61" s="183"/>
      <c r="AB61" s="183"/>
      <c r="AC61" s="183"/>
      <c r="AD61" s="183"/>
      <c r="AE61" s="183"/>
      <c r="AF61" s="183"/>
      <c r="AG61" s="183"/>
      <c r="AH61" s="183"/>
      <c r="AI61" s="183"/>
      <c r="AJ61" s="183"/>
      <c r="AK61" s="183"/>
      <c r="AL61" s="183"/>
      <c r="AM61" s="183"/>
      <c r="AN61" s="183"/>
      <c r="AO61" s="183"/>
      <c r="AP61" s="183"/>
      <c r="AQ61" s="183"/>
      <c r="AR61" s="183"/>
      <c r="AS61" s="183"/>
      <c r="AT61" s="183"/>
      <c r="AU61" s="183"/>
      <c r="AV61" s="183"/>
      <c r="AW61" s="183"/>
      <c r="AX61" s="183"/>
      <c r="AY61" s="183"/>
      <c r="AZ61" s="183"/>
      <c r="BA61" s="183"/>
      <c r="BB61" s="183"/>
      <c r="BC61" s="183"/>
      <c r="BD61" s="183"/>
      <c r="BE61" s="183"/>
      <c r="BF61" s="183"/>
      <c r="BG61" s="183"/>
      <c r="BH61" s="183"/>
      <c r="BI61" s="183"/>
      <c r="BJ61" s="183"/>
      <c r="BK61" s="183"/>
      <c r="BL61" s="183"/>
      <c r="BM61" s="183"/>
      <c r="BN61" s="183"/>
      <c r="BO61" s="183"/>
      <c r="BP61" s="183"/>
      <c r="BQ61" s="183"/>
      <c r="BR61" s="183"/>
      <c r="BS61" s="183"/>
      <c r="BT61" s="183"/>
      <c r="BU61" s="183"/>
      <c r="BV61" s="183"/>
      <c r="BW61" s="183"/>
      <c r="BX61" s="183"/>
      <c r="BY61" s="183"/>
      <c r="BZ61" s="183"/>
      <c r="CA61" s="183"/>
      <c r="CB61" s="183"/>
      <c r="CC61" s="183"/>
      <c r="CD61" s="183"/>
      <c r="CE61" s="183"/>
      <c r="CF61" s="183"/>
      <c r="CG61" s="183"/>
      <c r="CH61" s="183"/>
      <c r="CI61" s="183"/>
      <c r="CJ61" s="183"/>
      <c r="CK61" s="183"/>
      <c r="CL61" s="183"/>
      <c r="CM61" s="183"/>
      <c r="CN61" s="183"/>
      <c r="CO61" s="183"/>
      <c r="CP61" s="183"/>
      <c r="CQ61" s="183"/>
      <c r="CR61" s="183"/>
      <c r="CS61" s="183"/>
      <c r="CT61" s="183"/>
      <c r="CU61" s="183"/>
      <c r="CV61" s="183"/>
      <c r="CW61" s="183"/>
      <c r="CX61" s="183"/>
      <c r="CY61" s="183"/>
      <c r="CZ61" s="183"/>
      <c r="DA61" s="183"/>
      <c r="DB61" s="183"/>
      <c r="DC61" s="183"/>
      <c r="DD61" s="183"/>
      <c r="DE61" s="183"/>
      <c r="DF61" s="183"/>
      <c r="DG61" s="183"/>
      <c r="DH61" s="183"/>
      <c r="DI61" s="183"/>
      <c r="DJ61" s="183"/>
      <c r="DK61" s="183"/>
      <c r="DL61" s="183"/>
      <c r="DM61" s="183"/>
      <c r="DN61" s="183"/>
      <c r="DO61" s="183"/>
      <c r="DP61" s="183"/>
      <c r="DQ61" s="183"/>
      <c r="DR61" s="183"/>
      <c r="DS61" s="183"/>
      <c r="DT61" s="183"/>
      <c r="DU61" s="183"/>
      <c r="DV61" s="183"/>
      <c r="DW61" s="183"/>
      <c r="DX61" s="183"/>
      <c r="DY61" s="183"/>
      <c r="DZ61" s="183"/>
      <c r="EA61" s="183"/>
      <c r="EB61" s="183"/>
      <c r="EC61" s="183"/>
      <c r="ED61" s="183"/>
      <c r="EE61" s="183"/>
      <c r="EF61" s="183"/>
      <c r="EG61" s="183"/>
      <c r="EH61" s="183"/>
      <c r="EI61" s="183"/>
      <c r="EJ61" s="183"/>
      <c r="EK61" s="183"/>
      <c r="EL61" s="183"/>
      <c r="EM61" s="183"/>
      <c r="EN61" s="183"/>
      <c r="EO61" s="183"/>
      <c r="EP61" s="183"/>
      <c r="EQ61" s="183"/>
      <c r="ER61" s="183"/>
      <c r="ES61" s="183"/>
      <c r="ET61" s="183"/>
      <c r="EU61" s="183"/>
      <c r="EV61" s="183"/>
      <c r="EW61" s="183"/>
      <c r="EX61" s="183"/>
      <c r="EY61" s="183"/>
      <c r="EZ61" s="183"/>
      <c r="FA61" s="183"/>
      <c r="FB61" s="183"/>
      <c r="FC61" s="183"/>
      <c r="FD61" s="183"/>
      <c r="FE61" s="183"/>
      <c r="FF61" s="183"/>
      <c r="FG61" s="183"/>
      <c r="FH61" s="183"/>
      <c r="FI61" s="183"/>
      <c r="FJ61" s="183"/>
      <c r="FK61" s="183"/>
      <c r="FL61" s="183"/>
      <c r="FM61" s="183"/>
      <c r="FN61" s="183"/>
      <c r="FO61" s="183"/>
      <c r="FP61" s="183"/>
      <c r="FQ61" s="183"/>
      <c r="FR61" s="183"/>
      <c r="FS61" s="183"/>
      <c r="FT61" s="183"/>
      <c r="FU61" s="183"/>
      <c r="FV61" s="183"/>
      <c r="FW61" s="183"/>
      <c r="FX61" s="183"/>
      <c r="FY61" s="183"/>
      <c r="FZ61" s="183"/>
      <c r="GA61" s="183"/>
      <c r="GB61" s="183"/>
      <c r="GC61" s="183"/>
      <c r="GD61" s="183"/>
      <c r="GE61" s="183"/>
      <c r="GF61" s="183"/>
      <c r="GG61" s="183"/>
      <c r="GH61" s="183"/>
      <c r="GI61" s="183"/>
      <c r="GJ61" s="183"/>
      <c r="GK61" s="183"/>
      <c r="GL61" s="183"/>
      <c r="GM61" s="183"/>
      <c r="GN61" s="183"/>
      <c r="GO61" s="183"/>
      <c r="GP61" s="183"/>
      <c r="GQ61" s="183"/>
      <c r="GR61" s="183"/>
      <c r="GS61" s="183"/>
      <c r="GT61" s="183"/>
      <c r="GU61" s="183"/>
      <c r="GV61" s="183"/>
      <c r="GW61" s="183"/>
      <c r="GX61" s="183"/>
      <c r="GY61" s="183"/>
      <c r="GZ61" s="183"/>
      <c r="HA61" s="183"/>
      <c r="HB61" s="183"/>
      <c r="HC61" s="183"/>
      <c r="HD61" s="183"/>
      <c r="HE61" s="183"/>
      <c r="HF61" s="183"/>
      <c r="HG61" s="183"/>
      <c r="HH61" s="183"/>
      <c r="HI61" s="183"/>
      <c r="HJ61" s="183"/>
      <c r="HK61" s="183"/>
      <c r="HL61" s="183"/>
      <c r="HM61" s="183"/>
      <c r="HN61" s="183"/>
      <c r="HO61" s="183"/>
      <c r="HP61" s="183"/>
      <c r="HQ61" s="183"/>
      <c r="HR61" s="183"/>
      <c r="HS61" s="183"/>
      <c r="HT61" s="183"/>
      <c r="HU61" s="183"/>
      <c r="HV61" s="183"/>
      <c r="HW61" s="183"/>
      <c r="HX61" s="183"/>
      <c r="HY61" s="183"/>
      <c r="HZ61" s="183"/>
      <c r="IA61" s="183"/>
      <c r="IB61" s="183"/>
      <c r="IC61" s="183"/>
      <c r="ID61" s="183"/>
      <c r="IE61" s="183"/>
      <c r="IF61" s="183"/>
      <c r="IG61" s="183"/>
      <c r="IH61" s="183"/>
      <c r="II61" s="183"/>
      <c r="IJ61" s="183"/>
      <c r="IK61" s="183"/>
      <c r="IL61" s="183"/>
      <c r="IM61" s="183"/>
      <c r="IN61" s="183"/>
      <c r="IO61" s="183"/>
      <c r="IP61" s="183"/>
      <c r="IQ61" s="183"/>
      <c r="IR61" s="183"/>
      <c r="IS61" s="183"/>
      <c r="IT61" s="183"/>
      <c r="IU61" s="183"/>
      <c r="IV61" s="183"/>
      <c r="IW61" s="183"/>
      <c r="IX61" s="183"/>
      <c r="IY61" s="183"/>
      <c r="IZ61" s="183"/>
      <c r="JA61" s="183"/>
      <c r="JB61" s="183"/>
      <c r="JC61" s="183"/>
      <c r="JD61" s="183"/>
      <c r="JE61" s="183"/>
      <c r="JF61" s="183"/>
      <c r="JG61" s="183"/>
      <c r="JH61" s="183"/>
      <c r="JI61" s="183"/>
      <c r="JJ61" s="183"/>
      <c r="JK61" s="183"/>
      <c r="JL61" s="183"/>
      <c r="JM61" s="183"/>
      <c r="JN61" s="183"/>
      <c r="JO61" s="183"/>
      <c r="JP61" s="183"/>
      <c r="JQ61" s="183"/>
      <c r="JR61" s="183"/>
      <c r="JS61" s="183"/>
      <c r="JT61" s="183"/>
      <c r="JU61" s="183"/>
      <c r="JV61" s="183"/>
      <c r="JW61" s="183"/>
      <c r="JX61" s="183"/>
      <c r="JY61" s="183"/>
      <c r="JZ61" s="183"/>
      <c r="KA61" s="183"/>
      <c r="KB61" s="183"/>
      <c r="KC61" s="183"/>
      <c r="KD61" s="183"/>
      <c r="KE61" s="183"/>
      <c r="KF61" s="183"/>
      <c r="KG61" s="183"/>
      <c r="KH61" s="183"/>
      <c r="KI61" s="183"/>
      <c r="KJ61" s="183"/>
      <c r="KK61" s="183"/>
      <c r="KL61" s="183"/>
      <c r="KM61" s="183"/>
      <c r="KN61" s="183"/>
      <c r="KO61" s="183"/>
      <c r="KP61" s="183"/>
      <c r="KQ61" s="183"/>
      <c r="KR61" s="183"/>
      <c r="KS61" s="183"/>
      <c r="KT61" s="183"/>
      <c r="KU61" s="183"/>
      <c r="KV61" s="183"/>
      <c r="KW61" s="183"/>
      <c r="KX61" s="183"/>
      <c r="KY61" s="183"/>
      <c r="KZ61" s="183"/>
      <c r="LA61" s="183"/>
      <c r="LB61" s="183"/>
      <c r="LC61" s="183"/>
      <c r="LD61" s="183"/>
      <c r="LE61" s="183"/>
      <c r="LF61" s="183"/>
      <c r="LG61" s="183"/>
      <c r="LH61" s="183"/>
      <c r="LI61" s="183"/>
      <c r="LJ61" s="183"/>
      <c r="LK61" s="183"/>
      <c r="LL61" s="183"/>
      <c r="LM61" s="183"/>
      <c r="LN61" s="183"/>
      <c r="LO61" s="183"/>
      <c r="LP61" s="183"/>
      <c r="LQ61" s="183"/>
      <c r="LR61" s="183"/>
      <c r="LS61" s="183"/>
      <c r="LT61" s="183"/>
      <c r="LU61" s="183"/>
      <c r="LV61" s="183"/>
      <c r="LW61" s="183"/>
      <c r="LX61" s="183"/>
      <c r="LY61" s="183"/>
      <c r="LZ61" s="183"/>
    </row>
    <row r="62" spans="1:349" s="220" customFormat="1" ht="19.5" customHeight="1" thickBot="1">
      <c r="A62" s="180"/>
      <c r="B62" s="180"/>
      <c r="C62" s="180"/>
      <c r="D62" s="180"/>
      <c r="E62" s="251"/>
      <c r="F62" s="179"/>
      <c r="G62" s="179"/>
      <c r="H62" s="179"/>
      <c r="I62" s="179"/>
      <c r="J62" s="179"/>
      <c r="K62" s="179"/>
      <c r="L62" s="179"/>
      <c r="M62" s="180"/>
      <c r="N62" s="180"/>
      <c r="O62" s="180"/>
      <c r="P62" s="180"/>
      <c r="Q62" s="180"/>
      <c r="R62" s="180"/>
      <c r="S62" s="180"/>
      <c r="T62" s="181"/>
      <c r="U62" s="183"/>
      <c r="V62" s="183"/>
      <c r="W62" s="183"/>
      <c r="X62" s="183"/>
      <c r="Y62" s="183"/>
      <c r="Z62" s="183"/>
      <c r="AA62" s="183"/>
      <c r="AB62" s="183"/>
      <c r="AC62" s="183"/>
      <c r="AD62" s="183"/>
      <c r="AE62" s="183"/>
      <c r="AF62" s="183"/>
      <c r="AG62" s="183"/>
      <c r="AH62" s="183"/>
      <c r="AI62" s="183"/>
      <c r="AJ62" s="183"/>
      <c r="AK62" s="183"/>
      <c r="AL62" s="183"/>
      <c r="AM62" s="183"/>
      <c r="AN62" s="183"/>
      <c r="AO62" s="183"/>
      <c r="AP62" s="183"/>
      <c r="AQ62" s="183"/>
      <c r="AR62" s="183"/>
      <c r="AS62" s="183"/>
      <c r="AT62" s="183"/>
      <c r="AU62" s="183"/>
      <c r="AV62" s="183"/>
      <c r="AW62" s="183"/>
      <c r="AX62" s="183"/>
      <c r="AY62" s="183"/>
      <c r="AZ62" s="183"/>
      <c r="BA62" s="183"/>
      <c r="BB62" s="183"/>
      <c r="BC62" s="183"/>
      <c r="BD62" s="183"/>
      <c r="BE62" s="183"/>
      <c r="BF62" s="183"/>
      <c r="BG62" s="183"/>
      <c r="BH62" s="183"/>
      <c r="BI62" s="183"/>
      <c r="BJ62" s="183"/>
      <c r="BK62" s="183"/>
      <c r="BL62" s="183"/>
      <c r="BM62" s="183"/>
      <c r="BN62" s="183"/>
      <c r="BO62" s="183"/>
      <c r="BP62" s="183"/>
      <c r="BQ62" s="183"/>
      <c r="BR62" s="183"/>
      <c r="BS62" s="183"/>
      <c r="BT62" s="183"/>
      <c r="BU62" s="183"/>
      <c r="BV62" s="183"/>
      <c r="BW62" s="183"/>
      <c r="BX62" s="183"/>
      <c r="BY62" s="183"/>
      <c r="BZ62" s="183"/>
      <c r="CA62" s="183"/>
      <c r="CB62" s="183"/>
      <c r="CC62" s="183"/>
      <c r="CD62" s="183"/>
      <c r="CE62" s="183"/>
      <c r="CF62" s="183"/>
      <c r="CG62" s="183"/>
      <c r="CH62" s="183"/>
      <c r="CI62" s="183"/>
      <c r="CJ62" s="183"/>
      <c r="CK62" s="183"/>
      <c r="CL62" s="183"/>
      <c r="CM62" s="183"/>
      <c r="CN62" s="183"/>
      <c r="CO62" s="183"/>
      <c r="CP62" s="183"/>
      <c r="CQ62" s="183"/>
      <c r="CR62" s="183"/>
      <c r="CS62" s="183"/>
      <c r="CT62" s="183"/>
      <c r="CU62" s="183"/>
      <c r="CV62" s="183"/>
      <c r="CW62" s="183"/>
      <c r="CX62" s="183"/>
      <c r="CY62" s="183"/>
      <c r="CZ62" s="183"/>
      <c r="DA62" s="183"/>
      <c r="DB62" s="183"/>
      <c r="DC62" s="183"/>
      <c r="DD62" s="183"/>
      <c r="DE62" s="183"/>
      <c r="DF62" s="183"/>
      <c r="DG62" s="183"/>
      <c r="DH62" s="183"/>
      <c r="DI62" s="183"/>
      <c r="DJ62" s="183"/>
      <c r="DK62" s="183"/>
      <c r="DL62" s="183"/>
      <c r="DM62" s="183"/>
      <c r="DN62" s="183"/>
      <c r="DO62" s="183"/>
      <c r="DP62" s="183"/>
      <c r="DQ62" s="183"/>
      <c r="DR62" s="183"/>
      <c r="DS62" s="183"/>
      <c r="DT62" s="183"/>
      <c r="DU62" s="183"/>
      <c r="DV62" s="183"/>
      <c r="DW62" s="183"/>
      <c r="DX62" s="183"/>
      <c r="DY62" s="183"/>
      <c r="DZ62" s="183"/>
      <c r="EA62" s="183"/>
      <c r="EB62" s="183"/>
      <c r="EC62" s="183"/>
      <c r="ED62" s="183"/>
      <c r="EE62" s="183"/>
      <c r="EF62" s="183"/>
      <c r="EG62" s="183"/>
      <c r="EH62" s="183"/>
      <c r="EI62" s="183"/>
      <c r="EJ62" s="183"/>
      <c r="EK62" s="183"/>
      <c r="EL62" s="183"/>
      <c r="EM62" s="183"/>
      <c r="EN62" s="183"/>
      <c r="EO62" s="183"/>
      <c r="EP62" s="183"/>
      <c r="EQ62" s="183"/>
      <c r="ER62" s="183"/>
      <c r="ES62" s="183"/>
      <c r="ET62" s="183"/>
      <c r="EU62" s="183"/>
      <c r="EV62" s="183"/>
      <c r="EW62" s="183"/>
      <c r="EX62" s="183"/>
      <c r="EY62" s="183"/>
      <c r="EZ62" s="183"/>
      <c r="FA62" s="183"/>
      <c r="FB62" s="183"/>
      <c r="FC62" s="183"/>
      <c r="FD62" s="183"/>
      <c r="FE62" s="183"/>
      <c r="FF62" s="183"/>
      <c r="FG62" s="183"/>
      <c r="FH62" s="183"/>
      <c r="FI62" s="183"/>
      <c r="FJ62" s="183"/>
      <c r="FK62" s="183"/>
      <c r="FL62" s="183"/>
      <c r="FM62" s="183"/>
      <c r="FN62" s="183"/>
      <c r="FO62" s="183"/>
      <c r="FP62" s="183"/>
      <c r="FQ62" s="183"/>
      <c r="FR62" s="183"/>
      <c r="FS62" s="183"/>
      <c r="FT62" s="183"/>
      <c r="FU62" s="183"/>
      <c r="FV62" s="183"/>
      <c r="FW62" s="183"/>
      <c r="FX62" s="183"/>
      <c r="FY62" s="183"/>
      <c r="FZ62" s="183"/>
      <c r="GA62" s="183"/>
      <c r="GB62" s="183"/>
      <c r="GC62" s="183"/>
      <c r="GD62" s="183"/>
      <c r="GE62" s="183"/>
      <c r="GF62" s="183"/>
      <c r="GG62" s="183"/>
      <c r="GH62" s="183"/>
      <c r="GI62" s="183"/>
      <c r="GJ62" s="183"/>
      <c r="GK62" s="183"/>
      <c r="GL62" s="183"/>
      <c r="GM62" s="183"/>
      <c r="GN62" s="183"/>
      <c r="GO62" s="183"/>
      <c r="GP62" s="183"/>
      <c r="GQ62" s="183"/>
      <c r="GR62" s="183"/>
      <c r="GS62" s="183"/>
      <c r="GT62" s="183"/>
      <c r="GU62" s="183"/>
      <c r="GV62" s="183"/>
      <c r="GW62" s="183"/>
      <c r="GX62" s="183"/>
      <c r="GY62" s="183"/>
      <c r="GZ62" s="183"/>
      <c r="HA62" s="183"/>
      <c r="HB62" s="183"/>
      <c r="HC62" s="183"/>
      <c r="HD62" s="183"/>
      <c r="HE62" s="183"/>
      <c r="HF62" s="183"/>
      <c r="HG62" s="183"/>
      <c r="HH62" s="183"/>
      <c r="HI62" s="183"/>
      <c r="HJ62" s="183"/>
      <c r="HK62" s="183"/>
      <c r="HL62" s="183"/>
      <c r="HM62" s="183"/>
      <c r="HN62" s="183"/>
      <c r="HO62" s="183"/>
      <c r="HP62" s="183"/>
      <c r="HQ62" s="183"/>
      <c r="HR62" s="183"/>
      <c r="HS62" s="183"/>
      <c r="HT62" s="183"/>
      <c r="HU62" s="183"/>
      <c r="HV62" s="183"/>
      <c r="HW62" s="183"/>
      <c r="HX62" s="183"/>
      <c r="HY62" s="183"/>
      <c r="HZ62" s="183"/>
      <c r="IA62" s="183"/>
      <c r="IB62" s="183"/>
      <c r="IC62" s="183"/>
      <c r="ID62" s="183"/>
      <c r="IE62" s="183"/>
      <c r="IF62" s="183"/>
      <c r="IG62" s="183"/>
      <c r="IH62" s="183"/>
      <c r="II62" s="183"/>
      <c r="IJ62" s="183"/>
      <c r="IK62" s="183"/>
      <c r="IL62" s="183"/>
      <c r="IM62" s="183"/>
      <c r="IN62" s="183"/>
      <c r="IO62" s="183"/>
      <c r="IP62" s="183"/>
      <c r="IQ62" s="183"/>
      <c r="IR62" s="183"/>
      <c r="IS62" s="183"/>
      <c r="IT62" s="183"/>
      <c r="IU62" s="183"/>
      <c r="IV62" s="183"/>
      <c r="IW62" s="183"/>
      <c r="IX62" s="183"/>
      <c r="IY62" s="183"/>
      <c r="IZ62" s="183"/>
      <c r="JA62" s="183"/>
      <c r="JB62" s="183"/>
      <c r="JC62" s="183"/>
      <c r="JD62" s="183"/>
      <c r="JE62" s="183"/>
      <c r="JF62" s="183"/>
      <c r="JG62" s="183"/>
      <c r="JH62" s="183"/>
      <c r="JI62" s="183"/>
      <c r="JJ62" s="183"/>
      <c r="JK62" s="183"/>
      <c r="JL62" s="183"/>
      <c r="JM62" s="183"/>
      <c r="JN62" s="183"/>
      <c r="JO62" s="183"/>
      <c r="JP62" s="183"/>
      <c r="JQ62" s="183"/>
      <c r="JR62" s="183"/>
      <c r="JS62" s="183"/>
      <c r="JT62" s="183"/>
      <c r="JU62" s="183"/>
      <c r="JV62" s="183"/>
      <c r="JW62" s="183"/>
      <c r="JX62" s="183"/>
      <c r="JY62" s="183"/>
      <c r="JZ62" s="183"/>
      <c r="KA62" s="183"/>
      <c r="KB62" s="183"/>
      <c r="KC62" s="183"/>
      <c r="KD62" s="183"/>
      <c r="KE62" s="183"/>
      <c r="KF62" s="183"/>
      <c r="KG62" s="183"/>
      <c r="KH62" s="183"/>
      <c r="KI62" s="183"/>
      <c r="KJ62" s="183"/>
      <c r="KK62" s="183"/>
      <c r="KL62" s="183"/>
      <c r="KM62" s="183"/>
      <c r="KN62" s="183"/>
      <c r="KO62" s="183"/>
      <c r="KP62" s="183"/>
      <c r="KQ62" s="183"/>
      <c r="KR62" s="183"/>
      <c r="KS62" s="183"/>
      <c r="KT62" s="183"/>
      <c r="KU62" s="183"/>
      <c r="KV62" s="183"/>
      <c r="KW62" s="183"/>
      <c r="KX62" s="183"/>
      <c r="KY62" s="183"/>
      <c r="KZ62" s="183"/>
      <c r="LA62" s="183"/>
      <c r="LB62" s="183"/>
      <c r="LC62" s="183"/>
      <c r="LD62" s="183"/>
      <c r="LE62" s="183"/>
      <c r="LF62" s="183"/>
      <c r="LG62" s="183"/>
      <c r="LH62" s="183"/>
      <c r="LI62" s="183"/>
      <c r="LJ62" s="183"/>
      <c r="LK62" s="183"/>
      <c r="LL62" s="183"/>
      <c r="LM62" s="183"/>
      <c r="LN62" s="183"/>
      <c r="LO62" s="183"/>
      <c r="LP62" s="183"/>
      <c r="LQ62" s="183"/>
      <c r="LR62" s="183"/>
      <c r="LS62" s="183"/>
      <c r="LT62" s="183"/>
      <c r="LU62" s="183"/>
      <c r="LV62" s="183"/>
      <c r="LW62" s="183"/>
      <c r="LX62" s="183"/>
      <c r="LY62" s="183"/>
      <c r="LZ62" s="183"/>
    </row>
    <row r="63" spans="1:349" s="220" customFormat="1" ht="24" customHeight="1">
      <c r="A63" s="183"/>
      <c r="B63" s="183"/>
      <c r="C63" s="183"/>
      <c r="D63" s="224"/>
      <c r="E63" s="225"/>
      <c r="F63" s="182"/>
      <c r="G63" s="182"/>
      <c r="H63" s="182"/>
      <c r="I63" s="182"/>
      <c r="J63" s="182"/>
      <c r="K63" s="182"/>
      <c r="L63" s="182"/>
      <c r="M63" s="94"/>
      <c r="N63" s="94"/>
      <c r="O63" s="183"/>
      <c r="P63" s="183"/>
      <c r="Q63" s="183"/>
      <c r="R63" s="183"/>
      <c r="S63" s="183"/>
      <c r="T63" s="183"/>
      <c r="U63" s="183"/>
      <c r="V63" s="183"/>
      <c r="W63" s="183"/>
      <c r="X63" s="183"/>
      <c r="Y63" s="183"/>
      <c r="Z63" s="183"/>
      <c r="AA63" s="183"/>
      <c r="AB63" s="183"/>
      <c r="AC63" s="183"/>
      <c r="AD63" s="183"/>
      <c r="AE63" s="183"/>
      <c r="AF63" s="183"/>
      <c r="AG63" s="183"/>
      <c r="AH63" s="183"/>
      <c r="AI63" s="183"/>
      <c r="AJ63" s="183"/>
      <c r="AK63" s="183"/>
      <c r="AL63" s="183"/>
      <c r="AM63" s="183"/>
      <c r="AN63" s="183"/>
      <c r="AO63" s="183"/>
      <c r="AP63" s="183"/>
      <c r="AQ63" s="183"/>
      <c r="AR63" s="183"/>
      <c r="AS63" s="183"/>
      <c r="AT63" s="183"/>
      <c r="AU63" s="183"/>
      <c r="AV63" s="183"/>
      <c r="AW63" s="183"/>
      <c r="AX63" s="183"/>
      <c r="AY63" s="183"/>
      <c r="AZ63" s="183"/>
      <c r="BA63" s="183"/>
      <c r="BB63" s="183"/>
      <c r="BC63" s="183"/>
      <c r="BD63" s="183"/>
      <c r="BE63" s="183"/>
      <c r="BF63" s="183"/>
      <c r="BG63" s="183"/>
      <c r="BH63" s="183"/>
      <c r="BI63" s="183"/>
      <c r="BJ63" s="183"/>
      <c r="BK63" s="183"/>
      <c r="BL63" s="183"/>
      <c r="BM63" s="183"/>
      <c r="BN63" s="183"/>
      <c r="BO63" s="183"/>
      <c r="BP63" s="183"/>
      <c r="BQ63" s="183"/>
      <c r="BR63" s="183"/>
      <c r="BS63" s="183"/>
      <c r="BT63" s="183"/>
      <c r="BU63" s="183"/>
      <c r="BV63" s="183"/>
      <c r="BW63" s="183"/>
      <c r="BX63" s="183"/>
      <c r="BY63" s="183"/>
      <c r="BZ63" s="183"/>
      <c r="CA63" s="183"/>
      <c r="CB63" s="183"/>
      <c r="CC63" s="183"/>
      <c r="CD63" s="183"/>
      <c r="CE63" s="183"/>
      <c r="CF63" s="183"/>
      <c r="CG63" s="183"/>
      <c r="CH63" s="183"/>
      <c r="CI63" s="183"/>
      <c r="CJ63" s="183"/>
      <c r="CK63" s="183"/>
      <c r="CL63" s="183"/>
      <c r="CM63" s="183"/>
      <c r="CN63" s="183"/>
      <c r="CO63" s="183"/>
      <c r="CP63" s="183"/>
      <c r="CQ63" s="183"/>
      <c r="CR63" s="183"/>
      <c r="CS63" s="183"/>
      <c r="CT63" s="183"/>
      <c r="CU63" s="183"/>
      <c r="CV63" s="183"/>
      <c r="CW63" s="183"/>
      <c r="CX63" s="183"/>
      <c r="CY63" s="183"/>
      <c r="CZ63" s="183"/>
      <c r="DA63" s="183"/>
      <c r="DB63" s="183"/>
      <c r="DC63" s="183"/>
      <c r="DD63" s="183"/>
      <c r="DE63" s="183"/>
      <c r="DF63" s="183"/>
      <c r="DG63" s="183"/>
      <c r="DH63" s="183"/>
      <c r="DI63" s="183"/>
      <c r="DJ63" s="183"/>
      <c r="DK63" s="183"/>
      <c r="DL63" s="183"/>
      <c r="DM63" s="183"/>
      <c r="DN63" s="183"/>
      <c r="DO63" s="183"/>
      <c r="DP63" s="183"/>
      <c r="DQ63" s="183"/>
      <c r="DR63" s="183"/>
      <c r="DS63" s="183"/>
      <c r="DT63" s="183"/>
      <c r="DU63" s="183"/>
      <c r="DV63" s="183"/>
      <c r="DW63" s="183"/>
      <c r="DX63" s="183"/>
      <c r="DY63" s="183"/>
      <c r="DZ63" s="183"/>
      <c r="EA63" s="183"/>
      <c r="EB63" s="183"/>
      <c r="EC63" s="183"/>
      <c r="ED63" s="183"/>
      <c r="EE63" s="183"/>
      <c r="EF63" s="183"/>
      <c r="EG63" s="183"/>
      <c r="EH63" s="183"/>
      <c r="EI63" s="183"/>
      <c r="EJ63" s="183"/>
      <c r="EK63" s="183"/>
      <c r="EL63" s="183"/>
      <c r="EM63" s="183"/>
      <c r="EN63" s="183"/>
      <c r="EO63" s="183"/>
      <c r="EP63" s="183"/>
      <c r="EQ63" s="183"/>
      <c r="ER63" s="183"/>
      <c r="ES63" s="183"/>
      <c r="ET63" s="183"/>
      <c r="EU63" s="183"/>
      <c r="EV63" s="183"/>
      <c r="EW63" s="183"/>
      <c r="EX63" s="183"/>
      <c r="EY63" s="183"/>
      <c r="EZ63" s="183"/>
      <c r="FA63" s="183"/>
      <c r="FB63" s="183"/>
      <c r="FC63" s="183"/>
      <c r="FD63" s="183"/>
      <c r="FE63" s="183"/>
      <c r="FF63" s="183"/>
      <c r="FG63" s="183"/>
      <c r="FH63" s="183"/>
      <c r="FI63" s="183"/>
      <c r="FJ63" s="183"/>
      <c r="FK63" s="183"/>
      <c r="FL63" s="183"/>
      <c r="FM63" s="183"/>
      <c r="FN63" s="183"/>
      <c r="FO63" s="183"/>
      <c r="FP63" s="183"/>
      <c r="FQ63" s="183"/>
      <c r="FR63" s="183"/>
      <c r="FS63" s="183"/>
      <c r="FT63" s="183"/>
      <c r="FU63" s="183"/>
      <c r="FV63" s="183"/>
      <c r="FW63" s="183"/>
      <c r="FX63" s="183"/>
      <c r="FY63" s="183"/>
      <c r="FZ63" s="183"/>
      <c r="GA63" s="183"/>
      <c r="GB63" s="183"/>
      <c r="GC63" s="183"/>
      <c r="GD63" s="183"/>
      <c r="GE63" s="183"/>
      <c r="GF63" s="183"/>
      <c r="GG63" s="183"/>
      <c r="GH63" s="183"/>
      <c r="GI63" s="183"/>
      <c r="GJ63" s="183"/>
      <c r="GK63" s="183"/>
      <c r="GL63" s="183"/>
      <c r="GM63" s="183"/>
      <c r="GN63" s="183"/>
      <c r="GO63" s="183"/>
      <c r="GP63" s="183"/>
      <c r="GQ63" s="183"/>
      <c r="GR63" s="183"/>
      <c r="GS63" s="183"/>
      <c r="GT63" s="183"/>
      <c r="GU63" s="183"/>
      <c r="GV63" s="183"/>
      <c r="GW63" s="183"/>
      <c r="GX63" s="183"/>
      <c r="GY63" s="183"/>
      <c r="GZ63" s="183"/>
      <c r="HA63" s="183"/>
      <c r="HB63" s="183"/>
      <c r="HC63" s="183"/>
      <c r="HD63" s="183"/>
      <c r="HE63" s="183"/>
      <c r="HF63" s="183"/>
      <c r="HG63" s="183"/>
      <c r="HH63" s="183"/>
      <c r="HI63" s="183"/>
      <c r="HJ63" s="183"/>
      <c r="HK63" s="183"/>
      <c r="HL63" s="183"/>
      <c r="HM63" s="183"/>
      <c r="HN63" s="183"/>
      <c r="HO63" s="183"/>
      <c r="HP63" s="183"/>
      <c r="HQ63" s="183"/>
      <c r="HR63" s="183"/>
      <c r="HS63" s="183"/>
      <c r="HT63" s="183"/>
      <c r="HU63" s="183"/>
      <c r="HV63" s="183"/>
      <c r="HW63" s="183"/>
      <c r="HX63" s="183"/>
      <c r="HY63" s="183"/>
      <c r="HZ63" s="183"/>
      <c r="IA63" s="183"/>
      <c r="IB63" s="183"/>
      <c r="IC63" s="183"/>
      <c r="ID63" s="183"/>
      <c r="IE63" s="183"/>
      <c r="IF63" s="183"/>
      <c r="IG63" s="183"/>
      <c r="IH63" s="183"/>
      <c r="II63" s="183"/>
      <c r="IJ63" s="183"/>
      <c r="IK63" s="183"/>
      <c r="IL63" s="183"/>
      <c r="IM63" s="183"/>
      <c r="IN63" s="183"/>
      <c r="IO63" s="183"/>
      <c r="IP63" s="183"/>
      <c r="IQ63" s="183"/>
      <c r="IR63" s="183"/>
      <c r="IS63" s="183"/>
      <c r="IT63" s="183"/>
      <c r="IU63" s="183"/>
      <c r="IV63" s="183"/>
      <c r="IW63" s="183"/>
      <c r="IX63" s="183"/>
      <c r="IY63" s="183"/>
      <c r="IZ63" s="183"/>
      <c r="JA63" s="183"/>
      <c r="JB63" s="183"/>
      <c r="JC63" s="183"/>
      <c r="JD63" s="183"/>
      <c r="JE63" s="183"/>
      <c r="JF63" s="183"/>
      <c r="JG63" s="183"/>
      <c r="JH63" s="183"/>
      <c r="JI63" s="183"/>
      <c r="JJ63" s="183"/>
      <c r="JK63" s="183"/>
      <c r="JL63" s="183"/>
      <c r="JM63" s="183"/>
      <c r="JN63" s="183"/>
      <c r="JO63" s="183"/>
      <c r="JP63" s="183"/>
      <c r="JQ63" s="183"/>
      <c r="JR63" s="183"/>
      <c r="JS63" s="183"/>
      <c r="JT63" s="183"/>
      <c r="JU63" s="183"/>
      <c r="JV63" s="183"/>
      <c r="JW63" s="183"/>
      <c r="JX63" s="183"/>
      <c r="JY63" s="183"/>
      <c r="JZ63" s="183"/>
      <c r="KA63" s="183"/>
      <c r="KB63" s="183"/>
      <c r="KC63" s="183"/>
      <c r="KD63" s="183"/>
      <c r="KE63" s="183"/>
      <c r="KF63" s="183"/>
      <c r="KG63" s="183"/>
      <c r="KH63" s="183"/>
      <c r="KI63" s="183"/>
      <c r="KJ63" s="183"/>
      <c r="KK63" s="183"/>
      <c r="KL63" s="183"/>
      <c r="KM63" s="183"/>
      <c r="KN63" s="183"/>
      <c r="KO63" s="183"/>
      <c r="KP63" s="183"/>
      <c r="KQ63" s="183"/>
      <c r="KR63" s="183"/>
      <c r="KS63" s="183"/>
      <c r="KT63" s="183"/>
      <c r="KU63" s="183"/>
      <c r="KV63" s="183"/>
      <c r="KW63" s="183"/>
      <c r="KX63" s="183"/>
      <c r="KY63" s="183"/>
      <c r="KZ63" s="183"/>
      <c r="LA63" s="183"/>
      <c r="LB63" s="183"/>
      <c r="LC63" s="183"/>
      <c r="LD63" s="183"/>
      <c r="LE63" s="183"/>
      <c r="LF63" s="183"/>
      <c r="LG63" s="183"/>
      <c r="LH63" s="183"/>
      <c r="LI63" s="183"/>
      <c r="LJ63" s="183"/>
      <c r="LK63" s="183"/>
      <c r="LL63" s="183"/>
      <c r="LM63" s="183"/>
      <c r="LN63" s="183"/>
      <c r="LO63" s="183"/>
      <c r="LP63" s="183"/>
      <c r="LQ63" s="183"/>
      <c r="LR63" s="183"/>
      <c r="LS63" s="183"/>
      <c r="LT63" s="183"/>
      <c r="LU63" s="183"/>
      <c r="LV63" s="183"/>
      <c r="LW63" s="183"/>
      <c r="LX63" s="183"/>
      <c r="LY63" s="183"/>
      <c r="LZ63" s="183"/>
    </row>
    <row r="64" spans="1:349" s="220" customFormat="1" ht="13.5" hidden="1" customHeight="1">
      <c r="A64" s="183"/>
      <c r="B64" s="183"/>
      <c r="C64" s="183"/>
      <c r="D64" s="224"/>
      <c r="E64" s="225"/>
      <c r="F64" s="182"/>
      <c r="G64" s="182"/>
      <c r="H64" s="182"/>
      <c r="I64" s="182"/>
      <c r="J64" s="182"/>
      <c r="K64" s="182"/>
      <c r="L64" s="182"/>
      <c r="M64" s="183"/>
      <c r="N64" s="183"/>
      <c r="O64" s="183"/>
      <c r="P64" s="183"/>
      <c r="Q64" s="183"/>
      <c r="R64" s="183"/>
      <c r="S64" s="183"/>
      <c r="T64" s="183"/>
      <c r="U64" s="183"/>
      <c r="V64" s="183"/>
      <c r="W64" s="183"/>
      <c r="X64" s="183"/>
      <c r="Y64" s="183"/>
      <c r="Z64" s="183"/>
      <c r="AA64" s="183"/>
      <c r="AB64" s="183"/>
      <c r="AC64" s="183"/>
      <c r="AD64" s="183"/>
      <c r="AE64" s="183"/>
      <c r="AF64" s="183"/>
      <c r="AG64" s="183"/>
      <c r="AH64" s="183"/>
      <c r="AI64" s="183"/>
      <c r="AJ64" s="183"/>
      <c r="AK64" s="183"/>
      <c r="AL64" s="183"/>
      <c r="AM64" s="183"/>
      <c r="AN64" s="183"/>
      <c r="AO64" s="183"/>
      <c r="AP64" s="183"/>
      <c r="AQ64" s="183"/>
      <c r="AR64" s="183"/>
      <c r="AS64" s="183"/>
      <c r="AT64" s="183"/>
      <c r="AU64" s="183"/>
      <c r="AV64" s="183"/>
      <c r="AW64" s="183"/>
      <c r="AX64" s="183"/>
      <c r="AY64" s="183"/>
      <c r="AZ64" s="183"/>
      <c r="BA64" s="183"/>
      <c r="BB64" s="183"/>
      <c r="BC64" s="183"/>
      <c r="BD64" s="183"/>
      <c r="BE64" s="183"/>
      <c r="BF64" s="183"/>
      <c r="BG64" s="183"/>
      <c r="BH64" s="183"/>
      <c r="BI64" s="183"/>
      <c r="BJ64" s="183"/>
      <c r="BK64" s="183"/>
      <c r="BL64" s="183"/>
      <c r="BM64" s="183"/>
      <c r="BN64" s="183"/>
      <c r="BO64" s="183"/>
      <c r="BP64" s="183"/>
      <c r="BQ64" s="183"/>
      <c r="BR64" s="183"/>
      <c r="BS64" s="183"/>
      <c r="BT64" s="183"/>
      <c r="BU64" s="183"/>
      <c r="BV64" s="183"/>
      <c r="BW64" s="183"/>
      <c r="BX64" s="183"/>
      <c r="BY64" s="183"/>
      <c r="BZ64" s="183"/>
      <c r="CA64" s="183"/>
      <c r="CB64" s="183"/>
      <c r="CC64" s="183"/>
      <c r="CD64" s="183"/>
      <c r="CE64" s="183"/>
      <c r="CF64" s="183"/>
      <c r="CG64" s="183"/>
      <c r="CH64" s="183"/>
      <c r="CI64" s="183"/>
      <c r="CJ64" s="183"/>
      <c r="CK64" s="183"/>
      <c r="CL64" s="183"/>
      <c r="CM64" s="183"/>
      <c r="CN64" s="183"/>
      <c r="CO64" s="183"/>
      <c r="CP64" s="183"/>
      <c r="CQ64" s="183"/>
      <c r="CR64" s="183"/>
      <c r="CS64" s="183"/>
      <c r="CT64" s="183"/>
      <c r="CU64" s="183"/>
      <c r="CV64" s="183"/>
      <c r="CW64" s="183"/>
      <c r="CX64" s="183"/>
      <c r="CY64" s="183"/>
      <c r="CZ64" s="183"/>
      <c r="DA64" s="183"/>
      <c r="DB64" s="183"/>
      <c r="DC64" s="183"/>
      <c r="DD64" s="183"/>
      <c r="DE64" s="183"/>
      <c r="DF64" s="183"/>
      <c r="DG64" s="183"/>
      <c r="DH64" s="183"/>
      <c r="DI64" s="183"/>
      <c r="DJ64" s="183"/>
      <c r="DK64" s="183"/>
      <c r="DL64" s="183"/>
      <c r="DM64" s="183"/>
      <c r="DN64" s="183"/>
      <c r="DO64" s="183"/>
      <c r="DP64" s="183"/>
      <c r="DQ64" s="183"/>
      <c r="DR64" s="183"/>
      <c r="DS64" s="183"/>
      <c r="DT64" s="183"/>
      <c r="DU64" s="183"/>
      <c r="DV64" s="183"/>
      <c r="DW64" s="183"/>
      <c r="DX64" s="183"/>
      <c r="DY64" s="183"/>
      <c r="DZ64" s="183"/>
      <c r="EA64" s="183"/>
      <c r="EB64" s="183"/>
      <c r="EC64" s="183"/>
      <c r="ED64" s="183"/>
      <c r="EE64" s="183"/>
      <c r="EF64" s="183"/>
      <c r="EG64" s="183"/>
      <c r="EH64" s="183"/>
      <c r="EI64" s="183"/>
      <c r="EJ64" s="183"/>
      <c r="EK64" s="183"/>
      <c r="EL64" s="183"/>
      <c r="EM64" s="183"/>
      <c r="EN64" s="183"/>
      <c r="EO64" s="183"/>
      <c r="EP64" s="183"/>
      <c r="EQ64" s="183"/>
      <c r="ER64" s="183"/>
      <c r="ES64" s="183"/>
      <c r="ET64" s="183"/>
      <c r="EU64" s="183"/>
      <c r="EV64" s="183"/>
      <c r="EW64" s="183"/>
      <c r="EX64" s="183"/>
      <c r="EY64" s="183"/>
      <c r="EZ64" s="183"/>
      <c r="FA64" s="183"/>
      <c r="FB64" s="183"/>
      <c r="FC64" s="183"/>
      <c r="FD64" s="183"/>
      <c r="FE64" s="183"/>
      <c r="FF64" s="183"/>
      <c r="FG64" s="183"/>
      <c r="FH64" s="183"/>
      <c r="FI64" s="183"/>
      <c r="FJ64" s="183"/>
      <c r="FK64" s="183"/>
      <c r="FL64" s="183"/>
      <c r="FM64" s="183"/>
      <c r="FN64" s="183"/>
      <c r="FO64" s="183"/>
      <c r="FP64" s="183"/>
      <c r="FQ64" s="183"/>
      <c r="FR64" s="183"/>
      <c r="FS64" s="183"/>
      <c r="FT64" s="183"/>
      <c r="FU64" s="183"/>
      <c r="FV64" s="183"/>
      <c r="FW64" s="183"/>
      <c r="FX64" s="183"/>
      <c r="FY64" s="183"/>
      <c r="FZ64" s="183"/>
      <c r="GA64" s="183"/>
      <c r="GB64" s="183"/>
      <c r="GC64" s="183"/>
      <c r="GD64" s="183"/>
      <c r="GE64" s="183"/>
      <c r="GF64" s="183"/>
      <c r="GG64" s="183"/>
      <c r="GH64" s="183"/>
      <c r="GI64" s="183"/>
      <c r="GJ64" s="183"/>
      <c r="GK64" s="183"/>
      <c r="GL64" s="183"/>
      <c r="GM64" s="183"/>
      <c r="GN64" s="183"/>
      <c r="GO64" s="183"/>
      <c r="GP64" s="183"/>
      <c r="GQ64" s="183"/>
      <c r="GR64" s="183"/>
      <c r="GS64" s="183"/>
      <c r="GT64" s="183"/>
      <c r="GU64" s="183"/>
      <c r="GV64" s="183"/>
      <c r="GW64" s="183"/>
      <c r="GX64" s="183"/>
      <c r="GY64" s="183"/>
      <c r="GZ64" s="183"/>
      <c r="HA64" s="183"/>
      <c r="HB64" s="183"/>
      <c r="HC64" s="183"/>
      <c r="HD64" s="183"/>
      <c r="HE64" s="183"/>
      <c r="HF64" s="183"/>
      <c r="HG64" s="183"/>
      <c r="HH64" s="183"/>
      <c r="HI64" s="183"/>
      <c r="HJ64" s="183"/>
      <c r="HK64" s="183"/>
      <c r="HL64" s="183"/>
      <c r="HM64" s="183"/>
      <c r="HN64" s="183"/>
      <c r="HO64" s="183"/>
      <c r="HP64" s="183"/>
      <c r="HQ64" s="183"/>
      <c r="HR64" s="183"/>
      <c r="HS64" s="183"/>
      <c r="HT64" s="183"/>
      <c r="HU64" s="183"/>
      <c r="HV64" s="183"/>
      <c r="HW64" s="183"/>
      <c r="HX64" s="183"/>
      <c r="HY64" s="183"/>
      <c r="HZ64" s="183"/>
      <c r="IA64" s="183"/>
      <c r="IB64" s="183"/>
      <c r="IC64" s="183"/>
      <c r="ID64" s="183"/>
      <c r="IE64" s="183"/>
      <c r="IF64" s="183"/>
      <c r="IG64" s="183"/>
      <c r="IH64" s="183"/>
      <c r="II64" s="183"/>
      <c r="IJ64" s="183"/>
      <c r="IK64" s="183"/>
      <c r="IL64" s="183"/>
      <c r="IM64" s="183"/>
      <c r="IN64" s="183"/>
      <c r="IO64" s="183"/>
      <c r="IP64" s="183"/>
      <c r="IQ64" s="183"/>
      <c r="IR64" s="183"/>
      <c r="IS64" s="183"/>
      <c r="IT64" s="183"/>
      <c r="IU64" s="183"/>
      <c r="IV64" s="183"/>
      <c r="IW64" s="183"/>
      <c r="IX64" s="183"/>
      <c r="IY64" s="183"/>
      <c r="IZ64" s="183"/>
      <c r="JA64" s="183"/>
      <c r="JB64" s="183"/>
      <c r="JC64" s="183"/>
      <c r="JD64" s="183"/>
      <c r="JE64" s="183"/>
      <c r="JF64" s="183"/>
      <c r="JG64" s="183"/>
      <c r="JH64" s="183"/>
      <c r="JI64" s="183"/>
      <c r="JJ64" s="183"/>
      <c r="JK64" s="183"/>
      <c r="JL64" s="183"/>
      <c r="JM64" s="183"/>
      <c r="JN64" s="183"/>
      <c r="JO64" s="183"/>
      <c r="JP64" s="183"/>
      <c r="JQ64" s="183"/>
      <c r="JR64" s="183"/>
      <c r="JS64" s="183"/>
      <c r="JT64" s="183"/>
      <c r="JU64" s="183"/>
      <c r="JV64" s="183"/>
      <c r="JW64" s="183"/>
      <c r="JX64" s="183"/>
      <c r="JY64" s="183"/>
      <c r="JZ64" s="183"/>
      <c r="KA64" s="183"/>
      <c r="KB64" s="183"/>
      <c r="KC64" s="183"/>
      <c r="KD64" s="183"/>
      <c r="KE64" s="183"/>
      <c r="KF64" s="183"/>
      <c r="KG64" s="183"/>
      <c r="KH64" s="183"/>
      <c r="KI64" s="183"/>
      <c r="KJ64" s="183"/>
      <c r="KK64" s="183"/>
      <c r="KL64" s="183"/>
      <c r="KM64" s="183"/>
      <c r="KN64" s="183"/>
      <c r="KO64" s="183"/>
      <c r="KP64" s="183"/>
      <c r="KQ64" s="183"/>
      <c r="KR64" s="183"/>
      <c r="KS64" s="183"/>
      <c r="KT64" s="183"/>
      <c r="KU64" s="183"/>
      <c r="KV64" s="183"/>
      <c r="KW64" s="183"/>
      <c r="KX64" s="183"/>
      <c r="KY64" s="183"/>
      <c r="KZ64" s="183"/>
      <c r="LA64" s="183"/>
      <c r="LB64" s="183"/>
      <c r="LC64" s="183"/>
      <c r="LD64" s="183"/>
      <c r="LE64" s="183"/>
      <c r="LF64" s="183"/>
      <c r="LG64" s="183"/>
      <c r="LH64" s="183"/>
      <c r="LI64" s="183"/>
      <c r="LJ64" s="183"/>
      <c r="LK64" s="183"/>
      <c r="LL64" s="183"/>
      <c r="LM64" s="183"/>
      <c r="LN64" s="183"/>
      <c r="LO64" s="183"/>
      <c r="LP64" s="183"/>
      <c r="LQ64" s="183"/>
      <c r="LR64" s="183"/>
      <c r="LS64" s="183"/>
      <c r="LT64" s="183"/>
      <c r="LU64" s="183"/>
      <c r="LV64" s="183"/>
      <c r="LW64" s="183"/>
      <c r="LX64" s="183"/>
      <c r="LY64" s="183"/>
      <c r="LZ64" s="183"/>
    </row>
    <row r="65" spans="1:338" s="220" customFormat="1" ht="13.5" hidden="1" customHeight="1">
      <c r="A65" s="183"/>
      <c r="B65" s="183"/>
      <c r="C65" s="183"/>
      <c r="D65" s="224"/>
      <c r="E65" s="225"/>
      <c r="F65" s="182"/>
      <c r="G65" s="182"/>
      <c r="H65" s="182"/>
      <c r="I65" s="182"/>
      <c r="J65" s="182"/>
      <c r="K65" s="182"/>
      <c r="L65" s="182"/>
      <c r="M65" s="183"/>
      <c r="N65" s="183"/>
      <c r="O65" s="183"/>
      <c r="P65" s="183"/>
      <c r="Q65" s="183"/>
      <c r="R65" s="183"/>
      <c r="S65" s="183"/>
      <c r="T65" s="183"/>
      <c r="U65" s="183"/>
      <c r="V65" s="183"/>
      <c r="W65" s="183"/>
      <c r="X65" s="183"/>
      <c r="Y65" s="183"/>
      <c r="Z65" s="183"/>
      <c r="AA65" s="183"/>
      <c r="AB65" s="183"/>
      <c r="AC65" s="183"/>
      <c r="AD65" s="183"/>
      <c r="AE65" s="183"/>
      <c r="AF65" s="183"/>
      <c r="AG65" s="183"/>
      <c r="AH65" s="183"/>
      <c r="AI65" s="183"/>
      <c r="AJ65" s="183"/>
      <c r="AK65" s="183"/>
      <c r="AL65" s="183"/>
      <c r="AM65" s="183"/>
      <c r="AN65" s="183"/>
      <c r="AO65" s="183"/>
      <c r="AP65" s="183"/>
      <c r="AQ65" s="183"/>
      <c r="AR65" s="183"/>
      <c r="AS65" s="183"/>
      <c r="AT65" s="183"/>
      <c r="AU65" s="183"/>
      <c r="AV65" s="183"/>
      <c r="AW65" s="183"/>
      <c r="AX65" s="183"/>
      <c r="AY65" s="183"/>
      <c r="AZ65" s="183"/>
      <c r="BA65" s="183"/>
      <c r="BB65" s="183"/>
      <c r="BC65" s="183"/>
      <c r="BD65" s="183"/>
      <c r="BE65" s="183"/>
      <c r="BF65" s="183"/>
      <c r="BG65" s="183"/>
      <c r="BH65" s="183"/>
      <c r="BI65" s="183"/>
      <c r="BJ65" s="183"/>
      <c r="BK65" s="183"/>
      <c r="BL65" s="183"/>
      <c r="BM65" s="183"/>
      <c r="BN65" s="183"/>
      <c r="BO65" s="183"/>
      <c r="BP65" s="183"/>
      <c r="BQ65" s="183"/>
      <c r="BR65" s="183"/>
      <c r="BS65" s="183"/>
      <c r="BT65" s="183"/>
      <c r="BU65" s="183"/>
      <c r="BV65" s="183"/>
      <c r="BW65" s="183"/>
      <c r="BX65" s="183"/>
      <c r="BY65" s="183"/>
      <c r="BZ65" s="183"/>
      <c r="CA65" s="183"/>
      <c r="CB65" s="183"/>
      <c r="CC65" s="183"/>
      <c r="CD65" s="183"/>
      <c r="CE65" s="183"/>
      <c r="CF65" s="183"/>
      <c r="CG65" s="183"/>
      <c r="CH65" s="183"/>
      <c r="CI65" s="183"/>
      <c r="CJ65" s="183"/>
      <c r="CK65" s="183"/>
      <c r="CL65" s="183"/>
      <c r="CM65" s="183"/>
      <c r="CN65" s="183"/>
      <c r="CO65" s="183"/>
      <c r="CP65" s="183"/>
      <c r="CQ65" s="183"/>
      <c r="CR65" s="183"/>
      <c r="CS65" s="183"/>
      <c r="CT65" s="183"/>
      <c r="CU65" s="183"/>
      <c r="CV65" s="183"/>
      <c r="CW65" s="183"/>
      <c r="CX65" s="183"/>
      <c r="CY65" s="183"/>
      <c r="CZ65" s="183"/>
      <c r="DA65" s="183"/>
      <c r="DB65" s="183"/>
      <c r="DC65" s="183"/>
      <c r="DD65" s="183"/>
      <c r="DE65" s="183"/>
      <c r="DF65" s="183"/>
      <c r="DG65" s="183"/>
      <c r="DH65" s="183"/>
      <c r="DI65" s="183"/>
      <c r="DJ65" s="183"/>
      <c r="DK65" s="183"/>
      <c r="DL65" s="183"/>
      <c r="DM65" s="183"/>
      <c r="DN65" s="183"/>
      <c r="DO65" s="183"/>
      <c r="DP65" s="183"/>
      <c r="DQ65" s="183"/>
      <c r="DR65" s="183"/>
      <c r="DS65" s="183"/>
      <c r="DT65" s="183"/>
      <c r="DU65" s="183"/>
      <c r="DV65" s="183"/>
      <c r="DW65" s="183"/>
      <c r="DX65" s="183"/>
      <c r="DY65" s="183"/>
      <c r="DZ65" s="183"/>
      <c r="EA65" s="183"/>
      <c r="EB65" s="183"/>
      <c r="EC65" s="183"/>
      <c r="ED65" s="183"/>
      <c r="EE65" s="183"/>
      <c r="EF65" s="183"/>
      <c r="EG65" s="183"/>
      <c r="EH65" s="183"/>
      <c r="EI65" s="183"/>
      <c r="EJ65" s="183"/>
      <c r="EK65" s="183"/>
      <c r="EL65" s="183"/>
      <c r="EM65" s="183"/>
      <c r="EN65" s="183"/>
      <c r="EO65" s="183"/>
      <c r="EP65" s="183"/>
      <c r="EQ65" s="183"/>
      <c r="ER65" s="183"/>
      <c r="ES65" s="183"/>
      <c r="ET65" s="183"/>
      <c r="EU65" s="183"/>
      <c r="EV65" s="183"/>
      <c r="EW65" s="183"/>
      <c r="EX65" s="183"/>
      <c r="EY65" s="183"/>
      <c r="EZ65" s="183"/>
      <c r="FA65" s="183"/>
      <c r="FB65" s="183"/>
      <c r="FC65" s="183"/>
      <c r="FD65" s="183"/>
      <c r="FE65" s="183"/>
      <c r="FF65" s="183"/>
      <c r="FG65" s="183"/>
      <c r="FH65" s="183"/>
      <c r="FI65" s="183"/>
      <c r="FJ65" s="183"/>
      <c r="FK65" s="183"/>
      <c r="FL65" s="183"/>
      <c r="FM65" s="183"/>
      <c r="FN65" s="183"/>
      <c r="FO65" s="183"/>
      <c r="FP65" s="183"/>
      <c r="FQ65" s="183"/>
      <c r="FR65" s="183"/>
      <c r="FS65" s="183"/>
      <c r="FT65" s="183"/>
      <c r="FU65" s="183"/>
      <c r="FV65" s="183"/>
      <c r="FW65" s="183"/>
      <c r="FX65" s="183"/>
      <c r="FY65" s="183"/>
      <c r="FZ65" s="183"/>
      <c r="GA65" s="183"/>
      <c r="GB65" s="183"/>
      <c r="GC65" s="183"/>
      <c r="GD65" s="183"/>
      <c r="GE65" s="183"/>
      <c r="GF65" s="183"/>
      <c r="GG65" s="183"/>
      <c r="GH65" s="183"/>
      <c r="GI65" s="183"/>
      <c r="GJ65" s="183"/>
      <c r="GK65" s="183"/>
      <c r="GL65" s="183"/>
      <c r="GM65" s="183"/>
      <c r="GN65" s="183"/>
      <c r="GO65" s="183"/>
      <c r="GP65" s="183"/>
      <c r="GQ65" s="183"/>
      <c r="GR65" s="183"/>
      <c r="GS65" s="183"/>
      <c r="GT65" s="183"/>
      <c r="GU65" s="183"/>
      <c r="GV65" s="183"/>
      <c r="GW65" s="183"/>
      <c r="GX65" s="183"/>
      <c r="GY65" s="183"/>
      <c r="GZ65" s="183"/>
      <c r="HA65" s="183"/>
      <c r="HB65" s="183"/>
      <c r="HC65" s="183"/>
      <c r="HD65" s="183"/>
      <c r="HE65" s="183"/>
      <c r="HF65" s="183"/>
      <c r="HG65" s="183"/>
      <c r="HH65" s="183"/>
      <c r="HI65" s="183"/>
      <c r="HJ65" s="183"/>
      <c r="HK65" s="183"/>
      <c r="HL65" s="183"/>
      <c r="HM65" s="183"/>
      <c r="HN65" s="183"/>
      <c r="HO65" s="183"/>
      <c r="HP65" s="183"/>
      <c r="HQ65" s="183"/>
      <c r="HR65" s="183"/>
      <c r="HS65" s="183"/>
      <c r="HT65" s="183"/>
      <c r="HU65" s="183"/>
      <c r="HV65" s="183"/>
      <c r="HW65" s="183"/>
      <c r="HX65" s="183"/>
      <c r="HY65" s="183"/>
      <c r="HZ65" s="183"/>
      <c r="IA65" s="183"/>
      <c r="IB65" s="183"/>
      <c r="IC65" s="183"/>
      <c r="ID65" s="183"/>
      <c r="IE65" s="183"/>
      <c r="IF65" s="183"/>
      <c r="IG65" s="183"/>
      <c r="IH65" s="183"/>
      <c r="II65" s="183"/>
      <c r="IJ65" s="183"/>
      <c r="IK65" s="183"/>
      <c r="IL65" s="183"/>
      <c r="IM65" s="183"/>
      <c r="IN65" s="183"/>
      <c r="IO65" s="183"/>
      <c r="IP65" s="183"/>
      <c r="IQ65" s="183"/>
      <c r="IR65" s="183"/>
      <c r="IS65" s="183"/>
      <c r="IT65" s="183"/>
      <c r="IU65" s="183"/>
      <c r="IV65" s="183"/>
      <c r="IW65" s="183"/>
      <c r="IX65" s="183"/>
      <c r="IY65" s="183"/>
      <c r="IZ65" s="183"/>
      <c r="JA65" s="183"/>
      <c r="JB65" s="183"/>
      <c r="JC65" s="183"/>
      <c r="JD65" s="183"/>
      <c r="JE65" s="183"/>
      <c r="JF65" s="183"/>
      <c r="JG65" s="183"/>
      <c r="JH65" s="183"/>
      <c r="JI65" s="183"/>
      <c r="JJ65" s="183"/>
      <c r="JK65" s="183"/>
      <c r="JL65" s="183"/>
      <c r="JM65" s="183"/>
      <c r="JN65" s="183"/>
      <c r="JO65" s="183"/>
      <c r="JP65" s="183"/>
      <c r="JQ65" s="183"/>
      <c r="JR65" s="183"/>
      <c r="JS65" s="183"/>
      <c r="JT65" s="183"/>
      <c r="JU65" s="183"/>
      <c r="JV65" s="183"/>
      <c r="JW65" s="183"/>
      <c r="JX65" s="183"/>
      <c r="JY65" s="183"/>
      <c r="JZ65" s="183"/>
      <c r="KA65" s="183"/>
      <c r="KB65" s="183"/>
      <c r="KC65" s="183"/>
      <c r="KD65" s="183"/>
      <c r="KE65" s="183"/>
      <c r="KF65" s="183"/>
      <c r="KG65" s="183"/>
      <c r="KH65" s="183"/>
      <c r="KI65" s="183"/>
      <c r="KJ65" s="183"/>
      <c r="KK65" s="183"/>
      <c r="KL65" s="183"/>
      <c r="KM65" s="183"/>
      <c r="KN65" s="183"/>
      <c r="KO65" s="183"/>
      <c r="KP65" s="183"/>
      <c r="KQ65" s="183"/>
      <c r="KR65" s="183"/>
      <c r="KS65" s="183"/>
      <c r="KT65" s="183"/>
      <c r="KU65" s="183"/>
      <c r="KV65" s="183"/>
      <c r="KW65" s="183"/>
      <c r="KX65" s="183"/>
      <c r="KY65" s="183"/>
      <c r="KZ65" s="183"/>
      <c r="LA65" s="183"/>
      <c r="LB65" s="183"/>
      <c r="LC65" s="183"/>
      <c r="LD65" s="183"/>
      <c r="LE65" s="183"/>
      <c r="LF65" s="183"/>
      <c r="LG65" s="183"/>
      <c r="LH65" s="183"/>
      <c r="LI65" s="183"/>
      <c r="LJ65" s="183"/>
      <c r="LK65" s="183"/>
      <c r="LL65" s="183"/>
      <c r="LM65" s="183"/>
      <c r="LN65" s="183"/>
      <c r="LO65" s="183"/>
      <c r="LP65" s="183"/>
      <c r="LQ65" s="183"/>
      <c r="LR65" s="183"/>
      <c r="LS65" s="183"/>
      <c r="LT65" s="183"/>
      <c r="LU65" s="183"/>
      <c r="LV65" s="183"/>
      <c r="LW65" s="183"/>
      <c r="LX65" s="183"/>
      <c r="LY65" s="183"/>
      <c r="LZ65" s="183"/>
    </row>
    <row r="66" spans="1:338" s="220" customFormat="1" ht="13.5" hidden="1" customHeight="1">
      <c r="A66" s="183"/>
      <c r="B66" s="183"/>
      <c r="C66" s="183"/>
      <c r="D66" s="224"/>
      <c r="E66" s="225"/>
      <c r="F66" s="182"/>
      <c r="G66" s="182"/>
      <c r="H66" s="182"/>
      <c r="I66" s="182"/>
      <c r="J66" s="182"/>
      <c r="K66" s="182"/>
      <c r="L66" s="182"/>
      <c r="M66" s="183"/>
      <c r="N66" s="183"/>
      <c r="O66" s="183"/>
      <c r="P66" s="183"/>
      <c r="Q66" s="183"/>
      <c r="R66" s="183"/>
      <c r="S66" s="183"/>
      <c r="T66" s="183"/>
      <c r="U66" s="183"/>
      <c r="V66" s="183"/>
      <c r="W66" s="183"/>
      <c r="X66" s="183"/>
      <c r="Y66" s="183"/>
      <c r="Z66" s="183"/>
      <c r="AA66" s="183"/>
      <c r="AB66" s="183"/>
      <c r="AC66" s="183"/>
      <c r="AD66" s="183"/>
      <c r="AE66" s="183"/>
      <c r="AF66" s="183"/>
      <c r="AG66" s="183"/>
      <c r="AH66" s="183"/>
      <c r="AI66" s="183"/>
      <c r="AJ66" s="183"/>
      <c r="AK66" s="183"/>
      <c r="AL66" s="183"/>
      <c r="AM66" s="183"/>
      <c r="AN66" s="183"/>
      <c r="AO66" s="183"/>
      <c r="AP66" s="183"/>
      <c r="AQ66" s="183"/>
      <c r="AR66" s="183"/>
      <c r="AS66" s="183"/>
      <c r="AT66" s="183"/>
      <c r="AU66" s="183"/>
      <c r="AV66" s="183"/>
      <c r="AW66" s="183"/>
      <c r="AX66" s="183"/>
      <c r="AY66" s="183"/>
      <c r="AZ66" s="183"/>
      <c r="BA66" s="183"/>
      <c r="BB66" s="183"/>
      <c r="BC66" s="183"/>
      <c r="BD66" s="183"/>
      <c r="BE66" s="183"/>
      <c r="BF66" s="183"/>
      <c r="BG66" s="183"/>
      <c r="BH66" s="183"/>
      <c r="BI66" s="183"/>
      <c r="BJ66" s="183"/>
      <c r="BK66" s="183"/>
      <c r="BL66" s="183"/>
      <c r="BM66" s="183"/>
      <c r="BN66" s="183"/>
      <c r="BO66" s="183"/>
      <c r="BP66" s="183"/>
      <c r="BQ66" s="183"/>
      <c r="BR66" s="183"/>
      <c r="BS66" s="183"/>
      <c r="BT66" s="183"/>
      <c r="BU66" s="183"/>
      <c r="BV66" s="183"/>
      <c r="BW66" s="183"/>
      <c r="BX66" s="183"/>
      <c r="BY66" s="183"/>
      <c r="BZ66" s="183"/>
      <c r="CA66" s="183"/>
      <c r="CB66" s="183"/>
      <c r="CC66" s="183"/>
      <c r="CD66" s="183"/>
      <c r="CE66" s="183"/>
      <c r="CF66" s="183"/>
      <c r="CG66" s="183"/>
      <c r="CH66" s="183"/>
      <c r="CI66" s="183"/>
      <c r="CJ66" s="183"/>
      <c r="CK66" s="183"/>
      <c r="CL66" s="183"/>
      <c r="CM66" s="183"/>
      <c r="CN66" s="183"/>
      <c r="CO66" s="183"/>
      <c r="CP66" s="183"/>
      <c r="CQ66" s="183"/>
      <c r="CR66" s="183"/>
      <c r="CS66" s="183"/>
      <c r="CT66" s="183"/>
      <c r="CU66" s="183"/>
      <c r="CV66" s="183"/>
      <c r="CW66" s="183"/>
      <c r="CX66" s="183"/>
      <c r="CY66" s="183"/>
      <c r="CZ66" s="183"/>
      <c r="DA66" s="183"/>
      <c r="DB66" s="183"/>
      <c r="DC66" s="183"/>
      <c r="DD66" s="183"/>
      <c r="DE66" s="183"/>
      <c r="DF66" s="183"/>
      <c r="DG66" s="183"/>
      <c r="DH66" s="183"/>
      <c r="DI66" s="183"/>
      <c r="DJ66" s="183"/>
      <c r="DK66" s="183"/>
      <c r="DL66" s="183"/>
      <c r="DM66" s="183"/>
      <c r="DN66" s="183"/>
      <c r="DO66" s="183"/>
      <c r="DP66" s="183"/>
      <c r="DQ66" s="183"/>
      <c r="DR66" s="183"/>
      <c r="DS66" s="183"/>
      <c r="DT66" s="183"/>
      <c r="DU66" s="183"/>
      <c r="DV66" s="183"/>
      <c r="DW66" s="183"/>
      <c r="DX66" s="183"/>
      <c r="DY66" s="183"/>
      <c r="DZ66" s="183"/>
      <c r="EA66" s="183"/>
      <c r="EB66" s="183"/>
      <c r="EC66" s="183"/>
      <c r="ED66" s="183"/>
      <c r="EE66" s="183"/>
      <c r="EF66" s="183"/>
      <c r="EG66" s="183"/>
      <c r="EH66" s="183"/>
      <c r="EI66" s="183"/>
      <c r="EJ66" s="183"/>
      <c r="EK66" s="183"/>
      <c r="EL66" s="183"/>
      <c r="EM66" s="183"/>
      <c r="EN66" s="183"/>
      <c r="EO66" s="183"/>
      <c r="EP66" s="183"/>
      <c r="EQ66" s="183"/>
      <c r="ER66" s="183"/>
      <c r="ES66" s="183"/>
      <c r="ET66" s="183"/>
      <c r="EU66" s="183"/>
      <c r="EV66" s="183"/>
      <c r="EW66" s="183"/>
      <c r="EX66" s="183"/>
      <c r="EY66" s="183"/>
      <c r="EZ66" s="183"/>
      <c r="FA66" s="183"/>
      <c r="FB66" s="183"/>
      <c r="FC66" s="183"/>
      <c r="FD66" s="183"/>
      <c r="FE66" s="183"/>
      <c r="FF66" s="183"/>
      <c r="FG66" s="183"/>
      <c r="FH66" s="183"/>
      <c r="FI66" s="183"/>
      <c r="FJ66" s="183"/>
      <c r="FK66" s="183"/>
      <c r="FL66" s="183"/>
      <c r="FM66" s="183"/>
      <c r="FN66" s="183"/>
      <c r="FO66" s="183"/>
      <c r="FP66" s="183"/>
      <c r="FQ66" s="183"/>
      <c r="FR66" s="183"/>
      <c r="FS66" s="183"/>
      <c r="FT66" s="183"/>
      <c r="FU66" s="183"/>
      <c r="FV66" s="183"/>
      <c r="FW66" s="183"/>
      <c r="FX66" s="183"/>
      <c r="FY66" s="183"/>
      <c r="FZ66" s="183"/>
      <c r="GA66" s="183"/>
      <c r="GB66" s="183"/>
      <c r="GC66" s="183"/>
      <c r="GD66" s="183"/>
      <c r="GE66" s="183"/>
      <c r="GF66" s="183"/>
      <c r="GG66" s="183"/>
      <c r="GH66" s="183"/>
      <c r="GI66" s="183"/>
      <c r="GJ66" s="183"/>
      <c r="GK66" s="183"/>
      <c r="GL66" s="183"/>
      <c r="GM66" s="183"/>
      <c r="GN66" s="183"/>
      <c r="GO66" s="183"/>
      <c r="GP66" s="183"/>
      <c r="GQ66" s="183"/>
      <c r="GR66" s="183"/>
      <c r="GS66" s="183"/>
      <c r="GT66" s="183"/>
      <c r="GU66" s="183"/>
      <c r="GV66" s="183"/>
      <c r="GW66" s="183"/>
      <c r="GX66" s="183"/>
      <c r="GY66" s="183"/>
      <c r="GZ66" s="183"/>
      <c r="HA66" s="183"/>
      <c r="HB66" s="183"/>
      <c r="HC66" s="183"/>
      <c r="HD66" s="183"/>
      <c r="HE66" s="183"/>
      <c r="HF66" s="183"/>
      <c r="HG66" s="183"/>
      <c r="HH66" s="183"/>
      <c r="HI66" s="183"/>
      <c r="HJ66" s="183"/>
      <c r="HK66" s="183"/>
      <c r="HL66" s="183"/>
      <c r="HM66" s="183"/>
      <c r="HN66" s="183"/>
      <c r="HO66" s="183"/>
      <c r="HP66" s="183"/>
      <c r="HQ66" s="183"/>
      <c r="HR66" s="183"/>
      <c r="HS66" s="183"/>
      <c r="HT66" s="183"/>
      <c r="HU66" s="183"/>
      <c r="HV66" s="183"/>
      <c r="HW66" s="183"/>
      <c r="HX66" s="183"/>
      <c r="HY66" s="183"/>
      <c r="HZ66" s="183"/>
      <c r="IA66" s="183"/>
      <c r="IB66" s="183"/>
      <c r="IC66" s="183"/>
      <c r="ID66" s="183"/>
      <c r="IE66" s="183"/>
      <c r="IF66" s="183"/>
      <c r="IG66" s="183"/>
      <c r="IH66" s="183"/>
      <c r="II66" s="183"/>
      <c r="IJ66" s="183"/>
      <c r="IK66" s="183"/>
      <c r="IL66" s="183"/>
      <c r="IM66" s="183"/>
      <c r="IN66" s="183"/>
      <c r="IO66" s="183"/>
      <c r="IP66" s="183"/>
      <c r="IQ66" s="183"/>
      <c r="IR66" s="183"/>
      <c r="IS66" s="183"/>
      <c r="IT66" s="183"/>
      <c r="IU66" s="183"/>
      <c r="IV66" s="183"/>
      <c r="IW66" s="183"/>
      <c r="IX66" s="183"/>
      <c r="IY66" s="183"/>
      <c r="IZ66" s="183"/>
      <c r="JA66" s="183"/>
      <c r="JB66" s="183"/>
      <c r="JC66" s="183"/>
      <c r="JD66" s="183"/>
      <c r="JE66" s="183"/>
      <c r="JF66" s="183"/>
      <c r="JG66" s="183"/>
      <c r="JH66" s="183"/>
      <c r="JI66" s="183"/>
      <c r="JJ66" s="183"/>
      <c r="JK66" s="183"/>
      <c r="JL66" s="183"/>
      <c r="JM66" s="183"/>
      <c r="JN66" s="183"/>
      <c r="JO66" s="183"/>
      <c r="JP66" s="183"/>
      <c r="JQ66" s="183"/>
      <c r="JR66" s="183"/>
      <c r="JS66" s="183"/>
      <c r="JT66" s="183"/>
      <c r="JU66" s="183"/>
      <c r="JV66" s="183"/>
      <c r="JW66" s="183"/>
      <c r="JX66" s="183"/>
      <c r="JY66" s="183"/>
      <c r="JZ66" s="183"/>
      <c r="KA66" s="183"/>
      <c r="KB66" s="183"/>
      <c r="KC66" s="183"/>
      <c r="KD66" s="183"/>
      <c r="KE66" s="183"/>
      <c r="KF66" s="183"/>
      <c r="KG66" s="183"/>
      <c r="KH66" s="183"/>
      <c r="KI66" s="183"/>
      <c r="KJ66" s="183"/>
      <c r="KK66" s="183"/>
      <c r="KL66" s="183"/>
      <c r="KM66" s="183"/>
      <c r="KN66" s="183"/>
      <c r="KO66" s="183"/>
      <c r="KP66" s="183"/>
      <c r="KQ66" s="183"/>
      <c r="KR66" s="183"/>
      <c r="KS66" s="183"/>
      <c r="KT66" s="183"/>
      <c r="KU66" s="183"/>
      <c r="KV66" s="183"/>
      <c r="KW66" s="183"/>
      <c r="KX66" s="183"/>
      <c r="KY66" s="183"/>
      <c r="KZ66" s="183"/>
      <c r="LA66" s="183"/>
      <c r="LB66" s="183"/>
      <c r="LC66" s="183"/>
      <c r="LD66" s="183"/>
      <c r="LE66" s="183"/>
      <c r="LF66" s="183"/>
      <c r="LG66" s="183"/>
      <c r="LH66" s="183"/>
      <c r="LI66" s="183"/>
      <c r="LJ66" s="183"/>
      <c r="LK66" s="183"/>
      <c r="LL66" s="183"/>
      <c r="LM66" s="183"/>
      <c r="LN66" s="183"/>
      <c r="LO66" s="183"/>
      <c r="LP66" s="183"/>
      <c r="LQ66" s="183"/>
      <c r="LR66" s="183"/>
      <c r="LS66" s="183"/>
      <c r="LT66" s="183"/>
      <c r="LU66" s="183"/>
      <c r="LV66" s="183"/>
      <c r="LW66" s="183"/>
      <c r="LX66" s="183"/>
      <c r="LY66" s="183"/>
      <c r="LZ66" s="183"/>
    </row>
    <row r="67" spans="1:338" s="220" customFormat="1" ht="13.5" hidden="1" customHeight="1">
      <c r="A67" s="183"/>
      <c r="B67" s="183"/>
      <c r="C67" s="183"/>
      <c r="D67" s="224"/>
      <c r="E67" s="225"/>
      <c r="F67" s="182"/>
      <c r="G67" s="182"/>
      <c r="H67" s="182"/>
      <c r="I67" s="182"/>
      <c r="J67" s="182"/>
      <c r="K67" s="182"/>
      <c r="L67" s="182"/>
      <c r="M67" s="183"/>
      <c r="N67" s="183"/>
      <c r="O67" s="183"/>
      <c r="P67" s="183"/>
      <c r="Q67" s="183"/>
      <c r="R67" s="183"/>
      <c r="S67" s="183"/>
      <c r="T67" s="183"/>
      <c r="U67" s="183"/>
      <c r="V67" s="183"/>
      <c r="W67" s="183"/>
      <c r="X67" s="183"/>
      <c r="Y67" s="183"/>
      <c r="Z67" s="183"/>
      <c r="AA67" s="183"/>
      <c r="AB67" s="183"/>
      <c r="AC67" s="183"/>
      <c r="AD67" s="183"/>
      <c r="AE67" s="183"/>
      <c r="AF67" s="183"/>
      <c r="AG67" s="183"/>
      <c r="AH67" s="183"/>
      <c r="AI67" s="183"/>
      <c r="AJ67" s="183"/>
      <c r="AK67" s="183"/>
      <c r="AL67" s="183"/>
      <c r="AM67" s="183"/>
      <c r="AN67" s="183"/>
      <c r="AO67" s="183"/>
      <c r="AP67" s="183"/>
      <c r="AQ67" s="183"/>
      <c r="AR67" s="183"/>
      <c r="AS67" s="183"/>
      <c r="AT67" s="183"/>
      <c r="AU67" s="183"/>
      <c r="AV67" s="183"/>
      <c r="AW67" s="183"/>
      <c r="AX67" s="183"/>
      <c r="AY67" s="183"/>
      <c r="AZ67" s="183"/>
      <c r="BA67" s="183"/>
      <c r="BB67" s="183"/>
      <c r="BC67" s="183"/>
      <c r="BD67" s="183"/>
      <c r="BE67" s="183"/>
      <c r="BF67" s="183"/>
      <c r="BG67" s="183"/>
      <c r="BH67" s="183"/>
      <c r="BI67" s="183"/>
      <c r="BJ67" s="183"/>
      <c r="BK67" s="183"/>
      <c r="BL67" s="183"/>
      <c r="BM67" s="183"/>
      <c r="BN67" s="183"/>
      <c r="BO67" s="183"/>
      <c r="BP67" s="183"/>
      <c r="BQ67" s="183"/>
      <c r="BR67" s="183"/>
      <c r="BS67" s="183"/>
      <c r="BT67" s="183"/>
      <c r="BU67" s="183"/>
      <c r="BV67" s="183"/>
      <c r="BW67" s="183"/>
      <c r="BX67" s="183"/>
      <c r="BY67" s="183"/>
      <c r="BZ67" s="183"/>
      <c r="CA67" s="183"/>
      <c r="CB67" s="183"/>
      <c r="CC67" s="183"/>
      <c r="CD67" s="183"/>
      <c r="CE67" s="183"/>
      <c r="CF67" s="183"/>
      <c r="CG67" s="183"/>
      <c r="CH67" s="183"/>
      <c r="CI67" s="183"/>
      <c r="CJ67" s="183"/>
      <c r="CK67" s="183"/>
      <c r="CL67" s="183"/>
      <c r="CM67" s="183"/>
      <c r="CN67" s="183"/>
      <c r="CO67" s="183"/>
      <c r="CP67" s="183"/>
      <c r="CQ67" s="183"/>
      <c r="CR67" s="183"/>
      <c r="CS67" s="183"/>
      <c r="CT67" s="183"/>
      <c r="CU67" s="183"/>
      <c r="CV67" s="183"/>
      <c r="CW67" s="183"/>
      <c r="CX67" s="183"/>
      <c r="CY67" s="183"/>
      <c r="CZ67" s="183"/>
      <c r="DA67" s="183"/>
      <c r="DB67" s="183"/>
      <c r="DC67" s="183"/>
      <c r="DD67" s="183"/>
      <c r="DE67" s="183"/>
      <c r="DF67" s="183"/>
      <c r="DG67" s="183"/>
      <c r="DH67" s="183"/>
      <c r="DI67" s="183"/>
      <c r="DJ67" s="183"/>
      <c r="DK67" s="183"/>
      <c r="DL67" s="183"/>
      <c r="DM67" s="183"/>
      <c r="DN67" s="183"/>
      <c r="DO67" s="183"/>
      <c r="DP67" s="183"/>
      <c r="DQ67" s="183"/>
      <c r="DR67" s="183"/>
      <c r="DS67" s="183"/>
      <c r="DT67" s="183"/>
      <c r="DU67" s="183"/>
      <c r="DV67" s="183"/>
      <c r="DW67" s="183"/>
      <c r="DX67" s="183"/>
      <c r="DY67" s="183"/>
      <c r="DZ67" s="183"/>
      <c r="EA67" s="183"/>
      <c r="EB67" s="183"/>
      <c r="EC67" s="183"/>
      <c r="ED67" s="183"/>
      <c r="EE67" s="183"/>
      <c r="EF67" s="183"/>
      <c r="EG67" s="183"/>
      <c r="EH67" s="183"/>
      <c r="EI67" s="183"/>
      <c r="EJ67" s="183"/>
      <c r="EK67" s="183"/>
      <c r="EL67" s="183"/>
      <c r="EM67" s="183"/>
      <c r="EN67" s="183"/>
      <c r="EO67" s="183"/>
      <c r="EP67" s="183"/>
      <c r="EQ67" s="183"/>
      <c r="ER67" s="183"/>
      <c r="ES67" s="183"/>
      <c r="ET67" s="183"/>
      <c r="EU67" s="183"/>
      <c r="EV67" s="183"/>
      <c r="EW67" s="183"/>
      <c r="EX67" s="183"/>
      <c r="EY67" s="183"/>
      <c r="EZ67" s="183"/>
      <c r="FA67" s="183"/>
      <c r="FB67" s="183"/>
      <c r="FC67" s="183"/>
      <c r="FD67" s="183"/>
      <c r="FE67" s="183"/>
      <c r="FF67" s="183"/>
      <c r="FG67" s="183"/>
      <c r="FH67" s="183"/>
      <c r="FI67" s="183"/>
      <c r="FJ67" s="183"/>
      <c r="FK67" s="183"/>
      <c r="FL67" s="183"/>
      <c r="FM67" s="183"/>
      <c r="FN67" s="183"/>
      <c r="FO67" s="183"/>
      <c r="FP67" s="183"/>
      <c r="FQ67" s="183"/>
      <c r="FR67" s="183"/>
      <c r="FS67" s="183"/>
      <c r="FT67" s="183"/>
      <c r="FU67" s="183"/>
      <c r="FV67" s="183"/>
      <c r="FW67" s="183"/>
      <c r="FX67" s="183"/>
      <c r="FY67" s="183"/>
      <c r="FZ67" s="183"/>
      <c r="GA67" s="183"/>
      <c r="GB67" s="183"/>
      <c r="GC67" s="183"/>
      <c r="GD67" s="183"/>
      <c r="GE67" s="183"/>
      <c r="GF67" s="183"/>
      <c r="GG67" s="183"/>
      <c r="GH67" s="183"/>
      <c r="GI67" s="183"/>
      <c r="GJ67" s="183"/>
      <c r="GK67" s="183"/>
      <c r="GL67" s="183"/>
      <c r="GM67" s="183"/>
      <c r="GN67" s="183"/>
      <c r="GO67" s="183"/>
      <c r="GP67" s="183"/>
      <c r="GQ67" s="183"/>
      <c r="GR67" s="183"/>
      <c r="GS67" s="183"/>
      <c r="GT67" s="183"/>
      <c r="GU67" s="183"/>
      <c r="GV67" s="183"/>
      <c r="GW67" s="183"/>
      <c r="GX67" s="183"/>
      <c r="GY67" s="183"/>
      <c r="GZ67" s="183"/>
      <c r="HA67" s="183"/>
      <c r="HB67" s="183"/>
      <c r="HC67" s="183"/>
      <c r="HD67" s="183"/>
      <c r="HE67" s="183"/>
      <c r="HF67" s="183"/>
      <c r="HG67" s="183"/>
      <c r="HH67" s="183"/>
      <c r="HI67" s="183"/>
      <c r="HJ67" s="183"/>
      <c r="HK67" s="183"/>
      <c r="HL67" s="183"/>
      <c r="HM67" s="183"/>
      <c r="HN67" s="183"/>
      <c r="HO67" s="183"/>
      <c r="HP67" s="183"/>
      <c r="HQ67" s="183"/>
      <c r="HR67" s="183"/>
      <c r="HS67" s="183"/>
      <c r="HT67" s="183"/>
      <c r="HU67" s="183"/>
      <c r="HV67" s="183"/>
      <c r="HW67" s="183"/>
      <c r="HX67" s="183"/>
      <c r="HY67" s="183"/>
      <c r="HZ67" s="183"/>
      <c r="IA67" s="183"/>
      <c r="IB67" s="183"/>
      <c r="IC67" s="183"/>
      <c r="ID67" s="183"/>
      <c r="IE67" s="183"/>
      <c r="IF67" s="183"/>
      <c r="IG67" s="183"/>
      <c r="IH67" s="183"/>
      <c r="II67" s="183"/>
      <c r="IJ67" s="183"/>
      <c r="IK67" s="183"/>
      <c r="IL67" s="183"/>
      <c r="IM67" s="183"/>
      <c r="IN67" s="183"/>
      <c r="IO67" s="183"/>
      <c r="IP67" s="183"/>
      <c r="IQ67" s="183"/>
      <c r="IR67" s="183"/>
      <c r="IS67" s="183"/>
      <c r="IT67" s="183"/>
      <c r="IU67" s="183"/>
      <c r="IV67" s="183"/>
      <c r="IW67" s="183"/>
      <c r="IX67" s="183"/>
      <c r="IY67" s="183"/>
      <c r="IZ67" s="183"/>
      <c r="JA67" s="183"/>
      <c r="JB67" s="183"/>
      <c r="JC67" s="183"/>
      <c r="JD67" s="183"/>
      <c r="JE67" s="183"/>
      <c r="JF67" s="183"/>
      <c r="JG67" s="183"/>
      <c r="JH67" s="183"/>
      <c r="JI67" s="183"/>
      <c r="JJ67" s="183"/>
      <c r="JK67" s="183"/>
      <c r="JL67" s="183"/>
      <c r="JM67" s="183"/>
      <c r="JN67" s="183"/>
      <c r="JO67" s="183"/>
      <c r="JP67" s="183"/>
      <c r="JQ67" s="183"/>
      <c r="JR67" s="183"/>
      <c r="JS67" s="183"/>
      <c r="JT67" s="183"/>
      <c r="JU67" s="183"/>
      <c r="JV67" s="183"/>
      <c r="JW67" s="183"/>
      <c r="JX67" s="183"/>
      <c r="JY67" s="183"/>
      <c r="JZ67" s="183"/>
      <c r="KA67" s="183"/>
      <c r="KB67" s="183"/>
      <c r="KC67" s="183"/>
      <c r="KD67" s="183"/>
      <c r="KE67" s="183"/>
      <c r="KF67" s="183"/>
      <c r="KG67" s="183"/>
      <c r="KH67" s="183"/>
      <c r="KI67" s="183"/>
      <c r="KJ67" s="183"/>
      <c r="KK67" s="183"/>
      <c r="KL67" s="183"/>
      <c r="KM67" s="183"/>
      <c r="KN67" s="183"/>
      <c r="KO67" s="183"/>
      <c r="KP67" s="183"/>
      <c r="KQ67" s="183"/>
      <c r="KR67" s="183"/>
      <c r="KS67" s="183"/>
      <c r="KT67" s="183"/>
      <c r="KU67" s="183"/>
      <c r="KV67" s="183"/>
      <c r="KW67" s="183"/>
      <c r="KX67" s="183"/>
      <c r="KY67" s="183"/>
      <c r="KZ67" s="183"/>
      <c r="LA67" s="183"/>
      <c r="LB67" s="183"/>
      <c r="LC67" s="183"/>
      <c r="LD67" s="183"/>
      <c r="LE67" s="183"/>
      <c r="LF67" s="183"/>
      <c r="LG67" s="183"/>
      <c r="LH67" s="183"/>
      <c r="LI67" s="183"/>
      <c r="LJ67" s="183"/>
      <c r="LK67" s="183"/>
      <c r="LL67" s="183"/>
      <c r="LM67" s="183"/>
      <c r="LN67" s="183"/>
      <c r="LO67" s="183"/>
      <c r="LP67" s="183"/>
      <c r="LQ67" s="183"/>
      <c r="LR67" s="183"/>
      <c r="LS67" s="183"/>
      <c r="LT67" s="183"/>
      <c r="LU67" s="183"/>
      <c r="LV67" s="183"/>
      <c r="LW67" s="183"/>
      <c r="LX67" s="183"/>
      <c r="LY67" s="183"/>
      <c r="LZ67" s="183"/>
    </row>
    <row r="68" spans="1:338" s="220" customFormat="1" ht="13.5" hidden="1" customHeight="1">
      <c r="A68" s="183"/>
      <c r="B68" s="183"/>
      <c r="C68" s="183"/>
      <c r="D68" s="224"/>
      <c r="E68" s="225"/>
      <c r="F68" s="182"/>
      <c r="G68" s="182"/>
      <c r="H68" s="182"/>
      <c r="I68" s="182"/>
      <c r="J68" s="182"/>
      <c r="K68" s="182"/>
      <c r="L68" s="182"/>
      <c r="M68" s="183"/>
      <c r="N68" s="183"/>
      <c r="O68" s="183"/>
      <c r="P68" s="183"/>
      <c r="Q68" s="183"/>
      <c r="R68" s="183"/>
      <c r="S68" s="183"/>
      <c r="T68" s="183"/>
      <c r="U68" s="183"/>
      <c r="V68" s="183"/>
      <c r="W68" s="183"/>
      <c r="X68" s="183"/>
      <c r="Y68" s="183"/>
      <c r="Z68" s="183"/>
      <c r="AA68" s="183"/>
      <c r="AB68" s="183"/>
      <c r="AC68" s="183"/>
      <c r="AD68" s="183"/>
      <c r="AE68" s="183"/>
      <c r="AF68" s="183"/>
      <c r="AG68" s="183"/>
      <c r="AH68" s="183"/>
      <c r="AI68" s="183"/>
      <c r="AJ68" s="183"/>
      <c r="AK68" s="183"/>
      <c r="AL68" s="183"/>
      <c r="AM68" s="183"/>
      <c r="AN68" s="183"/>
      <c r="AO68" s="183"/>
      <c r="AP68" s="183"/>
      <c r="AQ68" s="183"/>
      <c r="AR68" s="183"/>
      <c r="AS68" s="183"/>
      <c r="AT68" s="183"/>
      <c r="AU68" s="183"/>
      <c r="AV68" s="183"/>
      <c r="AW68" s="183"/>
      <c r="AX68" s="183"/>
      <c r="AY68" s="183"/>
      <c r="AZ68" s="183"/>
      <c r="BA68" s="183"/>
      <c r="BB68" s="183"/>
      <c r="BC68" s="183"/>
      <c r="BD68" s="183"/>
      <c r="BE68" s="183"/>
      <c r="BF68" s="183"/>
      <c r="BG68" s="183"/>
      <c r="BH68" s="183"/>
      <c r="BI68" s="183"/>
      <c r="BJ68" s="183"/>
      <c r="BK68" s="183"/>
      <c r="BL68" s="183"/>
      <c r="BM68" s="183"/>
      <c r="BN68" s="183"/>
      <c r="BO68" s="183"/>
      <c r="BP68" s="183"/>
      <c r="BQ68" s="183"/>
      <c r="BR68" s="183"/>
      <c r="BS68" s="183"/>
      <c r="BT68" s="183"/>
      <c r="BU68" s="183"/>
      <c r="BV68" s="183"/>
      <c r="BW68" s="183"/>
      <c r="BX68" s="183"/>
      <c r="BY68" s="183"/>
      <c r="BZ68" s="183"/>
      <c r="CA68" s="183"/>
      <c r="CB68" s="183"/>
      <c r="CC68" s="183"/>
      <c r="CD68" s="183"/>
      <c r="CE68" s="183"/>
      <c r="CF68" s="183"/>
      <c r="CG68" s="183"/>
      <c r="CH68" s="183"/>
      <c r="CI68" s="183"/>
      <c r="CJ68" s="183"/>
      <c r="CK68" s="183"/>
      <c r="CL68" s="183"/>
      <c r="CM68" s="183"/>
      <c r="CN68" s="183"/>
      <c r="CO68" s="183"/>
      <c r="CP68" s="183"/>
      <c r="CQ68" s="183"/>
      <c r="CR68" s="183"/>
      <c r="CS68" s="183"/>
      <c r="CT68" s="183"/>
      <c r="CU68" s="183"/>
      <c r="CV68" s="183"/>
      <c r="CW68" s="183"/>
      <c r="CX68" s="183"/>
      <c r="CY68" s="183"/>
      <c r="CZ68" s="183"/>
      <c r="DA68" s="183"/>
      <c r="DB68" s="183"/>
      <c r="DC68" s="183"/>
      <c r="DD68" s="183"/>
      <c r="DE68" s="183"/>
      <c r="DF68" s="183"/>
      <c r="DG68" s="183"/>
      <c r="DH68" s="183"/>
      <c r="DI68" s="183"/>
      <c r="DJ68" s="183"/>
      <c r="DK68" s="183"/>
      <c r="DL68" s="183"/>
      <c r="DM68" s="183"/>
      <c r="DN68" s="183"/>
      <c r="DO68" s="183"/>
      <c r="DP68" s="183"/>
      <c r="DQ68" s="183"/>
      <c r="DR68" s="183"/>
      <c r="DS68" s="183"/>
      <c r="DT68" s="183"/>
      <c r="DU68" s="183"/>
      <c r="DV68" s="183"/>
      <c r="DW68" s="183"/>
      <c r="DX68" s="183"/>
      <c r="DY68" s="183"/>
      <c r="DZ68" s="183"/>
      <c r="EA68" s="183"/>
      <c r="EB68" s="183"/>
      <c r="EC68" s="183"/>
      <c r="ED68" s="183"/>
      <c r="EE68" s="183"/>
      <c r="EF68" s="183"/>
      <c r="EG68" s="183"/>
      <c r="EH68" s="183"/>
      <c r="EI68" s="183"/>
      <c r="EJ68" s="183"/>
      <c r="EK68" s="183"/>
      <c r="EL68" s="183"/>
      <c r="EM68" s="183"/>
      <c r="EN68" s="183"/>
      <c r="EO68" s="183"/>
      <c r="EP68" s="183"/>
      <c r="EQ68" s="183"/>
      <c r="ER68" s="183"/>
      <c r="ES68" s="183"/>
      <c r="ET68" s="183"/>
      <c r="EU68" s="183"/>
      <c r="EV68" s="183"/>
      <c r="EW68" s="183"/>
      <c r="EX68" s="183"/>
      <c r="EY68" s="183"/>
      <c r="EZ68" s="183"/>
      <c r="FA68" s="183"/>
      <c r="FB68" s="183"/>
      <c r="FC68" s="183"/>
      <c r="FD68" s="183"/>
      <c r="FE68" s="183"/>
      <c r="FF68" s="183"/>
      <c r="FG68" s="183"/>
      <c r="FH68" s="183"/>
      <c r="FI68" s="183"/>
      <c r="FJ68" s="183"/>
      <c r="FK68" s="183"/>
      <c r="FL68" s="183"/>
      <c r="FM68" s="183"/>
      <c r="FN68" s="183"/>
      <c r="FO68" s="183"/>
      <c r="FP68" s="183"/>
      <c r="FQ68" s="183"/>
      <c r="FR68" s="183"/>
      <c r="FS68" s="183"/>
      <c r="FT68" s="183"/>
      <c r="FU68" s="183"/>
      <c r="FV68" s="183"/>
      <c r="FW68" s="183"/>
      <c r="FX68" s="183"/>
      <c r="FY68" s="183"/>
      <c r="FZ68" s="183"/>
      <c r="GA68" s="183"/>
      <c r="GB68" s="183"/>
      <c r="GC68" s="183"/>
      <c r="GD68" s="183"/>
      <c r="GE68" s="183"/>
      <c r="GF68" s="183"/>
      <c r="GG68" s="183"/>
      <c r="GH68" s="183"/>
      <c r="GI68" s="183"/>
      <c r="GJ68" s="183"/>
      <c r="GK68" s="183"/>
      <c r="GL68" s="183"/>
      <c r="GM68" s="183"/>
      <c r="GN68" s="183"/>
      <c r="GO68" s="183"/>
      <c r="GP68" s="183"/>
      <c r="GQ68" s="183"/>
      <c r="GR68" s="183"/>
      <c r="GS68" s="183"/>
      <c r="GT68" s="183"/>
      <c r="GU68" s="183"/>
      <c r="GV68" s="183"/>
      <c r="GW68" s="183"/>
      <c r="GX68" s="183"/>
      <c r="GY68" s="183"/>
      <c r="GZ68" s="183"/>
      <c r="HA68" s="183"/>
      <c r="HB68" s="183"/>
      <c r="HC68" s="183"/>
      <c r="HD68" s="183"/>
      <c r="HE68" s="183"/>
      <c r="HF68" s="183"/>
      <c r="HG68" s="183"/>
      <c r="HH68" s="183"/>
      <c r="HI68" s="183"/>
      <c r="HJ68" s="183"/>
      <c r="HK68" s="183"/>
      <c r="HL68" s="183"/>
      <c r="HM68" s="183"/>
      <c r="HN68" s="183"/>
      <c r="HO68" s="183"/>
      <c r="HP68" s="183"/>
      <c r="HQ68" s="183"/>
      <c r="HR68" s="183"/>
      <c r="HS68" s="183"/>
      <c r="HT68" s="183"/>
      <c r="HU68" s="183"/>
      <c r="HV68" s="183"/>
      <c r="HW68" s="183"/>
      <c r="HX68" s="183"/>
      <c r="HY68" s="183"/>
      <c r="HZ68" s="183"/>
      <c r="IA68" s="183"/>
      <c r="IB68" s="183"/>
      <c r="IC68" s="183"/>
      <c r="ID68" s="183"/>
      <c r="IE68" s="183"/>
      <c r="IF68" s="183"/>
      <c r="IG68" s="183"/>
      <c r="IH68" s="183"/>
      <c r="II68" s="183"/>
      <c r="IJ68" s="183"/>
      <c r="IK68" s="183"/>
      <c r="IL68" s="183"/>
      <c r="IM68" s="183"/>
      <c r="IN68" s="183"/>
      <c r="IO68" s="183"/>
      <c r="IP68" s="183"/>
      <c r="IQ68" s="183"/>
      <c r="IR68" s="183"/>
      <c r="IS68" s="183"/>
      <c r="IT68" s="183"/>
      <c r="IU68" s="183"/>
      <c r="IV68" s="183"/>
      <c r="IW68" s="183"/>
      <c r="IX68" s="183"/>
      <c r="IY68" s="183"/>
      <c r="IZ68" s="183"/>
      <c r="JA68" s="183"/>
      <c r="JB68" s="183"/>
      <c r="JC68" s="183"/>
      <c r="JD68" s="183"/>
      <c r="JE68" s="183"/>
      <c r="JF68" s="183"/>
      <c r="JG68" s="183"/>
      <c r="JH68" s="183"/>
      <c r="JI68" s="183"/>
      <c r="JJ68" s="183"/>
      <c r="JK68" s="183"/>
      <c r="JL68" s="183"/>
      <c r="JM68" s="183"/>
      <c r="JN68" s="183"/>
      <c r="JO68" s="183"/>
      <c r="JP68" s="183"/>
      <c r="JQ68" s="183"/>
      <c r="JR68" s="183"/>
      <c r="JS68" s="183"/>
      <c r="JT68" s="183"/>
      <c r="JU68" s="183"/>
      <c r="JV68" s="183"/>
      <c r="JW68" s="183"/>
      <c r="JX68" s="183"/>
      <c r="JY68" s="183"/>
      <c r="JZ68" s="183"/>
      <c r="KA68" s="183"/>
      <c r="KB68" s="183"/>
      <c r="KC68" s="183"/>
      <c r="KD68" s="183"/>
      <c r="KE68" s="183"/>
      <c r="KF68" s="183"/>
      <c r="KG68" s="183"/>
      <c r="KH68" s="183"/>
      <c r="KI68" s="183"/>
      <c r="KJ68" s="183"/>
      <c r="KK68" s="183"/>
      <c r="KL68" s="183"/>
      <c r="KM68" s="183"/>
      <c r="KN68" s="183"/>
      <c r="KO68" s="183"/>
      <c r="KP68" s="183"/>
      <c r="KQ68" s="183"/>
      <c r="KR68" s="183"/>
      <c r="KS68" s="183"/>
      <c r="KT68" s="183"/>
      <c r="KU68" s="183"/>
      <c r="KV68" s="183"/>
      <c r="KW68" s="183"/>
      <c r="KX68" s="183"/>
      <c r="KY68" s="183"/>
      <c r="KZ68" s="183"/>
      <c r="LA68" s="183"/>
      <c r="LB68" s="183"/>
      <c r="LC68" s="183"/>
      <c r="LD68" s="183"/>
      <c r="LE68" s="183"/>
      <c r="LF68" s="183"/>
      <c r="LG68" s="183"/>
      <c r="LH68" s="183"/>
      <c r="LI68" s="183"/>
      <c r="LJ68" s="183"/>
      <c r="LK68" s="183"/>
      <c r="LL68" s="183"/>
      <c r="LM68" s="183"/>
      <c r="LN68" s="183"/>
      <c r="LO68" s="183"/>
      <c r="LP68" s="183"/>
      <c r="LQ68" s="183"/>
      <c r="LR68" s="183"/>
      <c r="LS68" s="183"/>
      <c r="LT68" s="183"/>
      <c r="LU68" s="183"/>
      <c r="LV68" s="183"/>
      <c r="LW68" s="183"/>
      <c r="LX68" s="183"/>
      <c r="LY68" s="183"/>
      <c r="LZ68" s="183"/>
    </row>
    <row r="69" spans="1:338" s="220" customFormat="1" ht="13.5" hidden="1" customHeight="1">
      <c r="A69" s="183"/>
      <c r="B69" s="183"/>
      <c r="C69" s="183"/>
      <c r="D69" s="224"/>
      <c r="E69" s="225"/>
      <c r="F69" s="182"/>
      <c r="G69" s="182"/>
      <c r="H69" s="182"/>
      <c r="I69" s="182"/>
      <c r="J69" s="182"/>
      <c r="K69" s="182"/>
      <c r="L69" s="182"/>
      <c r="M69" s="183"/>
      <c r="N69" s="183"/>
      <c r="O69" s="183"/>
      <c r="P69" s="183"/>
      <c r="Q69" s="183"/>
      <c r="R69" s="183"/>
      <c r="S69" s="183"/>
      <c r="T69" s="183"/>
      <c r="U69" s="183"/>
      <c r="V69" s="183"/>
      <c r="W69" s="183"/>
      <c r="X69" s="183"/>
      <c r="Y69" s="183"/>
      <c r="Z69" s="183"/>
      <c r="AA69" s="183"/>
      <c r="AB69" s="183"/>
      <c r="AC69" s="183"/>
      <c r="AD69" s="183"/>
      <c r="AE69" s="183"/>
      <c r="AF69" s="183"/>
      <c r="AG69" s="183"/>
      <c r="AH69" s="183"/>
      <c r="AI69" s="183"/>
      <c r="AJ69" s="183"/>
      <c r="AK69" s="183"/>
      <c r="AL69" s="183"/>
      <c r="AM69" s="183"/>
      <c r="AN69" s="183"/>
      <c r="AO69" s="183"/>
      <c r="AP69" s="183"/>
      <c r="AQ69" s="183"/>
      <c r="AR69" s="183"/>
      <c r="AS69" s="183"/>
      <c r="AT69" s="183"/>
      <c r="AU69" s="183"/>
      <c r="AV69" s="183"/>
      <c r="AW69" s="183"/>
      <c r="AX69" s="183"/>
      <c r="AY69" s="183"/>
      <c r="AZ69" s="183"/>
      <c r="BA69" s="183"/>
      <c r="BB69" s="183"/>
      <c r="BC69" s="183"/>
      <c r="BD69" s="183"/>
      <c r="BE69" s="183"/>
      <c r="BF69" s="183"/>
      <c r="BG69" s="183"/>
      <c r="BH69" s="183"/>
      <c r="BI69" s="183"/>
      <c r="BJ69" s="183"/>
      <c r="BK69" s="183"/>
      <c r="BL69" s="183"/>
      <c r="BM69" s="183"/>
      <c r="BN69" s="183"/>
      <c r="BO69" s="183"/>
      <c r="BP69" s="183"/>
      <c r="BQ69" s="183"/>
      <c r="BR69" s="183"/>
      <c r="BS69" s="183"/>
      <c r="BT69" s="183"/>
      <c r="BU69" s="183"/>
      <c r="BV69" s="183"/>
      <c r="BW69" s="183"/>
      <c r="BX69" s="183"/>
      <c r="BY69" s="183"/>
      <c r="BZ69" s="183"/>
      <c r="CA69" s="183"/>
      <c r="CB69" s="183"/>
      <c r="CC69" s="183"/>
      <c r="CD69" s="183"/>
      <c r="CE69" s="183"/>
      <c r="CF69" s="183"/>
      <c r="CG69" s="183"/>
      <c r="CH69" s="183"/>
      <c r="CI69" s="183"/>
      <c r="CJ69" s="183"/>
      <c r="CK69" s="183"/>
      <c r="CL69" s="183"/>
      <c r="CM69" s="183"/>
      <c r="CN69" s="183"/>
      <c r="CO69" s="183"/>
      <c r="CP69" s="183"/>
      <c r="CQ69" s="183"/>
      <c r="CR69" s="183"/>
      <c r="CS69" s="183"/>
      <c r="CT69" s="183"/>
      <c r="CU69" s="183"/>
      <c r="CV69" s="183"/>
      <c r="CW69" s="183"/>
      <c r="CX69" s="183"/>
      <c r="CY69" s="183"/>
      <c r="CZ69" s="183"/>
      <c r="DA69" s="183"/>
      <c r="DB69" s="183"/>
      <c r="DC69" s="183"/>
      <c r="DD69" s="183"/>
      <c r="DE69" s="183"/>
      <c r="DF69" s="183"/>
      <c r="DG69" s="183"/>
      <c r="DH69" s="183"/>
      <c r="DI69" s="183"/>
      <c r="DJ69" s="183"/>
      <c r="DK69" s="183"/>
      <c r="DL69" s="183"/>
      <c r="DM69" s="183"/>
      <c r="DN69" s="183"/>
      <c r="DO69" s="183"/>
      <c r="DP69" s="183"/>
      <c r="DQ69" s="183"/>
      <c r="DR69" s="183"/>
      <c r="DS69" s="183"/>
      <c r="DT69" s="183"/>
      <c r="DU69" s="183"/>
      <c r="DV69" s="183"/>
      <c r="DW69" s="183"/>
      <c r="DX69" s="183"/>
      <c r="DY69" s="183"/>
      <c r="DZ69" s="183"/>
      <c r="EA69" s="183"/>
      <c r="EB69" s="183"/>
      <c r="EC69" s="183"/>
      <c r="ED69" s="183"/>
      <c r="EE69" s="183"/>
      <c r="EF69" s="183"/>
      <c r="EG69" s="183"/>
      <c r="EH69" s="183"/>
      <c r="EI69" s="183"/>
      <c r="EJ69" s="183"/>
      <c r="EK69" s="183"/>
      <c r="EL69" s="183"/>
      <c r="EM69" s="183"/>
      <c r="EN69" s="183"/>
      <c r="EO69" s="183"/>
      <c r="EP69" s="183"/>
      <c r="EQ69" s="183"/>
      <c r="ER69" s="183"/>
      <c r="ES69" s="183"/>
      <c r="ET69" s="183"/>
      <c r="EU69" s="183"/>
      <c r="EV69" s="183"/>
      <c r="EW69" s="183"/>
      <c r="EX69" s="183"/>
      <c r="EY69" s="183"/>
      <c r="EZ69" s="183"/>
      <c r="FA69" s="183"/>
      <c r="FB69" s="183"/>
      <c r="FC69" s="183"/>
      <c r="FD69" s="183"/>
      <c r="FE69" s="183"/>
      <c r="FF69" s="183"/>
      <c r="FG69" s="183"/>
      <c r="FH69" s="183"/>
      <c r="FI69" s="183"/>
      <c r="FJ69" s="183"/>
      <c r="FK69" s="183"/>
      <c r="FL69" s="183"/>
      <c r="FM69" s="183"/>
      <c r="FN69" s="183"/>
      <c r="FO69" s="183"/>
      <c r="FP69" s="183"/>
      <c r="FQ69" s="183"/>
      <c r="FR69" s="183"/>
      <c r="FS69" s="183"/>
      <c r="FT69" s="183"/>
      <c r="FU69" s="183"/>
      <c r="FV69" s="183"/>
      <c r="FW69" s="183"/>
      <c r="FX69" s="183"/>
      <c r="FY69" s="183"/>
      <c r="FZ69" s="183"/>
      <c r="GA69" s="183"/>
      <c r="GB69" s="183"/>
      <c r="GC69" s="183"/>
      <c r="GD69" s="183"/>
      <c r="GE69" s="183"/>
      <c r="GF69" s="183"/>
      <c r="GG69" s="183"/>
      <c r="GH69" s="183"/>
      <c r="GI69" s="183"/>
      <c r="GJ69" s="183"/>
      <c r="GK69" s="183"/>
      <c r="GL69" s="183"/>
      <c r="GM69" s="183"/>
      <c r="GN69" s="183"/>
      <c r="GO69" s="183"/>
      <c r="GP69" s="183"/>
      <c r="GQ69" s="183"/>
      <c r="GR69" s="183"/>
      <c r="GS69" s="183"/>
      <c r="GT69" s="183"/>
      <c r="GU69" s="183"/>
      <c r="GV69" s="183"/>
      <c r="GW69" s="183"/>
      <c r="GX69" s="183"/>
      <c r="GY69" s="183"/>
      <c r="GZ69" s="183"/>
      <c r="HA69" s="183"/>
      <c r="HB69" s="183"/>
      <c r="HC69" s="183"/>
      <c r="HD69" s="183"/>
      <c r="HE69" s="183"/>
      <c r="HF69" s="183"/>
      <c r="HG69" s="183"/>
      <c r="HH69" s="183"/>
      <c r="HI69" s="183"/>
      <c r="HJ69" s="183"/>
      <c r="HK69" s="183"/>
      <c r="HL69" s="183"/>
      <c r="HM69" s="183"/>
      <c r="HN69" s="183"/>
      <c r="HO69" s="183"/>
      <c r="HP69" s="183"/>
      <c r="HQ69" s="183"/>
      <c r="HR69" s="183"/>
      <c r="HS69" s="183"/>
      <c r="HT69" s="183"/>
      <c r="HU69" s="183"/>
      <c r="HV69" s="183"/>
      <c r="HW69" s="183"/>
      <c r="HX69" s="183"/>
      <c r="HY69" s="183"/>
      <c r="HZ69" s="183"/>
      <c r="IA69" s="183"/>
      <c r="IB69" s="183"/>
      <c r="IC69" s="183"/>
      <c r="ID69" s="183"/>
      <c r="IE69" s="183"/>
      <c r="IF69" s="183"/>
      <c r="IG69" s="183"/>
      <c r="IH69" s="183"/>
      <c r="II69" s="183"/>
      <c r="IJ69" s="183"/>
      <c r="IK69" s="183"/>
      <c r="IL69" s="183"/>
      <c r="IM69" s="183"/>
      <c r="IN69" s="183"/>
      <c r="IO69" s="183"/>
      <c r="IP69" s="183"/>
      <c r="IQ69" s="183"/>
      <c r="IR69" s="183"/>
      <c r="IS69" s="183"/>
      <c r="IT69" s="183"/>
      <c r="IU69" s="183"/>
      <c r="IV69" s="183"/>
      <c r="IW69" s="183"/>
      <c r="IX69" s="183"/>
      <c r="IY69" s="183"/>
      <c r="IZ69" s="183"/>
      <c r="JA69" s="183"/>
      <c r="JB69" s="183"/>
      <c r="JC69" s="183"/>
      <c r="JD69" s="183"/>
      <c r="JE69" s="183"/>
      <c r="JF69" s="183"/>
      <c r="JG69" s="183"/>
      <c r="JH69" s="183"/>
      <c r="JI69" s="183"/>
      <c r="JJ69" s="183"/>
      <c r="JK69" s="183"/>
      <c r="JL69" s="183"/>
      <c r="JM69" s="183"/>
      <c r="JN69" s="183"/>
      <c r="JO69" s="183"/>
      <c r="JP69" s="183"/>
      <c r="JQ69" s="183"/>
      <c r="JR69" s="183"/>
      <c r="JS69" s="183"/>
      <c r="JT69" s="183"/>
      <c r="JU69" s="183"/>
      <c r="JV69" s="183"/>
      <c r="JW69" s="183"/>
      <c r="JX69" s="183"/>
      <c r="JY69" s="183"/>
      <c r="JZ69" s="183"/>
      <c r="KA69" s="183"/>
      <c r="KB69" s="183"/>
      <c r="KC69" s="183"/>
      <c r="KD69" s="183"/>
      <c r="KE69" s="183"/>
      <c r="KF69" s="183"/>
      <c r="KG69" s="183"/>
      <c r="KH69" s="183"/>
      <c r="KI69" s="183"/>
      <c r="KJ69" s="183"/>
      <c r="KK69" s="183"/>
      <c r="KL69" s="183"/>
      <c r="KM69" s="183"/>
      <c r="KN69" s="183"/>
      <c r="KO69" s="183"/>
      <c r="KP69" s="183"/>
      <c r="KQ69" s="183"/>
      <c r="KR69" s="183"/>
      <c r="KS69" s="183"/>
      <c r="KT69" s="183"/>
      <c r="KU69" s="183"/>
      <c r="KV69" s="183"/>
      <c r="KW69" s="183"/>
      <c r="KX69" s="183"/>
      <c r="KY69" s="183"/>
      <c r="KZ69" s="183"/>
      <c r="LA69" s="183"/>
      <c r="LB69" s="183"/>
      <c r="LC69" s="183"/>
      <c r="LD69" s="183"/>
      <c r="LE69" s="183"/>
      <c r="LF69" s="183"/>
      <c r="LG69" s="183"/>
      <c r="LH69" s="183"/>
      <c r="LI69" s="183"/>
      <c r="LJ69" s="183"/>
      <c r="LK69" s="183"/>
      <c r="LL69" s="183"/>
      <c r="LM69" s="183"/>
      <c r="LN69" s="183"/>
      <c r="LO69" s="183"/>
      <c r="LP69" s="183"/>
      <c r="LQ69" s="183"/>
      <c r="LR69" s="183"/>
      <c r="LS69" s="183"/>
      <c r="LT69" s="183"/>
      <c r="LU69" s="183"/>
      <c r="LV69" s="183"/>
      <c r="LW69" s="183"/>
      <c r="LX69" s="183"/>
      <c r="LY69" s="183"/>
      <c r="LZ69" s="183"/>
    </row>
    <row r="70" spans="1:338" s="220" customFormat="1" ht="13.5" hidden="1" customHeight="1">
      <c r="A70" s="183"/>
      <c r="B70" s="183"/>
      <c r="C70" s="183"/>
      <c r="D70" s="224"/>
      <c r="E70" s="225"/>
      <c r="F70" s="224"/>
      <c r="G70" s="224"/>
      <c r="H70" s="183"/>
      <c r="I70" s="183"/>
      <c r="J70" s="214"/>
      <c r="K70" s="214"/>
      <c r="L70" s="214"/>
      <c r="M70" s="183"/>
      <c r="N70" s="183"/>
      <c r="O70" s="183"/>
      <c r="P70" s="183"/>
      <c r="Q70" s="183"/>
      <c r="R70" s="183"/>
      <c r="S70" s="183"/>
      <c r="T70" s="183"/>
      <c r="U70" s="183"/>
      <c r="V70" s="183"/>
      <c r="W70" s="183"/>
      <c r="X70" s="183"/>
      <c r="Y70" s="183"/>
      <c r="Z70" s="183"/>
      <c r="AA70" s="183"/>
      <c r="AB70" s="183"/>
      <c r="AC70" s="183"/>
      <c r="AD70" s="183"/>
      <c r="AE70" s="183"/>
      <c r="AF70" s="183"/>
      <c r="AG70" s="183"/>
      <c r="AH70" s="183"/>
      <c r="AI70" s="183"/>
      <c r="AJ70" s="183"/>
      <c r="AK70" s="183"/>
      <c r="AL70" s="183"/>
      <c r="AM70" s="183"/>
      <c r="AN70" s="183"/>
      <c r="AO70" s="183"/>
      <c r="AP70" s="183"/>
      <c r="AQ70" s="183"/>
      <c r="AR70" s="183"/>
      <c r="AS70" s="183"/>
      <c r="AT70" s="183"/>
      <c r="AU70" s="183"/>
      <c r="AV70" s="183"/>
      <c r="AW70" s="183"/>
      <c r="AX70" s="183"/>
      <c r="AY70" s="183"/>
      <c r="AZ70" s="183"/>
      <c r="BA70" s="183"/>
      <c r="BB70" s="183"/>
      <c r="BC70" s="183"/>
      <c r="BD70" s="183"/>
      <c r="BE70" s="183"/>
      <c r="BF70" s="183"/>
      <c r="BG70" s="183"/>
      <c r="BH70" s="183"/>
      <c r="BI70" s="183"/>
      <c r="BJ70" s="183"/>
      <c r="BK70" s="183"/>
      <c r="BL70" s="183"/>
      <c r="BM70" s="183"/>
      <c r="BN70" s="183"/>
      <c r="BO70" s="183"/>
      <c r="BP70" s="183"/>
      <c r="BQ70" s="183"/>
      <c r="BR70" s="183"/>
      <c r="BS70" s="183"/>
      <c r="BT70" s="183"/>
      <c r="BU70" s="183"/>
      <c r="BV70" s="183"/>
      <c r="BW70" s="183"/>
      <c r="BX70" s="183"/>
      <c r="BY70" s="183"/>
      <c r="BZ70" s="183"/>
      <c r="CA70" s="183"/>
      <c r="CB70" s="183"/>
      <c r="CC70" s="183"/>
      <c r="CD70" s="183"/>
      <c r="CE70" s="183"/>
      <c r="CF70" s="183"/>
      <c r="CG70" s="183"/>
      <c r="CH70" s="183"/>
      <c r="CI70" s="183"/>
      <c r="CJ70" s="183"/>
      <c r="CK70" s="183"/>
      <c r="CL70" s="183"/>
      <c r="CM70" s="183"/>
      <c r="CN70" s="183"/>
      <c r="CO70" s="183"/>
      <c r="CP70" s="183"/>
      <c r="CQ70" s="183"/>
      <c r="CR70" s="183"/>
      <c r="CS70" s="183"/>
      <c r="CT70" s="183"/>
      <c r="CU70" s="183"/>
      <c r="CV70" s="183"/>
      <c r="CW70" s="183"/>
      <c r="CX70" s="183"/>
      <c r="CY70" s="183"/>
      <c r="CZ70" s="183"/>
      <c r="DA70" s="183"/>
      <c r="DB70" s="183"/>
      <c r="DC70" s="183"/>
      <c r="DD70" s="183"/>
      <c r="DE70" s="183"/>
      <c r="DF70" s="183"/>
      <c r="DG70" s="183"/>
      <c r="DH70" s="183"/>
      <c r="DI70" s="183"/>
      <c r="DJ70" s="183"/>
      <c r="DK70" s="183"/>
      <c r="DL70" s="183"/>
      <c r="DM70" s="183"/>
      <c r="DN70" s="183"/>
      <c r="DO70" s="183"/>
      <c r="DP70" s="183"/>
      <c r="DQ70" s="183"/>
      <c r="DR70" s="183"/>
      <c r="DS70" s="183"/>
      <c r="DT70" s="183"/>
      <c r="DU70" s="183"/>
      <c r="DV70" s="183"/>
      <c r="DW70" s="183"/>
      <c r="DX70" s="183"/>
      <c r="DY70" s="183"/>
      <c r="DZ70" s="183"/>
      <c r="EA70" s="183"/>
      <c r="EB70" s="183"/>
      <c r="EC70" s="183"/>
      <c r="ED70" s="183"/>
      <c r="EE70" s="183"/>
      <c r="EF70" s="183"/>
      <c r="EG70" s="183"/>
      <c r="EH70" s="183"/>
      <c r="EI70" s="183"/>
      <c r="EJ70" s="183"/>
      <c r="EK70" s="183"/>
      <c r="EL70" s="183"/>
      <c r="EM70" s="183"/>
      <c r="EN70" s="183"/>
      <c r="EO70" s="183"/>
      <c r="EP70" s="183"/>
      <c r="EQ70" s="183"/>
      <c r="ER70" s="183"/>
      <c r="ES70" s="183"/>
      <c r="ET70" s="183"/>
      <c r="EU70" s="183"/>
      <c r="EV70" s="183"/>
      <c r="EW70" s="183"/>
      <c r="EX70" s="183"/>
      <c r="EY70" s="183"/>
      <c r="EZ70" s="183"/>
      <c r="FA70" s="183"/>
      <c r="FB70" s="183"/>
      <c r="FC70" s="183"/>
      <c r="FD70" s="183"/>
      <c r="FE70" s="183"/>
      <c r="FF70" s="183"/>
      <c r="FG70" s="183"/>
      <c r="FH70" s="183"/>
      <c r="FI70" s="183"/>
      <c r="FJ70" s="183"/>
      <c r="FK70" s="183"/>
      <c r="FL70" s="183"/>
      <c r="FM70" s="183"/>
      <c r="FN70" s="183"/>
      <c r="FO70" s="183"/>
      <c r="FP70" s="183"/>
      <c r="FQ70" s="183"/>
      <c r="FR70" s="183"/>
      <c r="FS70" s="183"/>
      <c r="FT70" s="183"/>
      <c r="FU70" s="183"/>
      <c r="FV70" s="183"/>
      <c r="FW70" s="183"/>
      <c r="FX70" s="183"/>
      <c r="FY70" s="183"/>
      <c r="FZ70" s="183"/>
      <c r="GA70" s="183"/>
      <c r="GB70" s="183"/>
      <c r="GC70" s="183"/>
      <c r="GD70" s="183"/>
      <c r="GE70" s="183"/>
      <c r="GF70" s="183"/>
      <c r="GG70" s="183"/>
      <c r="GH70" s="183"/>
      <c r="GI70" s="183"/>
      <c r="GJ70" s="183"/>
      <c r="GK70" s="183"/>
      <c r="GL70" s="183"/>
      <c r="GM70" s="183"/>
      <c r="GN70" s="183"/>
      <c r="GO70" s="183"/>
      <c r="GP70" s="183"/>
      <c r="GQ70" s="183"/>
      <c r="GR70" s="183"/>
      <c r="GS70" s="183"/>
      <c r="GT70" s="183"/>
      <c r="GU70" s="183"/>
      <c r="GV70" s="183"/>
      <c r="GW70" s="183"/>
      <c r="GX70" s="183"/>
      <c r="GY70" s="183"/>
      <c r="GZ70" s="183"/>
      <c r="HA70" s="183"/>
      <c r="HB70" s="183"/>
      <c r="HC70" s="183"/>
      <c r="HD70" s="183"/>
      <c r="HE70" s="183"/>
      <c r="HF70" s="183"/>
      <c r="HG70" s="183"/>
      <c r="HH70" s="183"/>
      <c r="HI70" s="183"/>
      <c r="HJ70" s="183"/>
      <c r="HK70" s="183"/>
      <c r="HL70" s="183"/>
      <c r="HM70" s="183"/>
      <c r="HN70" s="183"/>
      <c r="HO70" s="183"/>
      <c r="HP70" s="183"/>
      <c r="HQ70" s="183"/>
      <c r="HR70" s="183"/>
      <c r="HS70" s="183"/>
      <c r="HT70" s="183"/>
      <c r="HU70" s="183"/>
      <c r="HV70" s="183"/>
      <c r="HW70" s="183"/>
      <c r="HX70" s="183"/>
      <c r="HY70" s="183"/>
      <c r="HZ70" s="183"/>
      <c r="IA70" s="183"/>
      <c r="IB70" s="183"/>
      <c r="IC70" s="183"/>
      <c r="ID70" s="183"/>
      <c r="IE70" s="183"/>
      <c r="IF70" s="183"/>
      <c r="IG70" s="183"/>
      <c r="IH70" s="183"/>
      <c r="II70" s="183"/>
      <c r="IJ70" s="183"/>
      <c r="IK70" s="183"/>
      <c r="IL70" s="183"/>
      <c r="IM70" s="183"/>
      <c r="IN70" s="183"/>
      <c r="IO70" s="183"/>
      <c r="IP70" s="183"/>
      <c r="IQ70" s="183"/>
      <c r="IR70" s="183"/>
      <c r="IS70" s="183"/>
      <c r="IT70" s="183"/>
      <c r="IU70" s="183"/>
      <c r="IV70" s="183"/>
      <c r="IW70" s="183"/>
      <c r="IX70" s="183"/>
      <c r="IY70" s="183"/>
      <c r="IZ70" s="183"/>
      <c r="JA70" s="183"/>
      <c r="JB70" s="183"/>
      <c r="JC70" s="183"/>
      <c r="JD70" s="183"/>
      <c r="JE70" s="183"/>
      <c r="JF70" s="183"/>
      <c r="JG70" s="183"/>
      <c r="JH70" s="183"/>
      <c r="JI70" s="183"/>
      <c r="JJ70" s="183"/>
      <c r="JK70" s="183"/>
      <c r="JL70" s="183"/>
      <c r="JM70" s="183"/>
      <c r="JN70" s="183"/>
      <c r="JO70" s="183"/>
      <c r="JP70" s="183"/>
      <c r="JQ70" s="183"/>
      <c r="JR70" s="183"/>
      <c r="JS70" s="183"/>
      <c r="JT70" s="183"/>
      <c r="JU70" s="183"/>
      <c r="JV70" s="183"/>
      <c r="JW70" s="183"/>
      <c r="JX70" s="183"/>
      <c r="JY70" s="183"/>
      <c r="JZ70" s="183"/>
      <c r="KA70" s="183"/>
      <c r="KB70" s="183"/>
      <c r="KC70" s="183"/>
      <c r="KD70" s="183"/>
      <c r="KE70" s="183"/>
      <c r="KF70" s="183"/>
      <c r="KG70" s="183"/>
      <c r="KH70" s="183"/>
      <c r="KI70" s="183"/>
      <c r="KJ70" s="183"/>
      <c r="KK70" s="183"/>
      <c r="KL70" s="183"/>
      <c r="KM70" s="183"/>
      <c r="KN70" s="183"/>
      <c r="KO70" s="183"/>
      <c r="KP70" s="183"/>
      <c r="KQ70" s="183"/>
      <c r="KR70" s="183"/>
      <c r="KS70" s="183"/>
      <c r="KT70" s="183"/>
      <c r="KU70" s="183"/>
      <c r="KV70" s="183"/>
      <c r="KW70" s="183"/>
      <c r="KX70" s="183"/>
      <c r="KY70" s="183"/>
      <c r="KZ70" s="183"/>
      <c r="LA70" s="183"/>
      <c r="LB70" s="183"/>
      <c r="LC70" s="183"/>
      <c r="LD70" s="183"/>
      <c r="LE70" s="183"/>
      <c r="LF70" s="183"/>
      <c r="LG70" s="183"/>
      <c r="LH70" s="183"/>
      <c r="LI70" s="183"/>
      <c r="LJ70" s="183"/>
      <c r="LK70" s="183"/>
      <c r="LL70" s="183"/>
      <c r="LM70" s="183"/>
      <c r="LN70" s="183"/>
      <c r="LO70" s="183"/>
      <c r="LP70" s="183"/>
      <c r="LQ70" s="183"/>
      <c r="LR70" s="183"/>
      <c r="LS70" s="183"/>
      <c r="LT70" s="183"/>
      <c r="LU70" s="183"/>
      <c r="LV70" s="183"/>
      <c r="LW70" s="183"/>
      <c r="LX70" s="183"/>
      <c r="LY70" s="183"/>
      <c r="LZ70" s="183"/>
    </row>
    <row r="71" spans="1:338" s="220" customFormat="1" ht="13.5" hidden="1" customHeight="1">
      <c r="A71" s="183"/>
      <c r="B71" s="183"/>
      <c r="C71" s="183"/>
      <c r="D71" s="224"/>
      <c r="E71" s="225"/>
      <c r="F71" s="224"/>
      <c r="G71" s="224"/>
      <c r="H71" s="183"/>
      <c r="I71" s="183"/>
      <c r="J71" s="214"/>
      <c r="K71" s="214"/>
      <c r="L71" s="214"/>
      <c r="M71" s="183"/>
      <c r="N71" s="183"/>
      <c r="O71" s="183"/>
      <c r="P71" s="183"/>
      <c r="Q71" s="183"/>
      <c r="R71" s="183"/>
      <c r="S71" s="183"/>
      <c r="T71" s="183"/>
      <c r="U71" s="183"/>
      <c r="V71" s="183"/>
      <c r="W71" s="183"/>
      <c r="X71" s="183"/>
      <c r="Y71" s="183"/>
      <c r="Z71" s="183"/>
      <c r="AA71" s="183"/>
      <c r="AB71" s="183"/>
      <c r="AC71" s="183"/>
      <c r="AD71" s="183"/>
      <c r="AE71" s="183"/>
      <c r="AF71" s="183"/>
      <c r="AG71" s="183"/>
      <c r="AH71" s="183"/>
      <c r="AI71" s="183"/>
      <c r="AJ71" s="183"/>
      <c r="AK71" s="183"/>
      <c r="AL71" s="183"/>
      <c r="AM71" s="183"/>
      <c r="AN71" s="183"/>
      <c r="AO71" s="183"/>
      <c r="AP71" s="183"/>
      <c r="AQ71" s="183"/>
      <c r="AR71" s="183"/>
      <c r="AS71" s="183"/>
      <c r="AT71" s="183"/>
      <c r="AU71" s="183"/>
      <c r="AV71" s="183"/>
      <c r="AW71" s="183"/>
      <c r="AX71" s="183"/>
      <c r="AY71" s="183"/>
      <c r="AZ71" s="183"/>
      <c r="BA71" s="183"/>
      <c r="BB71" s="183"/>
      <c r="BC71" s="183"/>
      <c r="BD71" s="183"/>
      <c r="BE71" s="183"/>
      <c r="BF71" s="183"/>
      <c r="BG71" s="183"/>
      <c r="BH71" s="183"/>
      <c r="BI71" s="183"/>
      <c r="BJ71" s="183"/>
      <c r="BK71" s="183"/>
      <c r="BL71" s="183"/>
      <c r="BM71" s="183"/>
      <c r="BN71" s="183"/>
      <c r="BO71" s="183"/>
      <c r="BP71" s="183"/>
      <c r="BQ71" s="183"/>
      <c r="BR71" s="183"/>
      <c r="BS71" s="183"/>
      <c r="BT71" s="183"/>
      <c r="BU71" s="183"/>
      <c r="BV71" s="183"/>
      <c r="BW71" s="183"/>
      <c r="BX71" s="183"/>
      <c r="BY71" s="183"/>
      <c r="BZ71" s="183"/>
      <c r="CA71" s="183"/>
      <c r="CB71" s="183"/>
      <c r="CC71" s="183"/>
      <c r="CD71" s="183"/>
      <c r="CE71" s="183"/>
      <c r="CF71" s="183"/>
      <c r="CG71" s="183"/>
      <c r="CH71" s="183"/>
      <c r="CI71" s="183"/>
      <c r="CJ71" s="183"/>
      <c r="CK71" s="183"/>
      <c r="CL71" s="183"/>
      <c r="CM71" s="183"/>
      <c r="CN71" s="183"/>
      <c r="CO71" s="183"/>
      <c r="CP71" s="183"/>
      <c r="CQ71" s="183"/>
      <c r="CR71" s="183"/>
      <c r="CS71" s="183"/>
      <c r="CT71" s="183"/>
      <c r="CU71" s="183"/>
      <c r="CV71" s="183"/>
      <c r="CW71" s="183"/>
      <c r="CX71" s="183"/>
      <c r="CY71" s="183"/>
      <c r="CZ71" s="183"/>
      <c r="DA71" s="183"/>
      <c r="DB71" s="183"/>
      <c r="DC71" s="183"/>
      <c r="DD71" s="183"/>
      <c r="DE71" s="183"/>
      <c r="DF71" s="183"/>
      <c r="DG71" s="183"/>
      <c r="DH71" s="183"/>
      <c r="DI71" s="183"/>
      <c r="DJ71" s="183"/>
      <c r="DK71" s="183"/>
      <c r="DL71" s="183"/>
      <c r="DM71" s="183"/>
      <c r="DN71" s="183"/>
      <c r="DO71" s="183"/>
      <c r="DP71" s="183"/>
      <c r="DQ71" s="183"/>
      <c r="DR71" s="183"/>
      <c r="DS71" s="183"/>
      <c r="DT71" s="183"/>
      <c r="DU71" s="183"/>
      <c r="DV71" s="183"/>
      <c r="DW71" s="183"/>
      <c r="DX71" s="183"/>
      <c r="DY71" s="183"/>
      <c r="DZ71" s="183"/>
      <c r="EA71" s="183"/>
      <c r="EB71" s="183"/>
      <c r="EC71" s="183"/>
      <c r="ED71" s="183"/>
      <c r="EE71" s="183"/>
      <c r="EF71" s="183"/>
      <c r="EG71" s="183"/>
      <c r="EH71" s="183"/>
      <c r="EI71" s="183"/>
      <c r="EJ71" s="183"/>
      <c r="EK71" s="183"/>
      <c r="EL71" s="183"/>
      <c r="EM71" s="183"/>
      <c r="EN71" s="183"/>
      <c r="EO71" s="183"/>
      <c r="EP71" s="183"/>
      <c r="EQ71" s="183"/>
      <c r="ER71" s="183"/>
      <c r="ES71" s="183"/>
      <c r="ET71" s="183"/>
      <c r="EU71" s="183"/>
      <c r="EV71" s="183"/>
      <c r="EW71" s="183"/>
      <c r="EX71" s="183"/>
      <c r="EY71" s="183"/>
      <c r="EZ71" s="183"/>
      <c r="FA71" s="183"/>
      <c r="FB71" s="183"/>
      <c r="FC71" s="183"/>
      <c r="FD71" s="183"/>
      <c r="FE71" s="183"/>
      <c r="FF71" s="183"/>
      <c r="FG71" s="183"/>
      <c r="FH71" s="183"/>
      <c r="FI71" s="183"/>
      <c r="FJ71" s="183"/>
      <c r="FK71" s="183"/>
      <c r="FL71" s="183"/>
      <c r="FM71" s="183"/>
      <c r="FN71" s="183"/>
      <c r="FO71" s="183"/>
      <c r="FP71" s="183"/>
      <c r="FQ71" s="183"/>
      <c r="FR71" s="183"/>
      <c r="FS71" s="183"/>
      <c r="FT71" s="183"/>
      <c r="FU71" s="183"/>
      <c r="FV71" s="183"/>
      <c r="FW71" s="183"/>
      <c r="FX71" s="183"/>
      <c r="FY71" s="183"/>
      <c r="FZ71" s="183"/>
      <c r="GA71" s="183"/>
      <c r="GB71" s="183"/>
      <c r="GC71" s="183"/>
      <c r="GD71" s="183"/>
      <c r="GE71" s="183"/>
      <c r="GF71" s="183"/>
      <c r="GG71" s="183"/>
      <c r="GH71" s="183"/>
      <c r="GI71" s="183"/>
      <c r="GJ71" s="183"/>
      <c r="GK71" s="183"/>
      <c r="GL71" s="183"/>
      <c r="GM71" s="183"/>
      <c r="GN71" s="183"/>
      <c r="GO71" s="183"/>
      <c r="GP71" s="183"/>
      <c r="GQ71" s="183"/>
      <c r="GR71" s="183"/>
      <c r="GS71" s="183"/>
      <c r="GT71" s="183"/>
      <c r="GU71" s="183"/>
      <c r="GV71" s="183"/>
      <c r="GW71" s="183"/>
      <c r="GX71" s="183"/>
      <c r="GY71" s="183"/>
      <c r="GZ71" s="183"/>
      <c r="HA71" s="183"/>
      <c r="HB71" s="183"/>
      <c r="HC71" s="183"/>
      <c r="HD71" s="183"/>
      <c r="HE71" s="183"/>
      <c r="HF71" s="183"/>
      <c r="HG71" s="183"/>
      <c r="HH71" s="183"/>
      <c r="HI71" s="183"/>
      <c r="HJ71" s="183"/>
      <c r="HK71" s="183"/>
      <c r="HL71" s="183"/>
      <c r="HM71" s="183"/>
      <c r="HN71" s="183"/>
      <c r="HO71" s="183"/>
      <c r="HP71" s="183"/>
      <c r="HQ71" s="183"/>
      <c r="HR71" s="183"/>
      <c r="HS71" s="183"/>
      <c r="HT71" s="183"/>
      <c r="HU71" s="183"/>
      <c r="HV71" s="183"/>
      <c r="HW71" s="183"/>
      <c r="HX71" s="183"/>
      <c r="HY71" s="183"/>
      <c r="HZ71" s="183"/>
      <c r="IA71" s="183"/>
      <c r="IB71" s="183"/>
      <c r="IC71" s="183"/>
      <c r="ID71" s="183"/>
      <c r="IE71" s="183"/>
      <c r="IF71" s="183"/>
      <c r="IG71" s="183"/>
      <c r="IH71" s="183"/>
      <c r="II71" s="183"/>
      <c r="IJ71" s="183"/>
      <c r="IK71" s="183"/>
      <c r="IL71" s="183"/>
      <c r="IM71" s="183"/>
      <c r="IN71" s="183"/>
      <c r="IO71" s="183"/>
      <c r="IP71" s="183"/>
      <c r="IQ71" s="183"/>
      <c r="IR71" s="183"/>
      <c r="IS71" s="183"/>
      <c r="IT71" s="183"/>
      <c r="IU71" s="183"/>
      <c r="IV71" s="183"/>
      <c r="IW71" s="183"/>
      <c r="IX71" s="183"/>
      <c r="IY71" s="183"/>
      <c r="IZ71" s="183"/>
      <c r="JA71" s="183"/>
      <c r="JB71" s="183"/>
      <c r="JC71" s="183"/>
      <c r="JD71" s="183"/>
      <c r="JE71" s="183"/>
      <c r="JF71" s="183"/>
      <c r="JG71" s="183"/>
      <c r="JH71" s="183"/>
      <c r="JI71" s="183"/>
      <c r="JJ71" s="183"/>
      <c r="JK71" s="183"/>
      <c r="JL71" s="183"/>
      <c r="JM71" s="183"/>
      <c r="JN71" s="183"/>
      <c r="JO71" s="183"/>
      <c r="JP71" s="183"/>
      <c r="JQ71" s="183"/>
      <c r="JR71" s="183"/>
      <c r="JS71" s="183"/>
      <c r="JT71" s="183"/>
      <c r="JU71" s="183"/>
      <c r="JV71" s="183"/>
      <c r="JW71" s="183"/>
      <c r="JX71" s="183"/>
      <c r="JY71" s="183"/>
      <c r="JZ71" s="183"/>
      <c r="KA71" s="183"/>
      <c r="KB71" s="183"/>
      <c r="KC71" s="183"/>
      <c r="KD71" s="183"/>
      <c r="KE71" s="183"/>
      <c r="KF71" s="183"/>
      <c r="KG71" s="183"/>
      <c r="KH71" s="183"/>
      <c r="KI71" s="183"/>
      <c r="KJ71" s="183"/>
      <c r="KK71" s="183"/>
      <c r="KL71" s="183"/>
      <c r="KM71" s="183"/>
      <c r="KN71" s="183"/>
      <c r="KO71" s="183"/>
      <c r="KP71" s="183"/>
      <c r="KQ71" s="183"/>
      <c r="KR71" s="183"/>
      <c r="KS71" s="183"/>
      <c r="KT71" s="183"/>
      <c r="KU71" s="183"/>
      <c r="KV71" s="183"/>
      <c r="KW71" s="183"/>
      <c r="KX71" s="183"/>
      <c r="KY71" s="183"/>
      <c r="KZ71" s="183"/>
      <c r="LA71" s="183"/>
      <c r="LB71" s="183"/>
      <c r="LC71" s="183"/>
      <c r="LD71" s="183"/>
      <c r="LE71" s="183"/>
      <c r="LF71" s="183"/>
      <c r="LG71" s="183"/>
      <c r="LH71" s="183"/>
      <c r="LI71" s="183"/>
      <c r="LJ71" s="183"/>
      <c r="LK71" s="183"/>
      <c r="LL71" s="183"/>
      <c r="LM71" s="183"/>
      <c r="LN71" s="183"/>
      <c r="LO71" s="183"/>
      <c r="LP71" s="183"/>
      <c r="LQ71" s="183"/>
      <c r="LR71" s="183"/>
      <c r="LS71" s="183"/>
      <c r="LT71" s="183"/>
      <c r="LU71" s="183"/>
      <c r="LV71" s="183"/>
      <c r="LW71" s="183"/>
      <c r="LX71" s="183"/>
      <c r="LY71" s="183"/>
      <c r="LZ71" s="183"/>
    </row>
    <row r="72" spans="1:338" s="220" customFormat="1" ht="13.5" hidden="1" customHeight="1">
      <c r="A72" s="183"/>
      <c r="B72" s="183"/>
      <c r="C72" s="183"/>
      <c r="D72" s="183"/>
      <c r="F72" s="183"/>
      <c r="G72" s="183"/>
      <c r="H72" s="183"/>
      <c r="I72" s="183"/>
      <c r="J72" s="214"/>
      <c r="K72" s="214"/>
      <c r="L72" s="214"/>
      <c r="M72" s="183"/>
      <c r="N72" s="183"/>
      <c r="O72" s="183"/>
      <c r="P72" s="183"/>
      <c r="Q72" s="183"/>
      <c r="R72" s="183"/>
      <c r="S72" s="183"/>
      <c r="T72" s="183"/>
      <c r="U72" s="183"/>
      <c r="V72" s="183"/>
      <c r="W72" s="183"/>
      <c r="X72" s="183"/>
      <c r="Y72" s="183"/>
      <c r="Z72" s="183"/>
      <c r="AA72" s="183"/>
      <c r="AB72" s="183"/>
      <c r="AC72" s="183"/>
      <c r="AD72" s="183"/>
      <c r="AE72" s="183"/>
      <c r="AF72" s="183"/>
      <c r="AG72" s="183"/>
      <c r="AH72" s="183"/>
      <c r="AI72" s="183"/>
      <c r="AJ72" s="183"/>
      <c r="AK72" s="183"/>
      <c r="AL72" s="183"/>
      <c r="AM72" s="183"/>
      <c r="AN72" s="183"/>
      <c r="AO72" s="183"/>
      <c r="AP72" s="183"/>
      <c r="AQ72" s="183"/>
      <c r="AR72" s="183"/>
      <c r="AS72" s="183"/>
      <c r="AT72" s="183"/>
      <c r="AU72" s="183"/>
      <c r="AV72" s="183"/>
      <c r="AW72" s="183"/>
      <c r="AX72" s="183"/>
      <c r="AY72" s="183"/>
      <c r="AZ72" s="183"/>
      <c r="BA72" s="183"/>
      <c r="BB72" s="183"/>
      <c r="BC72" s="183"/>
      <c r="BD72" s="183"/>
      <c r="BE72" s="183"/>
      <c r="BF72" s="183"/>
      <c r="BG72" s="183"/>
      <c r="BH72" s="183"/>
      <c r="BI72" s="183"/>
      <c r="BJ72" s="183"/>
      <c r="BK72" s="183"/>
      <c r="BL72" s="183"/>
      <c r="BM72" s="183"/>
      <c r="BN72" s="183"/>
      <c r="BO72" s="183"/>
      <c r="BP72" s="183"/>
      <c r="BQ72" s="183"/>
      <c r="BR72" s="183"/>
      <c r="BS72" s="183"/>
      <c r="BT72" s="183"/>
      <c r="BU72" s="183"/>
      <c r="BV72" s="183"/>
      <c r="BW72" s="183"/>
      <c r="BX72" s="183"/>
      <c r="BY72" s="183"/>
      <c r="BZ72" s="183"/>
      <c r="CA72" s="183"/>
      <c r="CB72" s="183"/>
      <c r="CC72" s="183"/>
      <c r="CD72" s="183"/>
      <c r="CE72" s="183"/>
      <c r="CF72" s="183"/>
      <c r="CG72" s="183"/>
      <c r="CH72" s="183"/>
      <c r="CI72" s="183"/>
      <c r="CJ72" s="183"/>
      <c r="CK72" s="183"/>
      <c r="CL72" s="183"/>
      <c r="CM72" s="183"/>
      <c r="CN72" s="183"/>
      <c r="CO72" s="183"/>
      <c r="CP72" s="183"/>
      <c r="CQ72" s="183"/>
      <c r="CR72" s="183"/>
      <c r="CS72" s="183"/>
      <c r="CT72" s="183"/>
      <c r="CU72" s="183"/>
      <c r="CV72" s="183"/>
      <c r="CW72" s="183"/>
      <c r="CX72" s="183"/>
      <c r="CY72" s="183"/>
      <c r="CZ72" s="183"/>
      <c r="DA72" s="183"/>
      <c r="DB72" s="183"/>
      <c r="DC72" s="183"/>
      <c r="DD72" s="183"/>
      <c r="DE72" s="183"/>
      <c r="DF72" s="183"/>
      <c r="DG72" s="183"/>
      <c r="DH72" s="183"/>
      <c r="DI72" s="183"/>
      <c r="DJ72" s="183"/>
      <c r="DK72" s="183"/>
      <c r="DL72" s="183"/>
      <c r="DM72" s="183"/>
      <c r="DN72" s="183"/>
      <c r="DO72" s="183"/>
      <c r="DP72" s="183"/>
      <c r="DQ72" s="183"/>
      <c r="DR72" s="183"/>
      <c r="DS72" s="183"/>
      <c r="DT72" s="183"/>
      <c r="DU72" s="183"/>
      <c r="DV72" s="183"/>
      <c r="DW72" s="183"/>
      <c r="DX72" s="183"/>
      <c r="DY72" s="183"/>
      <c r="DZ72" s="183"/>
      <c r="EA72" s="183"/>
      <c r="EB72" s="183"/>
      <c r="EC72" s="183"/>
      <c r="ED72" s="183"/>
      <c r="EE72" s="183"/>
      <c r="EF72" s="183"/>
      <c r="EG72" s="183"/>
      <c r="EH72" s="183"/>
      <c r="EI72" s="183"/>
      <c r="EJ72" s="183"/>
      <c r="EK72" s="183"/>
      <c r="EL72" s="183"/>
      <c r="EM72" s="183"/>
      <c r="EN72" s="183"/>
      <c r="EO72" s="183"/>
      <c r="EP72" s="183"/>
      <c r="EQ72" s="183"/>
      <c r="ER72" s="183"/>
      <c r="ES72" s="183"/>
      <c r="ET72" s="183"/>
      <c r="EU72" s="183"/>
      <c r="EV72" s="183"/>
      <c r="EW72" s="183"/>
      <c r="EX72" s="183"/>
      <c r="EY72" s="183"/>
      <c r="EZ72" s="183"/>
      <c r="FA72" s="183"/>
      <c r="FB72" s="183"/>
      <c r="FC72" s="183"/>
      <c r="FD72" s="183"/>
      <c r="FE72" s="183"/>
      <c r="FF72" s="183"/>
      <c r="FG72" s="183"/>
      <c r="FH72" s="183"/>
      <c r="FI72" s="183"/>
      <c r="FJ72" s="183"/>
      <c r="FK72" s="183"/>
      <c r="FL72" s="183"/>
      <c r="FM72" s="183"/>
      <c r="FN72" s="183"/>
      <c r="FO72" s="183"/>
      <c r="FP72" s="183"/>
      <c r="FQ72" s="183"/>
      <c r="FR72" s="183"/>
      <c r="FS72" s="183"/>
      <c r="FT72" s="183"/>
      <c r="FU72" s="183"/>
      <c r="FV72" s="183"/>
      <c r="FW72" s="183"/>
      <c r="FX72" s="183"/>
      <c r="FY72" s="183"/>
      <c r="FZ72" s="183"/>
      <c r="GA72" s="183"/>
      <c r="GB72" s="183"/>
      <c r="GC72" s="183"/>
      <c r="GD72" s="183"/>
      <c r="GE72" s="183"/>
      <c r="GF72" s="183"/>
      <c r="GG72" s="183"/>
      <c r="GH72" s="183"/>
      <c r="GI72" s="183"/>
      <c r="GJ72" s="183"/>
      <c r="GK72" s="183"/>
      <c r="GL72" s="183"/>
      <c r="GM72" s="183"/>
      <c r="GN72" s="183"/>
      <c r="GO72" s="183"/>
      <c r="GP72" s="183"/>
      <c r="GQ72" s="183"/>
      <c r="GR72" s="183"/>
      <c r="GS72" s="183"/>
      <c r="GT72" s="183"/>
      <c r="GU72" s="183"/>
      <c r="GV72" s="183"/>
      <c r="GW72" s="183"/>
      <c r="GX72" s="183"/>
      <c r="GY72" s="183"/>
      <c r="GZ72" s="183"/>
      <c r="HA72" s="183"/>
      <c r="HB72" s="183"/>
      <c r="HC72" s="183"/>
      <c r="HD72" s="183"/>
      <c r="HE72" s="183"/>
      <c r="HF72" s="183"/>
      <c r="HG72" s="183"/>
      <c r="HH72" s="183"/>
      <c r="HI72" s="183"/>
      <c r="HJ72" s="183"/>
      <c r="HK72" s="183"/>
      <c r="HL72" s="183"/>
      <c r="HM72" s="183"/>
      <c r="HN72" s="183"/>
      <c r="HO72" s="183"/>
      <c r="HP72" s="183"/>
      <c r="HQ72" s="183"/>
      <c r="HR72" s="183"/>
      <c r="HS72" s="183"/>
      <c r="HT72" s="183"/>
      <c r="HU72" s="183"/>
      <c r="HV72" s="183"/>
      <c r="HW72" s="183"/>
      <c r="HX72" s="183"/>
      <c r="HY72" s="183"/>
      <c r="HZ72" s="183"/>
      <c r="IA72" s="183"/>
      <c r="IB72" s="183"/>
      <c r="IC72" s="183"/>
      <c r="ID72" s="183"/>
      <c r="IE72" s="183"/>
      <c r="IF72" s="183"/>
      <c r="IG72" s="183"/>
      <c r="IH72" s="183"/>
      <c r="II72" s="183"/>
      <c r="IJ72" s="183"/>
      <c r="IK72" s="183"/>
      <c r="IL72" s="183"/>
      <c r="IM72" s="183"/>
      <c r="IN72" s="183"/>
      <c r="IO72" s="183"/>
      <c r="IP72" s="183"/>
      <c r="IQ72" s="183"/>
      <c r="IR72" s="183"/>
      <c r="IS72" s="183"/>
      <c r="IT72" s="183"/>
      <c r="IU72" s="183"/>
      <c r="IV72" s="183"/>
      <c r="IW72" s="183"/>
      <c r="IX72" s="183"/>
      <c r="IY72" s="183"/>
      <c r="IZ72" s="183"/>
      <c r="JA72" s="183"/>
      <c r="JB72" s="183"/>
      <c r="JC72" s="183"/>
      <c r="JD72" s="183"/>
      <c r="JE72" s="183"/>
      <c r="JF72" s="183"/>
      <c r="JG72" s="183"/>
      <c r="JH72" s="183"/>
      <c r="JI72" s="183"/>
      <c r="JJ72" s="183"/>
      <c r="JK72" s="183"/>
      <c r="JL72" s="183"/>
      <c r="JM72" s="183"/>
      <c r="JN72" s="183"/>
      <c r="JO72" s="183"/>
      <c r="JP72" s="183"/>
      <c r="JQ72" s="183"/>
      <c r="JR72" s="183"/>
      <c r="JS72" s="183"/>
      <c r="JT72" s="183"/>
      <c r="JU72" s="183"/>
      <c r="JV72" s="183"/>
      <c r="JW72" s="183"/>
      <c r="JX72" s="183"/>
      <c r="JY72" s="183"/>
      <c r="JZ72" s="183"/>
      <c r="KA72" s="183"/>
      <c r="KB72" s="183"/>
      <c r="KC72" s="183"/>
      <c r="KD72" s="183"/>
      <c r="KE72" s="183"/>
      <c r="KF72" s="183"/>
      <c r="KG72" s="183"/>
      <c r="KH72" s="183"/>
      <c r="KI72" s="183"/>
      <c r="KJ72" s="183"/>
      <c r="KK72" s="183"/>
      <c r="KL72" s="183"/>
      <c r="KM72" s="183"/>
      <c r="KN72" s="183"/>
      <c r="KO72" s="183"/>
      <c r="KP72" s="183"/>
      <c r="KQ72" s="183"/>
      <c r="KR72" s="183"/>
      <c r="KS72" s="183"/>
      <c r="KT72" s="183"/>
      <c r="KU72" s="183"/>
      <c r="KV72" s="183"/>
      <c r="KW72" s="183"/>
      <c r="KX72" s="183"/>
      <c r="KY72" s="183"/>
      <c r="KZ72" s="183"/>
      <c r="LA72" s="183"/>
      <c r="LB72" s="183"/>
      <c r="LC72" s="183"/>
      <c r="LD72" s="183"/>
      <c r="LE72" s="183"/>
      <c r="LF72" s="183"/>
      <c r="LG72" s="183"/>
      <c r="LH72" s="183"/>
      <c r="LI72" s="183"/>
      <c r="LJ72" s="183"/>
      <c r="LK72" s="183"/>
      <c r="LL72" s="183"/>
      <c r="LM72" s="183"/>
      <c r="LN72" s="183"/>
      <c r="LO72" s="183"/>
      <c r="LP72" s="183"/>
      <c r="LQ72" s="183"/>
      <c r="LR72" s="183"/>
      <c r="LS72" s="183"/>
      <c r="LT72" s="183"/>
      <c r="LU72" s="183"/>
      <c r="LV72" s="183"/>
      <c r="LW72" s="183"/>
      <c r="LX72" s="183"/>
      <c r="LY72" s="183"/>
      <c r="LZ72" s="183"/>
    </row>
    <row r="73" spans="1:338" s="220" customFormat="1" ht="13.5" hidden="1" customHeight="1">
      <c r="A73" s="183"/>
      <c r="B73" s="183"/>
      <c r="C73" s="183"/>
      <c r="D73" s="183"/>
      <c r="F73" s="183"/>
      <c r="G73" s="183"/>
      <c r="H73" s="183"/>
      <c r="I73" s="183"/>
      <c r="J73" s="214"/>
      <c r="K73" s="214"/>
      <c r="L73" s="214"/>
      <c r="M73" s="183"/>
      <c r="N73" s="183"/>
      <c r="O73" s="183"/>
      <c r="P73" s="183"/>
      <c r="Q73" s="183"/>
      <c r="R73" s="183"/>
      <c r="S73" s="183"/>
      <c r="T73" s="183"/>
      <c r="U73" s="183"/>
      <c r="V73" s="183"/>
      <c r="W73" s="183"/>
      <c r="X73" s="183"/>
      <c r="Y73" s="183"/>
      <c r="Z73" s="183"/>
      <c r="AA73" s="183"/>
      <c r="AB73" s="183"/>
      <c r="AC73" s="183"/>
      <c r="AD73" s="183"/>
      <c r="AE73" s="183"/>
      <c r="AF73" s="183"/>
      <c r="AG73" s="183"/>
      <c r="AH73" s="183"/>
      <c r="AI73" s="183"/>
      <c r="AJ73" s="183"/>
      <c r="AK73" s="183"/>
      <c r="AL73" s="183"/>
      <c r="AM73" s="183"/>
      <c r="AN73" s="183"/>
      <c r="AO73" s="183"/>
      <c r="AP73" s="183"/>
      <c r="AQ73" s="183"/>
      <c r="AR73" s="183"/>
      <c r="AS73" s="183"/>
      <c r="AT73" s="183"/>
      <c r="AU73" s="183"/>
      <c r="AV73" s="183"/>
      <c r="AW73" s="183"/>
      <c r="AX73" s="183"/>
      <c r="AY73" s="183"/>
      <c r="AZ73" s="183"/>
      <c r="BA73" s="183"/>
      <c r="BB73" s="183"/>
      <c r="BC73" s="183"/>
      <c r="BD73" s="183"/>
      <c r="BE73" s="183"/>
      <c r="BF73" s="183"/>
      <c r="BG73" s="183"/>
      <c r="BH73" s="183"/>
      <c r="BI73" s="183"/>
      <c r="BJ73" s="183"/>
      <c r="BK73" s="183"/>
      <c r="BL73" s="183"/>
      <c r="BM73" s="183"/>
      <c r="BN73" s="183"/>
      <c r="BO73" s="183"/>
      <c r="BP73" s="183"/>
      <c r="BQ73" s="183"/>
      <c r="BR73" s="183"/>
      <c r="BS73" s="183"/>
      <c r="BT73" s="183"/>
      <c r="BU73" s="183"/>
      <c r="BV73" s="183"/>
      <c r="BW73" s="183"/>
      <c r="BX73" s="183"/>
      <c r="BY73" s="183"/>
      <c r="BZ73" s="183"/>
      <c r="CA73" s="183"/>
      <c r="CB73" s="183"/>
      <c r="CC73" s="183"/>
      <c r="CD73" s="183"/>
      <c r="CE73" s="183"/>
      <c r="CF73" s="183"/>
      <c r="CG73" s="183"/>
      <c r="CH73" s="183"/>
      <c r="CI73" s="183"/>
      <c r="CJ73" s="183"/>
      <c r="CK73" s="183"/>
      <c r="CL73" s="183"/>
      <c r="CM73" s="183"/>
      <c r="CN73" s="183"/>
      <c r="CO73" s="183"/>
      <c r="CP73" s="183"/>
      <c r="CQ73" s="183"/>
      <c r="CR73" s="183"/>
      <c r="CS73" s="183"/>
      <c r="CT73" s="183"/>
      <c r="CU73" s="183"/>
      <c r="CV73" s="183"/>
      <c r="CW73" s="183"/>
      <c r="CX73" s="183"/>
      <c r="CY73" s="183"/>
      <c r="CZ73" s="183"/>
      <c r="DA73" s="183"/>
      <c r="DB73" s="183"/>
      <c r="DC73" s="183"/>
      <c r="DD73" s="183"/>
      <c r="DE73" s="183"/>
      <c r="DF73" s="183"/>
      <c r="DG73" s="183"/>
      <c r="DH73" s="183"/>
      <c r="DI73" s="183"/>
      <c r="DJ73" s="183"/>
      <c r="DK73" s="183"/>
      <c r="DL73" s="183"/>
      <c r="DM73" s="183"/>
      <c r="DN73" s="183"/>
      <c r="DO73" s="183"/>
      <c r="DP73" s="183"/>
      <c r="DQ73" s="183"/>
      <c r="DR73" s="183"/>
      <c r="DS73" s="183"/>
      <c r="DT73" s="183"/>
      <c r="DU73" s="183"/>
      <c r="DV73" s="183"/>
      <c r="DW73" s="183"/>
      <c r="DX73" s="183"/>
      <c r="DY73" s="183"/>
      <c r="DZ73" s="183"/>
      <c r="EA73" s="183"/>
      <c r="EB73" s="183"/>
      <c r="EC73" s="183"/>
      <c r="ED73" s="183"/>
      <c r="EE73" s="183"/>
      <c r="EF73" s="183"/>
      <c r="EG73" s="183"/>
      <c r="EH73" s="183"/>
      <c r="EI73" s="183"/>
      <c r="EJ73" s="183"/>
      <c r="EK73" s="183"/>
      <c r="EL73" s="183"/>
      <c r="EM73" s="183"/>
      <c r="EN73" s="183"/>
      <c r="EO73" s="183"/>
      <c r="EP73" s="183"/>
      <c r="EQ73" s="183"/>
      <c r="ER73" s="183"/>
      <c r="ES73" s="183"/>
      <c r="ET73" s="183"/>
      <c r="EU73" s="183"/>
      <c r="EV73" s="183"/>
      <c r="EW73" s="183"/>
      <c r="EX73" s="183"/>
      <c r="EY73" s="183"/>
      <c r="EZ73" s="183"/>
      <c r="FA73" s="183"/>
      <c r="FB73" s="183"/>
      <c r="FC73" s="183"/>
      <c r="FD73" s="183"/>
      <c r="FE73" s="183"/>
      <c r="FF73" s="183"/>
      <c r="FG73" s="183"/>
      <c r="FH73" s="183"/>
      <c r="FI73" s="183"/>
      <c r="FJ73" s="183"/>
      <c r="FK73" s="183"/>
      <c r="FL73" s="183"/>
      <c r="FM73" s="183"/>
      <c r="FN73" s="183"/>
      <c r="FO73" s="183"/>
      <c r="FP73" s="183"/>
      <c r="FQ73" s="183"/>
      <c r="FR73" s="183"/>
      <c r="FS73" s="183"/>
      <c r="FT73" s="183"/>
      <c r="FU73" s="183"/>
      <c r="FV73" s="183"/>
      <c r="FW73" s="183"/>
      <c r="FX73" s="183"/>
      <c r="FY73" s="183"/>
      <c r="FZ73" s="183"/>
      <c r="GA73" s="183"/>
      <c r="GB73" s="183"/>
      <c r="GC73" s="183"/>
      <c r="GD73" s="183"/>
      <c r="GE73" s="183"/>
      <c r="GF73" s="183"/>
      <c r="GG73" s="183"/>
      <c r="GH73" s="183"/>
      <c r="GI73" s="183"/>
      <c r="GJ73" s="183"/>
      <c r="GK73" s="183"/>
      <c r="GL73" s="183"/>
      <c r="GM73" s="183"/>
      <c r="GN73" s="183"/>
      <c r="GO73" s="183"/>
      <c r="GP73" s="183"/>
      <c r="GQ73" s="183"/>
      <c r="GR73" s="183"/>
      <c r="GS73" s="183"/>
      <c r="GT73" s="183"/>
      <c r="GU73" s="183"/>
      <c r="GV73" s="183"/>
      <c r="GW73" s="183"/>
      <c r="GX73" s="183"/>
      <c r="GY73" s="183"/>
      <c r="GZ73" s="183"/>
      <c r="HA73" s="183"/>
      <c r="HB73" s="183"/>
      <c r="HC73" s="183"/>
      <c r="HD73" s="183"/>
      <c r="HE73" s="183"/>
      <c r="HF73" s="183"/>
      <c r="HG73" s="183"/>
      <c r="HH73" s="183"/>
      <c r="HI73" s="183"/>
      <c r="HJ73" s="183"/>
      <c r="HK73" s="183"/>
      <c r="HL73" s="183"/>
      <c r="HM73" s="183"/>
      <c r="HN73" s="183"/>
      <c r="HO73" s="183"/>
      <c r="HP73" s="183"/>
      <c r="HQ73" s="183"/>
      <c r="HR73" s="183"/>
      <c r="HS73" s="183"/>
      <c r="HT73" s="183"/>
      <c r="HU73" s="183"/>
      <c r="HV73" s="183"/>
      <c r="HW73" s="183"/>
      <c r="HX73" s="183"/>
      <c r="HY73" s="183"/>
      <c r="HZ73" s="183"/>
      <c r="IA73" s="183"/>
      <c r="IB73" s="183"/>
      <c r="IC73" s="183"/>
      <c r="ID73" s="183"/>
      <c r="IE73" s="183"/>
      <c r="IF73" s="183"/>
      <c r="IG73" s="183"/>
      <c r="IH73" s="183"/>
      <c r="II73" s="183"/>
      <c r="IJ73" s="183"/>
      <c r="IK73" s="183"/>
      <c r="IL73" s="183"/>
      <c r="IM73" s="183"/>
      <c r="IN73" s="183"/>
      <c r="IO73" s="183"/>
      <c r="IP73" s="183"/>
      <c r="IQ73" s="183"/>
      <c r="IR73" s="183"/>
      <c r="IS73" s="183"/>
      <c r="IT73" s="183"/>
      <c r="IU73" s="183"/>
      <c r="IV73" s="183"/>
      <c r="IW73" s="183"/>
      <c r="IX73" s="183"/>
      <c r="IY73" s="183"/>
      <c r="IZ73" s="183"/>
      <c r="JA73" s="183"/>
      <c r="JB73" s="183"/>
      <c r="JC73" s="183"/>
      <c r="JD73" s="183"/>
      <c r="JE73" s="183"/>
      <c r="JF73" s="183"/>
      <c r="JG73" s="183"/>
      <c r="JH73" s="183"/>
      <c r="JI73" s="183"/>
      <c r="JJ73" s="183"/>
      <c r="JK73" s="183"/>
      <c r="JL73" s="183"/>
      <c r="JM73" s="183"/>
      <c r="JN73" s="183"/>
      <c r="JO73" s="183"/>
      <c r="JP73" s="183"/>
      <c r="JQ73" s="183"/>
      <c r="JR73" s="183"/>
      <c r="JS73" s="183"/>
      <c r="JT73" s="183"/>
      <c r="JU73" s="183"/>
      <c r="JV73" s="183"/>
      <c r="JW73" s="183"/>
      <c r="JX73" s="183"/>
      <c r="JY73" s="183"/>
      <c r="JZ73" s="183"/>
      <c r="KA73" s="183"/>
      <c r="KB73" s="183"/>
      <c r="KC73" s="183"/>
      <c r="KD73" s="183"/>
      <c r="KE73" s="183"/>
      <c r="KF73" s="183"/>
      <c r="KG73" s="183"/>
      <c r="KH73" s="183"/>
      <c r="KI73" s="183"/>
      <c r="KJ73" s="183"/>
      <c r="KK73" s="183"/>
      <c r="KL73" s="183"/>
      <c r="KM73" s="183"/>
      <c r="KN73" s="183"/>
      <c r="KO73" s="183"/>
      <c r="KP73" s="183"/>
      <c r="KQ73" s="183"/>
      <c r="KR73" s="183"/>
      <c r="KS73" s="183"/>
      <c r="KT73" s="183"/>
      <c r="KU73" s="183"/>
      <c r="KV73" s="183"/>
      <c r="KW73" s="183"/>
      <c r="KX73" s="183"/>
      <c r="KY73" s="183"/>
      <c r="KZ73" s="183"/>
      <c r="LA73" s="183"/>
      <c r="LB73" s="183"/>
      <c r="LC73" s="183"/>
      <c r="LD73" s="183"/>
      <c r="LE73" s="183"/>
      <c r="LF73" s="183"/>
      <c r="LG73" s="183"/>
      <c r="LH73" s="183"/>
      <c r="LI73" s="183"/>
      <c r="LJ73" s="183"/>
      <c r="LK73" s="183"/>
      <c r="LL73" s="183"/>
      <c r="LM73" s="183"/>
      <c r="LN73" s="183"/>
      <c r="LO73" s="183"/>
      <c r="LP73" s="183"/>
      <c r="LQ73" s="183"/>
      <c r="LR73" s="183"/>
      <c r="LS73" s="183"/>
      <c r="LT73" s="183"/>
      <c r="LU73" s="183"/>
      <c r="LV73" s="183"/>
      <c r="LW73" s="183"/>
      <c r="LX73" s="183"/>
      <c r="LY73" s="183"/>
      <c r="LZ73" s="183"/>
    </row>
    <row r="74" spans="1:338" s="220" customFormat="1" ht="13.5" hidden="1" customHeight="1">
      <c r="A74" s="183"/>
      <c r="B74" s="183"/>
      <c r="C74" s="183"/>
      <c r="D74" s="183"/>
      <c r="F74" s="183"/>
      <c r="G74" s="183"/>
      <c r="H74" s="183"/>
      <c r="I74" s="183"/>
      <c r="J74" s="214"/>
      <c r="K74" s="214"/>
      <c r="L74" s="214"/>
      <c r="M74" s="183"/>
      <c r="N74" s="183"/>
      <c r="O74" s="183"/>
      <c r="P74" s="183"/>
      <c r="Q74" s="183"/>
      <c r="R74" s="183"/>
      <c r="S74" s="183"/>
      <c r="T74" s="183"/>
      <c r="U74" s="183"/>
      <c r="V74" s="183"/>
      <c r="W74" s="183"/>
      <c r="X74" s="183"/>
      <c r="Y74" s="183"/>
      <c r="Z74" s="183"/>
      <c r="AA74" s="183"/>
      <c r="AB74" s="183"/>
      <c r="AC74" s="183"/>
      <c r="AD74" s="183"/>
      <c r="AE74" s="183"/>
      <c r="AF74" s="183"/>
      <c r="AG74" s="183"/>
      <c r="AH74" s="183"/>
      <c r="AI74" s="183"/>
      <c r="AJ74" s="183"/>
      <c r="AK74" s="183"/>
      <c r="AL74" s="183"/>
      <c r="AM74" s="183"/>
      <c r="AN74" s="183"/>
      <c r="AO74" s="183"/>
      <c r="AP74" s="183"/>
      <c r="AQ74" s="183"/>
      <c r="AR74" s="183"/>
      <c r="AS74" s="183"/>
      <c r="AT74" s="183"/>
      <c r="AU74" s="183"/>
      <c r="AV74" s="183"/>
      <c r="AW74" s="183"/>
      <c r="AX74" s="183"/>
      <c r="AY74" s="183"/>
      <c r="AZ74" s="183"/>
      <c r="BA74" s="183"/>
      <c r="BB74" s="183"/>
      <c r="BC74" s="183"/>
      <c r="BD74" s="183"/>
      <c r="BE74" s="183"/>
      <c r="BF74" s="183"/>
      <c r="BG74" s="183"/>
      <c r="BH74" s="183"/>
      <c r="BI74" s="183"/>
      <c r="BJ74" s="183"/>
      <c r="BK74" s="183"/>
      <c r="BL74" s="183"/>
      <c r="BM74" s="183"/>
      <c r="BN74" s="183"/>
      <c r="BO74" s="183"/>
      <c r="BP74" s="183"/>
      <c r="BQ74" s="183"/>
      <c r="BR74" s="183"/>
      <c r="BS74" s="183"/>
      <c r="BT74" s="183"/>
      <c r="BU74" s="183"/>
      <c r="BV74" s="183"/>
      <c r="BW74" s="183"/>
      <c r="BX74" s="183"/>
      <c r="BY74" s="183"/>
      <c r="BZ74" s="183"/>
      <c r="CA74" s="183"/>
      <c r="CB74" s="183"/>
      <c r="CC74" s="183"/>
      <c r="CD74" s="183"/>
      <c r="CE74" s="183"/>
      <c r="CF74" s="183"/>
      <c r="CG74" s="183"/>
      <c r="CH74" s="183"/>
      <c r="CI74" s="183"/>
      <c r="CJ74" s="183"/>
      <c r="CK74" s="183"/>
      <c r="CL74" s="183"/>
      <c r="CM74" s="183"/>
      <c r="CN74" s="183"/>
      <c r="CO74" s="183"/>
      <c r="CP74" s="183"/>
      <c r="CQ74" s="183"/>
      <c r="CR74" s="183"/>
      <c r="CS74" s="183"/>
      <c r="CT74" s="183"/>
      <c r="CU74" s="183"/>
      <c r="CV74" s="183"/>
      <c r="CW74" s="183"/>
      <c r="CX74" s="183"/>
      <c r="CY74" s="183"/>
      <c r="CZ74" s="183"/>
      <c r="DA74" s="183"/>
      <c r="DB74" s="183"/>
      <c r="DC74" s="183"/>
      <c r="DD74" s="183"/>
      <c r="DE74" s="183"/>
      <c r="DF74" s="183"/>
      <c r="DG74" s="183"/>
      <c r="DH74" s="183"/>
      <c r="DI74" s="183"/>
      <c r="DJ74" s="183"/>
      <c r="DK74" s="183"/>
      <c r="DL74" s="183"/>
      <c r="DM74" s="183"/>
      <c r="DN74" s="183"/>
      <c r="DO74" s="183"/>
      <c r="DP74" s="183"/>
      <c r="DQ74" s="183"/>
      <c r="DR74" s="183"/>
      <c r="DS74" s="183"/>
      <c r="DT74" s="183"/>
      <c r="DU74" s="183"/>
      <c r="DV74" s="183"/>
      <c r="DW74" s="183"/>
      <c r="DX74" s="183"/>
      <c r="DY74" s="183"/>
      <c r="DZ74" s="183"/>
      <c r="EA74" s="183"/>
      <c r="EB74" s="183"/>
      <c r="EC74" s="183"/>
      <c r="ED74" s="183"/>
      <c r="EE74" s="183"/>
      <c r="EF74" s="183"/>
      <c r="EG74" s="183"/>
      <c r="EH74" s="183"/>
      <c r="EI74" s="183"/>
      <c r="EJ74" s="183"/>
      <c r="EK74" s="183"/>
      <c r="EL74" s="183"/>
      <c r="EM74" s="183"/>
      <c r="EN74" s="183"/>
      <c r="EO74" s="183"/>
      <c r="EP74" s="183"/>
      <c r="EQ74" s="183"/>
      <c r="ER74" s="183"/>
      <c r="ES74" s="183"/>
      <c r="ET74" s="183"/>
      <c r="EU74" s="183"/>
      <c r="EV74" s="183"/>
      <c r="EW74" s="183"/>
      <c r="EX74" s="183"/>
      <c r="EY74" s="183"/>
      <c r="EZ74" s="183"/>
      <c r="FA74" s="183"/>
      <c r="FB74" s="183"/>
      <c r="FC74" s="183"/>
      <c r="FD74" s="183"/>
      <c r="FE74" s="183"/>
      <c r="FF74" s="183"/>
      <c r="FG74" s="183"/>
      <c r="FH74" s="183"/>
      <c r="FI74" s="183"/>
      <c r="FJ74" s="183"/>
      <c r="FK74" s="183"/>
      <c r="FL74" s="183"/>
      <c r="FM74" s="183"/>
      <c r="FN74" s="183"/>
      <c r="FO74" s="183"/>
      <c r="FP74" s="183"/>
      <c r="FQ74" s="183"/>
      <c r="FR74" s="183"/>
      <c r="FS74" s="183"/>
      <c r="FT74" s="183"/>
      <c r="FU74" s="183"/>
      <c r="FV74" s="183"/>
      <c r="FW74" s="183"/>
      <c r="FX74" s="183"/>
      <c r="FY74" s="183"/>
      <c r="FZ74" s="183"/>
      <c r="GA74" s="183"/>
      <c r="GB74" s="183"/>
      <c r="GC74" s="183"/>
      <c r="GD74" s="183"/>
      <c r="GE74" s="183"/>
      <c r="GF74" s="183"/>
      <c r="GG74" s="183"/>
      <c r="GH74" s="183"/>
      <c r="GI74" s="183"/>
      <c r="GJ74" s="183"/>
      <c r="GK74" s="183"/>
      <c r="GL74" s="183"/>
      <c r="GM74" s="183"/>
      <c r="GN74" s="183"/>
      <c r="GO74" s="183"/>
      <c r="GP74" s="183"/>
      <c r="GQ74" s="183"/>
      <c r="GR74" s="183"/>
      <c r="GS74" s="183"/>
      <c r="GT74" s="183"/>
      <c r="GU74" s="183"/>
      <c r="GV74" s="183"/>
      <c r="GW74" s="183"/>
      <c r="GX74" s="183"/>
      <c r="GY74" s="183"/>
      <c r="GZ74" s="183"/>
      <c r="HA74" s="183"/>
      <c r="HB74" s="183"/>
      <c r="HC74" s="183"/>
      <c r="HD74" s="183"/>
      <c r="HE74" s="183"/>
      <c r="HF74" s="183"/>
      <c r="HG74" s="183"/>
      <c r="HH74" s="183"/>
      <c r="HI74" s="183"/>
      <c r="HJ74" s="183"/>
      <c r="HK74" s="183"/>
      <c r="HL74" s="183"/>
      <c r="HM74" s="183"/>
      <c r="HN74" s="183"/>
      <c r="HO74" s="183"/>
      <c r="HP74" s="183"/>
      <c r="HQ74" s="183"/>
      <c r="HR74" s="183"/>
      <c r="HS74" s="183"/>
      <c r="HT74" s="183"/>
      <c r="HU74" s="183"/>
      <c r="HV74" s="183"/>
      <c r="HW74" s="183"/>
      <c r="HX74" s="183"/>
      <c r="HY74" s="183"/>
      <c r="HZ74" s="183"/>
      <c r="IA74" s="183"/>
      <c r="IB74" s="183"/>
      <c r="IC74" s="183"/>
      <c r="ID74" s="183"/>
      <c r="IE74" s="183"/>
      <c r="IF74" s="183"/>
      <c r="IG74" s="183"/>
      <c r="IH74" s="183"/>
      <c r="II74" s="183"/>
      <c r="IJ74" s="183"/>
      <c r="IK74" s="183"/>
      <c r="IL74" s="183"/>
      <c r="IM74" s="183"/>
      <c r="IN74" s="183"/>
      <c r="IO74" s="183"/>
      <c r="IP74" s="183"/>
      <c r="IQ74" s="183"/>
      <c r="IR74" s="183"/>
      <c r="IS74" s="183"/>
      <c r="IT74" s="183"/>
      <c r="IU74" s="183"/>
      <c r="IV74" s="183"/>
      <c r="IW74" s="183"/>
      <c r="IX74" s="183"/>
      <c r="IY74" s="183"/>
      <c r="IZ74" s="183"/>
      <c r="JA74" s="183"/>
      <c r="JB74" s="183"/>
      <c r="JC74" s="183"/>
      <c r="JD74" s="183"/>
      <c r="JE74" s="183"/>
      <c r="JF74" s="183"/>
      <c r="JG74" s="183"/>
      <c r="JH74" s="183"/>
      <c r="JI74" s="183"/>
      <c r="JJ74" s="183"/>
      <c r="JK74" s="183"/>
      <c r="JL74" s="183"/>
      <c r="JM74" s="183"/>
      <c r="JN74" s="183"/>
      <c r="JO74" s="183"/>
      <c r="JP74" s="183"/>
      <c r="JQ74" s="183"/>
      <c r="JR74" s="183"/>
      <c r="JS74" s="183"/>
      <c r="JT74" s="183"/>
      <c r="JU74" s="183"/>
      <c r="JV74" s="183"/>
      <c r="JW74" s="183"/>
      <c r="JX74" s="183"/>
      <c r="JY74" s="183"/>
      <c r="JZ74" s="183"/>
      <c r="KA74" s="183"/>
      <c r="KB74" s="183"/>
      <c r="KC74" s="183"/>
      <c r="KD74" s="183"/>
      <c r="KE74" s="183"/>
      <c r="KF74" s="183"/>
      <c r="KG74" s="183"/>
      <c r="KH74" s="183"/>
      <c r="KI74" s="183"/>
      <c r="KJ74" s="183"/>
      <c r="KK74" s="183"/>
      <c r="KL74" s="183"/>
      <c r="KM74" s="183"/>
      <c r="KN74" s="183"/>
      <c r="KO74" s="183"/>
      <c r="KP74" s="183"/>
      <c r="KQ74" s="183"/>
      <c r="KR74" s="183"/>
      <c r="KS74" s="183"/>
      <c r="KT74" s="183"/>
      <c r="KU74" s="183"/>
      <c r="KV74" s="183"/>
      <c r="KW74" s="183"/>
      <c r="KX74" s="183"/>
      <c r="KY74" s="183"/>
      <c r="KZ74" s="183"/>
      <c r="LA74" s="183"/>
      <c r="LB74" s="183"/>
      <c r="LC74" s="183"/>
      <c r="LD74" s="183"/>
      <c r="LE74" s="183"/>
      <c r="LF74" s="183"/>
      <c r="LG74" s="183"/>
      <c r="LH74" s="183"/>
      <c r="LI74" s="183"/>
      <c r="LJ74" s="183"/>
      <c r="LK74" s="183"/>
      <c r="LL74" s="183"/>
      <c r="LM74" s="183"/>
      <c r="LN74" s="183"/>
      <c r="LO74" s="183"/>
      <c r="LP74" s="183"/>
      <c r="LQ74" s="183"/>
      <c r="LR74" s="183"/>
      <c r="LS74" s="183"/>
      <c r="LT74" s="183"/>
      <c r="LU74" s="183"/>
      <c r="LV74" s="183"/>
      <c r="LW74" s="183"/>
      <c r="LX74" s="183"/>
      <c r="LY74" s="183"/>
      <c r="LZ74" s="183"/>
    </row>
    <row r="75" spans="1:338" s="252" customFormat="1" ht="13.5" hidden="1" customHeight="1">
      <c r="A75" s="94"/>
      <c r="B75" s="94"/>
      <c r="C75" s="94"/>
      <c r="D75" s="94"/>
      <c r="E75" s="94"/>
      <c r="F75" s="94"/>
      <c r="G75" s="94"/>
      <c r="H75" s="94"/>
      <c r="I75" s="94"/>
      <c r="J75" s="214"/>
      <c r="K75" s="214"/>
      <c r="L75" s="214"/>
      <c r="M75" s="94"/>
      <c r="N75" s="94"/>
      <c r="O75" s="94"/>
      <c r="P75" s="94"/>
      <c r="Q75" s="94"/>
      <c r="R75" s="94"/>
      <c r="S75" s="94"/>
      <c r="T75" s="94"/>
      <c r="U75" s="94"/>
      <c r="V75" s="94"/>
      <c r="W75" s="94"/>
    </row>
    <row r="76" spans="1:338" hidden="1">
      <c r="A76" s="94"/>
      <c r="B76" s="94"/>
      <c r="C76" s="94"/>
      <c r="D76" s="94"/>
      <c r="E76" s="94"/>
      <c r="F76" s="94"/>
      <c r="G76" s="94"/>
      <c r="H76" s="94"/>
      <c r="I76" s="94"/>
      <c r="J76" s="214"/>
      <c r="K76" s="214"/>
      <c r="L76" s="214"/>
      <c r="M76" s="94"/>
      <c r="N76" s="94"/>
      <c r="O76" s="94"/>
      <c r="P76" s="94"/>
      <c r="Q76" s="94"/>
      <c r="R76" s="94"/>
      <c r="S76" s="94"/>
      <c r="T76" s="94"/>
      <c r="V76" s="94"/>
      <c r="W76" s="94"/>
    </row>
    <row r="77" spans="1:338" hidden="1">
      <c r="A77" s="94"/>
      <c r="B77" s="94"/>
      <c r="C77" s="94"/>
      <c r="D77" s="94"/>
      <c r="E77" s="94"/>
      <c r="F77" s="94"/>
      <c r="G77" s="94"/>
      <c r="H77" s="94"/>
      <c r="I77" s="94"/>
      <c r="J77" s="214"/>
      <c r="K77" s="214"/>
      <c r="L77" s="214"/>
      <c r="M77" s="204"/>
      <c r="N77" s="205"/>
      <c r="O77" s="205"/>
      <c r="P77" s="205"/>
      <c r="Q77" s="94"/>
      <c r="R77" s="94"/>
      <c r="S77" s="94"/>
      <c r="T77" s="94"/>
      <c r="V77" s="94"/>
      <c r="W77" s="94"/>
    </row>
    <row r="78" spans="1:338" hidden="1">
      <c r="A78" s="94"/>
      <c r="B78" s="94"/>
      <c r="C78" s="94"/>
      <c r="D78" s="94"/>
      <c r="E78" s="94"/>
      <c r="F78" s="94"/>
      <c r="G78" s="94"/>
      <c r="H78" s="94"/>
      <c r="I78" s="94"/>
      <c r="J78" s="214"/>
      <c r="K78" s="214"/>
      <c r="L78" s="214"/>
      <c r="M78" s="94"/>
      <c r="N78" s="94"/>
      <c r="O78" s="94"/>
      <c r="P78" s="94"/>
      <c r="Q78" s="94"/>
      <c r="R78" s="94"/>
      <c r="S78" s="94"/>
      <c r="T78" s="94"/>
      <c r="V78" s="94"/>
      <c r="W78" s="94"/>
    </row>
    <row r="79" spans="1:338" hidden="1">
      <c r="A79" s="94"/>
      <c r="B79" s="94"/>
      <c r="C79" s="94"/>
      <c r="D79" s="94"/>
      <c r="E79" s="94"/>
      <c r="F79" s="94"/>
      <c r="G79" s="94"/>
      <c r="H79" s="94"/>
      <c r="I79" s="94"/>
      <c r="J79" s="214"/>
      <c r="K79" s="214"/>
      <c r="L79" s="214"/>
      <c r="M79" s="94"/>
      <c r="N79" s="94"/>
      <c r="O79" s="94"/>
      <c r="P79" s="94"/>
      <c r="Q79" s="94"/>
      <c r="R79" s="94"/>
      <c r="S79" s="94"/>
      <c r="T79" s="94"/>
      <c r="V79" s="94"/>
      <c r="W79" s="94"/>
    </row>
    <row r="80" spans="1:338" hidden="1">
      <c r="A80" s="94"/>
      <c r="B80" s="94"/>
      <c r="C80" s="94"/>
      <c r="D80" s="94"/>
      <c r="E80" s="94"/>
      <c r="F80" s="94"/>
      <c r="G80" s="94"/>
      <c r="H80" s="94"/>
      <c r="I80" s="94"/>
      <c r="J80" s="214"/>
      <c r="K80" s="214"/>
      <c r="L80" s="214"/>
      <c r="M80" s="94"/>
      <c r="N80" s="94"/>
      <c r="O80" s="94"/>
      <c r="P80" s="94"/>
      <c r="Q80" s="94"/>
      <c r="R80" s="94"/>
      <c r="S80" s="94"/>
      <c r="T80" s="94"/>
      <c r="V80" s="94"/>
      <c r="W80" s="94"/>
    </row>
    <row r="81" spans="1:23" hidden="1">
      <c r="A81" s="94"/>
      <c r="B81" s="94"/>
      <c r="C81" s="94"/>
      <c r="D81" s="94"/>
      <c r="E81" s="94"/>
      <c r="F81" s="94"/>
      <c r="G81" s="94"/>
      <c r="H81" s="94"/>
      <c r="I81" s="94"/>
      <c r="J81" s="214"/>
      <c r="K81" s="214"/>
      <c r="L81" s="214"/>
      <c r="M81" s="94"/>
      <c r="N81" s="94"/>
      <c r="O81" s="94"/>
      <c r="P81" s="94"/>
      <c r="Q81" s="94"/>
      <c r="R81" s="94"/>
      <c r="S81" s="94"/>
      <c r="T81" s="94"/>
      <c r="V81" s="94"/>
      <c r="W81" s="94"/>
    </row>
    <row r="82" spans="1:23" hidden="1">
      <c r="A82" s="94"/>
      <c r="B82" s="94"/>
      <c r="C82" s="94"/>
      <c r="D82" s="94"/>
      <c r="E82" s="94"/>
      <c r="F82" s="94"/>
      <c r="G82" s="94"/>
      <c r="H82" s="94"/>
      <c r="I82" s="94"/>
      <c r="J82" s="214"/>
      <c r="K82" s="214"/>
      <c r="L82" s="214"/>
      <c r="M82" s="94"/>
      <c r="N82" s="94"/>
      <c r="O82" s="94"/>
      <c r="P82" s="94"/>
      <c r="Q82" s="94"/>
      <c r="R82" s="94"/>
      <c r="S82" s="94"/>
      <c r="T82" s="94"/>
      <c r="V82" s="94"/>
      <c r="W82" s="94"/>
    </row>
    <row r="83" spans="1:23" hidden="1">
      <c r="A83" s="94"/>
      <c r="B83" s="94"/>
      <c r="C83" s="94"/>
      <c r="D83" s="94"/>
      <c r="E83" s="94"/>
      <c r="F83" s="94"/>
      <c r="G83" s="94"/>
      <c r="H83" s="94"/>
      <c r="I83" s="94"/>
      <c r="J83" s="214"/>
      <c r="K83" s="214"/>
      <c r="L83" s="214"/>
      <c r="M83" s="94"/>
      <c r="N83" s="94"/>
      <c r="O83" s="94"/>
      <c r="P83" s="94"/>
      <c r="Q83" s="94"/>
      <c r="R83" s="94"/>
      <c r="S83" s="94"/>
      <c r="T83" s="94"/>
      <c r="V83" s="94"/>
      <c r="W83" s="94"/>
    </row>
    <row r="84" spans="1:23" hidden="1">
      <c r="A84" s="94"/>
      <c r="B84" s="94"/>
      <c r="C84" s="94"/>
      <c r="D84" s="94"/>
      <c r="E84" s="94"/>
      <c r="F84" s="94"/>
      <c r="G84" s="94"/>
      <c r="H84" s="94"/>
      <c r="I84" s="94"/>
      <c r="J84" s="214"/>
      <c r="K84" s="214"/>
      <c r="L84" s="214"/>
      <c r="M84" s="94"/>
      <c r="N84" s="94"/>
      <c r="O84" s="94"/>
      <c r="P84" s="94"/>
      <c r="Q84" s="94"/>
      <c r="R84" s="94"/>
      <c r="S84" s="94"/>
      <c r="T84" s="94"/>
      <c r="V84" s="94"/>
      <c r="W84" s="94"/>
    </row>
  </sheetData>
  <sheetProtection password="C66E" sheet="1" objects="1" scenarios="1"/>
  <conditionalFormatting sqref="M3:P3">
    <cfRule type="expression" dxfId="23" priority="15" stopIfTrue="1">
      <formula>M2="H"</formula>
    </cfRule>
    <cfRule type="expression" dxfId="22" priority="16" stopIfTrue="1">
      <formula>M2="F"</formula>
    </cfRule>
    <cfRule type="expression" dxfId="21" priority="17" stopIfTrue="1">
      <formula>M2="O"</formula>
    </cfRule>
  </conditionalFormatting>
  <conditionalFormatting sqref="M20">
    <cfRule type="containsBlanks" dxfId="20" priority="9">
      <formula>LEN(TRIM(M20))=0</formula>
    </cfRule>
  </conditionalFormatting>
  <conditionalFormatting sqref="M21">
    <cfRule type="containsBlanks" dxfId="19" priority="8">
      <formula>LEN(TRIM(M21))=0</formula>
    </cfRule>
  </conditionalFormatting>
  <conditionalFormatting sqref="M19">
    <cfRule type="containsBlanks" dxfId="18" priority="10">
      <formula>LEN(TRIM(M19))=0</formula>
    </cfRule>
  </conditionalFormatting>
  <conditionalFormatting sqref="M27">
    <cfRule type="containsBlanks" dxfId="17" priority="6">
      <formula>LEN(TRIM(M27))=0</formula>
    </cfRule>
  </conditionalFormatting>
  <conditionalFormatting sqref="M25">
    <cfRule type="containsBlanks" dxfId="16" priority="7">
      <formula>LEN(TRIM(M25))=0</formula>
    </cfRule>
  </conditionalFormatting>
  <conditionalFormatting sqref="M33">
    <cfRule type="containsBlanks" dxfId="15" priority="4">
      <formula>LEN(TRIM(M33))=0</formula>
    </cfRule>
  </conditionalFormatting>
  <conditionalFormatting sqref="Q3:T3">
    <cfRule type="expression" dxfId="14" priority="1" stopIfTrue="1">
      <formula>Q2="H"</formula>
    </cfRule>
    <cfRule type="expression" dxfId="13" priority="2" stopIfTrue="1">
      <formula>Q2="F"</formula>
    </cfRule>
    <cfRule type="expression" dxfId="12" priority="3" stopIfTrue="1">
      <formula>Q2="O"</formula>
    </cfRule>
  </conditionalFormatting>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76"/>
  <sheetViews>
    <sheetView workbookViewId="0">
      <selection activeCell="D58" sqref="D58"/>
    </sheetView>
  </sheetViews>
  <sheetFormatPr baseColWidth="10" defaultColWidth="8.83203125" defaultRowHeight="12" x14ac:dyDescent="0"/>
  <cols>
    <col min="1" max="1" width="8.83203125" style="127"/>
    <col min="2" max="2" width="33.6640625" style="127" customWidth="1"/>
    <col min="3" max="3" width="23.5" style="259" customWidth="1"/>
    <col min="4" max="4" width="29.6640625" style="260" bestFit="1" customWidth="1"/>
    <col min="5" max="5" width="49.83203125" style="127" bestFit="1" customWidth="1"/>
    <col min="6" max="6" width="21.33203125" style="259" customWidth="1"/>
    <col min="7" max="7" width="23.5" style="259" bestFit="1" customWidth="1"/>
    <col min="8" max="8" width="33.5" style="259" bestFit="1" customWidth="1"/>
    <col min="9" max="9" width="24.1640625" style="259" bestFit="1" customWidth="1"/>
    <col min="10" max="10" width="40.5" style="259" bestFit="1" customWidth="1"/>
    <col min="11" max="11" width="22.6640625" style="259" bestFit="1" customWidth="1"/>
    <col min="12" max="12" width="8.83203125" style="127"/>
    <col min="13" max="13" width="18.5" style="127" bestFit="1" customWidth="1"/>
    <col min="14" max="16384" width="8.83203125" style="127"/>
  </cols>
  <sheetData>
    <row r="1" spans="2:11" ht="13" thickBot="1"/>
    <row r="2" spans="2:11" ht="13" thickBot="1">
      <c r="B2" s="347" t="s">
        <v>83</v>
      </c>
      <c r="C2" s="347" t="s">
        <v>84</v>
      </c>
      <c r="E2" s="346"/>
      <c r="F2" s="263"/>
    </row>
    <row r="3" spans="2:11" ht="30" customHeight="1" thickBot="1">
      <c r="B3" s="441" t="s">
        <v>85</v>
      </c>
      <c r="C3" s="431">
        <v>28257.962109575012</v>
      </c>
      <c r="E3" s="262"/>
      <c r="F3" s="266"/>
      <c r="H3" s="263"/>
      <c r="I3" s="267"/>
    </row>
    <row r="4" spans="2:11" ht="30" customHeight="1" thickBot="1">
      <c r="B4" s="442" t="s">
        <v>86</v>
      </c>
      <c r="C4" s="463">
        <v>14</v>
      </c>
      <c r="E4" s="262"/>
      <c r="F4" s="267"/>
    </row>
    <row r="5" spans="2:11" ht="30" customHeight="1" thickBot="1">
      <c r="B5" s="443" t="s">
        <v>87</v>
      </c>
      <c r="C5" s="463">
        <v>223.20000000000002</v>
      </c>
      <c r="E5" s="271"/>
      <c r="F5" s="267"/>
    </row>
    <row r="6" spans="2:11" ht="30" customHeight="1" thickBot="1">
      <c r="B6" s="444" t="s">
        <v>88</v>
      </c>
      <c r="C6" s="463">
        <v>248</v>
      </c>
      <c r="E6" s="274"/>
      <c r="F6" s="267"/>
    </row>
    <row r="7" spans="2:11" ht="30" customHeight="1" thickBot="1">
      <c r="B7" s="445" t="s">
        <v>89</v>
      </c>
      <c r="C7" s="463">
        <v>113.94339560312504</v>
      </c>
      <c r="E7" s="276"/>
      <c r="F7" s="267"/>
    </row>
    <row r="8" spans="2:11" ht="13" thickBot="1">
      <c r="B8" s="263"/>
      <c r="C8" s="267"/>
      <c r="D8" s="259"/>
      <c r="E8" s="276"/>
    </row>
    <row r="9" spans="2:11" ht="21.75" customHeight="1" thickBot="1">
      <c r="B9" s="438" t="s">
        <v>90</v>
      </c>
      <c r="C9" s="439" t="s">
        <v>91</v>
      </c>
      <c r="D9" s="259"/>
      <c r="E9" s="262"/>
    </row>
    <row r="10" spans="2:11" ht="21.75" customHeight="1">
      <c r="B10" s="435" t="s">
        <v>5</v>
      </c>
      <c r="C10" s="600">
        <f>'Direct costs Pananma'!M19</f>
        <v>0.15</v>
      </c>
      <c r="D10" s="127"/>
    </row>
    <row r="11" spans="2:11" ht="21.75" customHeight="1">
      <c r="B11" s="436" t="s">
        <v>6</v>
      </c>
      <c r="C11" s="601">
        <f>'Direct costs Pananma'!M20</f>
        <v>0.39</v>
      </c>
      <c r="D11" s="127"/>
    </row>
    <row r="12" spans="2:11" ht="21.75" customHeight="1" thickBot="1">
      <c r="B12" s="437" t="s">
        <v>7</v>
      </c>
      <c r="C12" s="602">
        <f>'Direct costs Pananma'!M21</f>
        <v>0.46</v>
      </c>
      <c r="D12" s="127"/>
    </row>
    <row r="13" spans="2:11" s="260" customFormat="1">
      <c r="B13" s="267"/>
      <c r="C13" s="282"/>
      <c r="D13" s="267"/>
      <c r="F13" s="267"/>
      <c r="G13" s="267"/>
      <c r="H13" s="267"/>
      <c r="I13" s="267"/>
      <c r="J13" s="267"/>
      <c r="K13" s="267"/>
    </row>
    <row r="14" spans="2:11" hidden="1">
      <c r="B14" s="283" t="s">
        <v>130</v>
      </c>
      <c r="C14" s="124"/>
      <c r="D14" s="284"/>
      <c r="E14" s="285"/>
      <c r="F14" s="284"/>
      <c r="G14" s="284"/>
      <c r="H14" s="284"/>
      <c r="I14" s="284"/>
      <c r="J14" s="284"/>
      <c r="K14" s="284"/>
    </row>
    <row r="15" spans="2:11" s="286" customFormat="1" hidden="1">
      <c r="B15" s="287" t="s">
        <v>92</v>
      </c>
      <c r="C15" s="288"/>
      <c r="D15" s="289"/>
      <c r="E15" s="288"/>
      <c r="F15" s="287" t="s">
        <v>93</v>
      </c>
      <c r="G15" s="287" t="s">
        <v>94</v>
      </c>
      <c r="H15" s="287" t="s">
        <v>95</v>
      </c>
      <c r="I15" s="287"/>
      <c r="J15" s="287"/>
      <c r="K15" s="287"/>
    </row>
    <row r="16" spans="2:11" hidden="1">
      <c r="B16" s="291" t="s">
        <v>96</v>
      </c>
      <c r="C16" s="291" t="s">
        <v>97</v>
      </c>
      <c r="D16" s="291" t="s">
        <v>98</v>
      </c>
      <c r="E16" s="291" t="s">
        <v>99</v>
      </c>
      <c r="F16" s="291" t="s">
        <v>100</v>
      </c>
      <c r="G16" s="291" t="s">
        <v>6</v>
      </c>
      <c r="H16" s="291" t="s">
        <v>7</v>
      </c>
      <c r="I16" s="291" t="s">
        <v>101</v>
      </c>
      <c r="J16" s="291" t="s">
        <v>102</v>
      </c>
      <c r="K16" s="291" t="s">
        <v>103</v>
      </c>
    </row>
    <row r="17" spans="2:13" hidden="1">
      <c r="B17" s="292" t="s">
        <v>104</v>
      </c>
      <c r="C17" s="267">
        <v>0.11</v>
      </c>
      <c r="D17" s="348">
        <v>0.151</v>
      </c>
      <c r="E17" s="277">
        <f>C17*D17</f>
        <v>1.661E-2</v>
      </c>
      <c r="F17" s="259">
        <f>$C$10*E17</f>
        <v>2.4914999999999998E-3</v>
      </c>
      <c r="G17" s="259">
        <f>$C$11*E17</f>
        <v>6.4779E-3</v>
      </c>
      <c r="H17" s="259">
        <f>$C$12*E17</f>
        <v>7.6406E-3</v>
      </c>
      <c r="I17" s="259">
        <f>($C$7*$C$4)*F17</f>
        <v>3.9744595820326043</v>
      </c>
      <c r="J17" s="259">
        <f>($C$7*$C$5)*G17</f>
        <v>164.74702747465437</v>
      </c>
      <c r="K17" s="259">
        <f>$C$3*H17</f>
        <v>215.90778529441883</v>
      </c>
    </row>
    <row r="18" spans="2:13" hidden="1">
      <c r="B18" s="292" t="s">
        <v>105</v>
      </c>
      <c r="C18" s="267">
        <v>0.55000000000000004</v>
      </c>
      <c r="D18" s="313">
        <v>0.47799999999999998</v>
      </c>
      <c r="E18" s="277">
        <f t="shared" ref="E18:E25" si="0">C18*D18</f>
        <v>0.26290000000000002</v>
      </c>
      <c r="F18" s="259">
        <f t="shared" ref="F18:F25" si="1">$C$10*E18</f>
        <v>3.9435000000000005E-2</v>
      </c>
      <c r="G18" s="259">
        <f t="shared" ref="G18:G25" si="2">$C$11*E18</f>
        <v>0.10253100000000001</v>
      </c>
      <c r="H18" s="259">
        <f t="shared" ref="H18:H25" si="3">$C$12*E18</f>
        <v>0.12093400000000001</v>
      </c>
      <c r="I18" s="259">
        <f t="shared" ref="I18:I25" si="4">($C$7*$C$4)*F18</f>
        <v>62.907009278529308</v>
      </c>
      <c r="J18" s="259">
        <f t="shared" ref="J18:J25" si="5">($C$7*$C$5)*G18</f>
        <v>2607.5854017511524</v>
      </c>
      <c r="K18" s="259">
        <f t="shared" ref="K18:K25" si="6">$C$3*H18</f>
        <v>3417.3483897593446</v>
      </c>
    </row>
    <row r="19" spans="2:13" hidden="1">
      <c r="B19" s="292" t="s">
        <v>106</v>
      </c>
      <c r="C19" s="267">
        <v>0.86</v>
      </c>
      <c r="D19" s="348">
        <v>0.63600000000000001</v>
      </c>
      <c r="E19" s="277">
        <f t="shared" si="0"/>
        <v>0.54696</v>
      </c>
      <c r="F19" s="259">
        <f t="shared" si="1"/>
        <v>8.2043999999999992E-2</v>
      </c>
      <c r="G19" s="259">
        <f t="shared" si="2"/>
        <v>0.21331440000000002</v>
      </c>
      <c r="H19" s="259">
        <f t="shared" si="3"/>
        <v>0.25160160000000004</v>
      </c>
      <c r="I19" s="259">
        <f t="shared" si="4"/>
        <v>130.87720728407905</v>
      </c>
      <c r="J19" s="259">
        <f t="shared" si="5"/>
        <v>5425.0472093640556</v>
      </c>
      <c r="K19" s="259">
        <f t="shared" si="6"/>
        <v>7109.7484795084492</v>
      </c>
    </row>
    <row r="20" spans="2:13" hidden="1">
      <c r="B20" s="292" t="s">
        <v>107</v>
      </c>
      <c r="C20" s="293">
        <v>1.23</v>
      </c>
      <c r="D20" s="348">
        <v>0.68400000000000005</v>
      </c>
      <c r="E20" s="277">
        <f t="shared" si="0"/>
        <v>0.84132000000000007</v>
      </c>
      <c r="F20" s="259">
        <f t="shared" si="1"/>
        <v>0.126198</v>
      </c>
      <c r="G20" s="259">
        <f t="shared" si="2"/>
        <v>0.32811480000000004</v>
      </c>
      <c r="H20" s="259">
        <f t="shared" si="3"/>
        <v>0.38700720000000005</v>
      </c>
      <c r="I20" s="259">
        <f t="shared" si="4"/>
        <v>201.31200093652444</v>
      </c>
      <c r="J20" s="259">
        <f t="shared" si="5"/>
        <v>8344.6700273917049</v>
      </c>
      <c r="K20" s="259">
        <f t="shared" si="6"/>
        <v>10936.034793732721</v>
      </c>
    </row>
    <row r="21" spans="2:13" hidden="1">
      <c r="B21" s="292" t="s">
        <v>108</v>
      </c>
      <c r="C21" s="293">
        <v>1.87</v>
      </c>
      <c r="D21" s="348">
        <v>0.68299999999999994</v>
      </c>
      <c r="E21" s="277">
        <f t="shared" si="0"/>
        <v>1.27721</v>
      </c>
      <c r="F21" s="259">
        <f t="shared" si="1"/>
        <v>0.19158149999999999</v>
      </c>
      <c r="G21" s="259">
        <f t="shared" si="2"/>
        <v>0.4981119</v>
      </c>
      <c r="H21" s="259">
        <f t="shared" si="3"/>
        <v>0.58751660000000006</v>
      </c>
      <c r="I21" s="259">
        <f t="shared" si="4"/>
        <v>305.61225302636137</v>
      </c>
      <c r="J21" s="259">
        <f t="shared" si="5"/>
        <v>12668.064476875576</v>
      </c>
      <c r="K21" s="259">
        <f t="shared" si="6"/>
        <v>16602.021821546339</v>
      </c>
    </row>
    <row r="22" spans="2:13" hidden="1">
      <c r="B22" s="292" t="s">
        <v>109</v>
      </c>
      <c r="C22" s="293">
        <v>3.24</v>
      </c>
      <c r="D22" s="348">
        <v>0.7340000000000001</v>
      </c>
      <c r="E22" s="277">
        <f t="shared" si="0"/>
        <v>2.3781600000000003</v>
      </c>
      <c r="F22" s="259">
        <f t="shared" si="1"/>
        <v>0.35672400000000004</v>
      </c>
      <c r="G22" s="259">
        <f t="shared" si="2"/>
        <v>0.92748240000000015</v>
      </c>
      <c r="H22" s="259">
        <f t="shared" si="3"/>
        <v>1.0939536000000001</v>
      </c>
      <c r="I22" s="259">
        <f t="shared" si="4"/>
        <v>569.04881394380857</v>
      </c>
      <c r="J22" s="259">
        <f t="shared" si="5"/>
        <v>23587.88626484793</v>
      </c>
      <c r="K22" s="259">
        <f t="shared" si="6"/>
        <v>30912.89937843318</v>
      </c>
    </row>
    <row r="23" spans="2:13" hidden="1">
      <c r="B23" s="292" t="s">
        <v>110</v>
      </c>
      <c r="C23" s="293">
        <v>6.39</v>
      </c>
      <c r="D23" s="348">
        <v>0.68700000000000006</v>
      </c>
      <c r="E23" s="277">
        <f t="shared" si="0"/>
        <v>4.3899300000000006</v>
      </c>
      <c r="F23" s="259">
        <f t="shared" si="1"/>
        <v>0.65848950000000006</v>
      </c>
      <c r="G23" s="259">
        <f t="shared" si="2"/>
        <v>1.7120727000000002</v>
      </c>
      <c r="H23" s="259">
        <f t="shared" si="3"/>
        <v>2.0193678000000004</v>
      </c>
      <c r="I23" s="259">
        <f t="shared" si="4"/>
        <v>1050.4274143860562</v>
      </c>
      <c r="J23" s="259">
        <f t="shared" si="5"/>
        <v>43541.716936894009</v>
      </c>
      <c r="K23" s="259">
        <f t="shared" si="6"/>
        <v>57063.21877769586</v>
      </c>
    </row>
    <row r="24" spans="2:13" hidden="1">
      <c r="B24" s="292" t="s">
        <v>111</v>
      </c>
      <c r="C24" s="293">
        <v>8.35</v>
      </c>
      <c r="D24" s="348">
        <v>0.65099999999999991</v>
      </c>
      <c r="E24" s="277">
        <f t="shared" si="0"/>
        <v>5.4358499999999994</v>
      </c>
      <c r="F24" s="259">
        <f t="shared" si="1"/>
        <v>0.81537749999999987</v>
      </c>
      <c r="G24" s="259">
        <f t="shared" si="2"/>
        <v>2.1199814999999997</v>
      </c>
      <c r="H24" s="259">
        <f t="shared" si="3"/>
        <v>2.5004909999999998</v>
      </c>
      <c r="I24" s="259">
        <f t="shared" si="4"/>
        <v>1300.6963346774189</v>
      </c>
      <c r="J24" s="259">
        <f t="shared" si="5"/>
        <v>53915.721209999989</v>
      </c>
      <c r="K24" s="259">
        <f t="shared" si="6"/>
        <v>70658.779933333324</v>
      </c>
    </row>
    <row r="25" spans="2:13" hidden="1">
      <c r="B25" s="292" t="s">
        <v>112</v>
      </c>
      <c r="C25" s="293">
        <v>11.76</v>
      </c>
      <c r="D25" s="348">
        <v>0.55200000000000005</v>
      </c>
      <c r="E25" s="277">
        <f t="shared" si="0"/>
        <v>6.4915200000000004</v>
      </c>
      <c r="F25" s="259">
        <f t="shared" si="1"/>
        <v>0.97372800000000004</v>
      </c>
      <c r="G25" s="259">
        <f t="shared" si="2"/>
        <v>2.5316928000000001</v>
      </c>
      <c r="H25" s="259">
        <f t="shared" si="3"/>
        <v>2.9860992000000004</v>
      </c>
      <c r="I25" s="259">
        <f t="shared" si="4"/>
        <v>1553.2982459937564</v>
      </c>
      <c r="J25" s="259">
        <f t="shared" si="5"/>
        <v>64386.431293935479</v>
      </c>
      <c r="K25" s="259">
        <f t="shared" si="6"/>
        <v>84381.078049032265</v>
      </c>
    </row>
    <row r="26" spans="2:13" s="303" customFormat="1" hidden="1">
      <c r="B26" s="297" t="s">
        <v>113</v>
      </c>
      <c r="C26" s="298">
        <v>16.25</v>
      </c>
      <c r="D26" s="298" t="s">
        <v>114</v>
      </c>
      <c r="E26" s="300"/>
      <c r="F26" s="301"/>
      <c r="G26" s="301"/>
      <c r="H26" s="301"/>
      <c r="I26" s="302"/>
      <c r="J26" s="302"/>
      <c r="K26" s="302"/>
    </row>
    <row r="27" spans="2:13" s="303" customFormat="1" hidden="1">
      <c r="B27" s="304" t="s">
        <v>115</v>
      </c>
      <c r="C27" s="298">
        <v>88.98</v>
      </c>
      <c r="D27" s="298" t="s">
        <v>114</v>
      </c>
      <c r="E27" s="300"/>
      <c r="F27" s="301"/>
      <c r="G27" s="301"/>
      <c r="H27" s="301"/>
      <c r="I27" s="302"/>
      <c r="J27" s="302"/>
      <c r="K27" s="302"/>
      <c r="M27" s="305"/>
    </row>
    <row r="28" spans="2:13" hidden="1">
      <c r="B28" s="306"/>
      <c r="C28" s="293"/>
      <c r="D28" s="293"/>
      <c r="E28" s="307" t="s">
        <v>59</v>
      </c>
      <c r="F28" s="308"/>
      <c r="G28" s="309"/>
      <c r="H28" s="309"/>
      <c r="I28" s="308">
        <f>SUM(I17:I27)</f>
        <v>5178.1537391085667</v>
      </c>
      <c r="J28" s="308">
        <f>SUM(J17:J27)</f>
        <v>214641.86984853455</v>
      </c>
      <c r="K28" s="308">
        <f>SUM(K17:K27)</f>
        <v>281297.03740833589</v>
      </c>
      <c r="M28" s="310"/>
    </row>
    <row r="29" spans="2:13" hidden="1">
      <c r="B29" s="306"/>
      <c r="D29" s="294"/>
      <c r="E29" s="263"/>
      <c r="F29" s="311"/>
    </row>
    <row r="30" spans="2:13" hidden="1">
      <c r="B30" s="287" t="s">
        <v>116</v>
      </c>
      <c r="C30" s="289"/>
      <c r="D30" s="289"/>
      <c r="E30" s="288"/>
      <c r="F30" s="287" t="s">
        <v>93</v>
      </c>
      <c r="G30" s="287" t="s">
        <v>94</v>
      </c>
      <c r="H30" s="287" t="s">
        <v>95</v>
      </c>
      <c r="I30" s="287"/>
      <c r="J30" s="287"/>
      <c r="K30" s="287"/>
      <c r="M30" s="312"/>
    </row>
    <row r="31" spans="2:13" hidden="1">
      <c r="B31" s="291" t="s">
        <v>96</v>
      </c>
      <c r="C31" s="291" t="s">
        <v>97</v>
      </c>
      <c r="D31" s="291" t="s">
        <v>98</v>
      </c>
      <c r="E31" s="291" t="s">
        <v>117</v>
      </c>
      <c r="F31" s="291" t="s">
        <v>100</v>
      </c>
      <c r="G31" s="291" t="s">
        <v>6</v>
      </c>
      <c r="H31" s="291" t="s">
        <v>7</v>
      </c>
      <c r="I31" s="291" t="s">
        <v>101</v>
      </c>
      <c r="J31" s="291" t="s">
        <v>102</v>
      </c>
      <c r="K31" s="291" t="s">
        <v>103</v>
      </c>
    </row>
    <row r="32" spans="2:13" hidden="1">
      <c r="B32" s="292" t="s">
        <v>104</v>
      </c>
      <c r="C32" s="267">
        <v>0.39</v>
      </c>
      <c r="D32" s="267">
        <v>0.33600000000000002</v>
      </c>
      <c r="E32" s="277">
        <f>C32*D32</f>
        <v>0.13104000000000002</v>
      </c>
      <c r="F32" s="259">
        <f>$C$10*E32</f>
        <v>1.9656000000000003E-2</v>
      </c>
      <c r="G32" s="277">
        <f>$C$11*E32</f>
        <v>5.1105600000000008E-2</v>
      </c>
      <c r="H32" s="259">
        <f>$C$12*E32</f>
        <v>6.027840000000001E-2</v>
      </c>
      <c r="I32" s="259">
        <f>($C$7*$C$4)*F32</f>
        <v>31.355399375650364</v>
      </c>
      <c r="J32" s="259">
        <f>($C$7*$C$5)*G32</f>
        <v>1299.7260975483873</v>
      </c>
      <c r="K32" s="259">
        <f>$C$3*H32</f>
        <v>1703.3447432258067</v>
      </c>
    </row>
    <row r="33" spans="2:11" hidden="1">
      <c r="B33" s="292" t="s">
        <v>105</v>
      </c>
      <c r="C33" s="267">
        <v>0.39</v>
      </c>
      <c r="D33" s="259">
        <v>0.79200000000000004</v>
      </c>
      <c r="E33" s="277">
        <f t="shared" ref="E33:E40" si="7">C33*D33</f>
        <v>0.30888000000000004</v>
      </c>
      <c r="F33" s="259">
        <f t="shared" ref="F33:F40" si="8">$C$10*E33</f>
        <v>4.6332000000000005E-2</v>
      </c>
      <c r="G33" s="277">
        <f t="shared" ref="G33:G40" si="9">$C$11*E33</f>
        <v>0.12046320000000002</v>
      </c>
      <c r="H33" s="259">
        <f t="shared" ref="H33:H40" si="10">$C$12*E33</f>
        <v>0.14208480000000004</v>
      </c>
      <c r="I33" s="259">
        <f t="shared" ref="I33:I40" si="11">($C$7*$C$4)*F33</f>
        <v>73.909155671175853</v>
      </c>
      <c r="J33" s="259">
        <f t="shared" ref="J33:J40" si="12">($C$7*$C$5)*G33</f>
        <v>3063.6400870783414</v>
      </c>
      <c r="K33" s="259">
        <f t="shared" ref="K33:K40" si="13">$C$3*H33</f>
        <v>4015.0268947465447</v>
      </c>
    </row>
    <row r="34" spans="2:11" hidden="1">
      <c r="B34" s="292" t="s">
        <v>106</v>
      </c>
      <c r="C34" s="267">
        <v>0.63</v>
      </c>
      <c r="D34" s="267">
        <v>0.92599999999999993</v>
      </c>
      <c r="E34" s="277">
        <f t="shared" si="7"/>
        <v>0.58338000000000001</v>
      </c>
      <c r="F34" s="259">
        <f t="shared" si="8"/>
        <v>8.7507000000000001E-2</v>
      </c>
      <c r="G34" s="277">
        <f t="shared" si="9"/>
        <v>0.2275182</v>
      </c>
      <c r="H34" s="259">
        <f t="shared" si="10"/>
        <v>0.2683548</v>
      </c>
      <c r="I34" s="259">
        <f t="shared" si="11"/>
        <v>139.59182606659729</v>
      </c>
      <c r="J34" s="259">
        <f t="shared" si="12"/>
        <v>5786.2806073548381</v>
      </c>
      <c r="K34" s="259">
        <f t="shared" si="13"/>
        <v>7583.1597703225807</v>
      </c>
    </row>
    <row r="35" spans="2:11" hidden="1">
      <c r="B35" s="292" t="s">
        <v>107</v>
      </c>
      <c r="C35" s="293">
        <v>1.29</v>
      </c>
      <c r="D35" s="293">
        <v>0.95400000000000007</v>
      </c>
      <c r="E35" s="277">
        <f t="shared" si="7"/>
        <v>1.2306600000000001</v>
      </c>
      <c r="F35" s="259">
        <f t="shared" si="8"/>
        <v>0.18459900000000001</v>
      </c>
      <c r="G35" s="277">
        <f t="shared" si="9"/>
        <v>0.47995740000000003</v>
      </c>
      <c r="H35" s="259">
        <f t="shared" si="10"/>
        <v>0.56610360000000004</v>
      </c>
      <c r="I35" s="259">
        <f t="shared" si="11"/>
        <v>294.47371638917792</v>
      </c>
      <c r="J35" s="259">
        <f t="shared" si="12"/>
        <v>12206.356221069125</v>
      </c>
      <c r="K35" s="259">
        <f t="shared" si="13"/>
        <v>15996.93407889401</v>
      </c>
    </row>
    <row r="36" spans="2:11" hidden="1">
      <c r="B36" s="292" t="s">
        <v>108</v>
      </c>
      <c r="C36" s="293">
        <v>2.2000000000000002</v>
      </c>
      <c r="D36" s="293">
        <v>0.96</v>
      </c>
      <c r="E36" s="277">
        <f t="shared" si="7"/>
        <v>2.1120000000000001</v>
      </c>
      <c r="F36" s="259">
        <f t="shared" si="8"/>
        <v>0.31680000000000003</v>
      </c>
      <c r="G36" s="277">
        <f t="shared" si="9"/>
        <v>0.82368000000000008</v>
      </c>
      <c r="H36" s="259">
        <f t="shared" si="10"/>
        <v>0.97152000000000005</v>
      </c>
      <c r="I36" s="259">
        <f t="shared" si="11"/>
        <v>505.36174817898024</v>
      </c>
      <c r="J36" s="259">
        <f t="shared" si="12"/>
        <v>20947.966407373271</v>
      </c>
      <c r="K36" s="259">
        <f t="shared" si="13"/>
        <v>27453.175348694316</v>
      </c>
    </row>
    <row r="37" spans="2:11" hidden="1">
      <c r="B37" s="292" t="s">
        <v>109</v>
      </c>
      <c r="C37" s="293">
        <v>4.1399999999999997</v>
      </c>
      <c r="D37" s="293">
        <v>0.96299999999999997</v>
      </c>
      <c r="E37" s="277">
        <f t="shared" si="7"/>
        <v>3.9868199999999994</v>
      </c>
      <c r="F37" s="259">
        <f t="shared" si="8"/>
        <v>0.59802299999999986</v>
      </c>
      <c r="G37" s="277">
        <f t="shared" si="9"/>
        <v>1.5548597999999998</v>
      </c>
      <c r="H37" s="259">
        <f t="shared" si="10"/>
        <v>1.8339371999999998</v>
      </c>
      <c r="I37" s="259">
        <f t="shared" si="11"/>
        <v>953.97079776274677</v>
      </c>
      <c r="J37" s="259">
        <f t="shared" si="12"/>
        <v>39543.452382691234</v>
      </c>
      <c r="K37" s="259">
        <f t="shared" si="13"/>
        <v>51823.327908940082</v>
      </c>
    </row>
    <row r="38" spans="2:11" hidden="1">
      <c r="B38" s="292" t="s">
        <v>110</v>
      </c>
      <c r="C38" s="293">
        <v>8.4499999999999993</v>
      </c>
      <c r="D38" s="293">
        <v>0.95900000000000007</v>
      </c>
      <c r="E38" s="277">
        <f t="shared" si="7"/>
        <v>8.1035500000000003</v>
      </c>
      <c r="F38" s="259">
        <f t="shared" si="8"/>
        <v>1.2155324999999999</v>
      </c>
      <c r="G38" s="277">
        <f t="shared" si="9"/>
        <v>3.1603845000000002</v>
      </c>
      <c r="H38" s="259">
        <f t="shared" si="10"/>
        <v>3.7276330000000004</v>
      </c>
      <c r="I38" s="259">
        <f t="shared" si="11"/>
        <v>1939.0266072233781</v>
      </c>
      <c r="J38" s="259">
        <f t="shared" si="12"/>
        <v>80375.422907419357</v>
      </c>
      <c r="K38" s="259">
        <f t="shared" si="13"/>
        <v>105335.31207240144</v>
      </c>
    </row>
    <row r="39" spans="2:11" hidden="1">
      <c r="B39" s="292" t="s">
        <v>111</v>
      </c>
      <c r="C39" s="293">
        <v>16.64</v>
      </c>
      <c r="D39" s="293">
        <v>0.94200000000000006</v>
      </c>
      <c r="E39" s="277">
        <f t="shared" si="7"/>
        <v>15.674880000000002</v>
      </c>
      <c r="F39" s="259">
        <f t="shared" si="8"/>
        <v>2.351232</v>
      </c>
      <c r="G39" s="277">
        <f t="shared" si="9"/>
        <v>6.1132032000000009</v>
      </c>
      <c r="H39" s="259">
        <f t="shared" si="10"/>
        <v>7.2104448000000012</v>
      </c>
      <c r="I39" s="259">
        <f t="shared" si="11"/>
        <v>3750.7030110301766</v>
      </c>
      <c r="J39" s="259">
        <f t="shared" si="12"/>
        <v>155471.99795435945</v>
      </c>
      <c r="K39" s="259">
        <f t="shared" si="13"/>
        <v>203752.47595158219</v>
      </c>
    </row>
    <row r="40" spans="2:11" hidden="1">
      <c r="B40" s="292" t="s">
        <v>112</v>
      </c>
      <c r="C40" s="293">
        <v>23.77</v>
      </c>
      <c r="D40" s="293">
        <v>0.91700000000000004</v>
      </c>
      <c r="E40" s="277">
        <f t="shared" si="7"/>
        <v>21.797090000000001</v>
      </c>
      <c r="F40" s="259">
        <f t="shared" si="8"/>
        <v>3.2695634999999998</v>
      </c>
      <c r="G40" s="277">
        <f t="shared" si="9"/>
        <v>8.5008651000000004</v>
      </c>
      <c r="H40" s="259">
        <f t="shared" si="10"/>
        <v>10.0266614</v>
      </c>
      <c r="I40" s="259">
        <f t="shared" si="11"/>
        <v>5215.6323426205336</v>
      </c>
      <c r="J40" s="259">
        <f t="shared" si="12"/>
        <v>216195.41150496775</v>
      </c>
      <c r="K40" s="259">
        <f t="shared" si="13"/>
        <v>283333.01792673836</v>
      </c>
    </row>
    <row r="41" spans="2:11" hidden="1">
      <c r="B41" s="297" t="s">
        <v>113</v>
      </c>
      <c r="C41" s="298">
        <v>36.65</v>
      </c>
      <c r="D41" s="298" t="s">
        <v>114</v>
      </c>
      <c r="E41" s="355"/>
      <c r="F41" s="302"/>
      <c r="G41" s="355"/>
      <c r="H41" s="302"/>
      <c r="I41" s="302"/>
      <c r="J41" s="302"/>
      <c r="K41" s="302"/>
    </row>
    <row r="42" spans="2:11" s="303" customFormat="1" hidden="1">
      <c r="B42" s="304" t="s">
        <v>115</v>
      </c>
      <c r="C42" s="298">
        <v>180.58</v>
      </c>
      <c r="D42" s="298" t="s">
        <v>114</v>
      </c>
      <c r="E42" s="300"/>
      <c r="F42" s="301"/>
      <c r="G42" s="300"/>
      <c r="H42" s="301"/>
      <c r="I42" s="302"/>
      <c r="J42" s="301"/>
      <c r="K42" s="302"/>
    </row>
    <row r="43" spans="2:11" hidden="1">
      <c r="B43" s="260"/>
      <c r="C43" s="316"/>
      <c r="D43" s="267"/>
      <c r="E43" s="307" t="s">
        <v>59</v>
      </c>
      <c r="F43" s="308"/>
      <c r="G43" s="309"/>
      <c r="H43" s="309"/>
      <c r="I43" s="308">
        <f>SUM(I32:I42)</f>
        <v>12904.024604318416</v>
      </c>
      <c r="J43" s="308">
        <f>SUM(J32:J41)</f>
        <v>534890.25416986179</v>
      </c>
      <c r="K43" s="308">
        <f>SUM(K32:K42)</f>
        <v>700995.77469554532</v>
      </c>
    </row>
    <row r="44" spans="2:11" ht="13" thickBot="1">
      <c r="B44" s="260"/>
      <c r="C44" s="316"/>
    </row>
    <row r="45" spans="2:11">
      <c r="B45" s="456"/>
      <c r="C45" s="372" t="s">
        <v>118</v>
      </c>
      <c r="D45" s="318" t="s">
        <v>119</v>
      </c>
      <c r="E45" s="319" t="s">
        <v>120</v>
      </c>
      <c r="F45" s="311"/>
    </row>
    <row r="46" spans="2:11">
      <c r="B46" s="457" t="s">
        <v>59</v>
      </c>
      <c r="C46" s="321">
        <f>SUM(I28,I43)</f>
        <v>18082.178343426982</v>
      </c>
      <c r="D46" s="321">
        <f>SUM(J28,J43)</f>
        <v>749532.12401839637</v>
      </c>
      <c r="E46" s="322">
        <f>SUM(K28,K43)</f>
        <v>982292.81210388127</v>
      </c>
    </row>
    <row r="47" spans="2:11">
      <c r="B47" s="457"/>
      <c r="C47" s="321"/>
      <c r="D47" s="321"/>
      <c r="E47" s="322"/>
    </row>
    <row r="48" spans="2:11">
      <c r="B48" s="457" t="s">
        <v>121</v>
      </c>
      <c r="C48" s="321">
        <f>SUM(C46:D46)</f>
        <v>767614.30236182339</v>
      </c>
      <c r="D48" s="321"/>
      <c r="E48" s="322"/>
    </row>
    <row r="49" spans="2:10">
      <c r="B49" s="457" t="s">
        <v>122</v>
      </c>
      <c r="C49" s="321">
        <f>E46</f>
        <v>982292.81210388127</v>
      </c>
      <c r="D49" s="323"/>
      <c r="E49" s="324"/>
    </row>
    <row r="50" spans="2:10">
      <c r="B50" s="458"/>
      <c r="C50" s="323"/>
      <c r="D50" s="381"/>
      <c r="E50" s="387"/>
    </row>
    <row r="51" spans="2:10">
      <c r="B51" s="459" t="s">
        <v>123</v>
      </c>
      <c r="C51" s="384">
        <f>SUM(C46:E46)</f>
        <v>1749907.1144657047</v>
      </c>
      <c r="D51" s="384"/>
      <c r="E51" s="385"/>
    </row>
    <row r="52" spans="2:10">
      <c r="B52" s="459" t="s">
        <v>124</v>
      </c>
      <c r="C52" s="384">
        <f>C51*(1+D55)</f>
        <v>1819903.3990443328</v>
      </c>
      <c r="D52" s="384"/>
      <c r="E52" s="385"/>
    </row>
    <row r="53" spans="2:10">
      <c r="B53" s="459" t="s">
        <v>125</v>
      </c>
      <c r="C53" s="384">
        <f>C52*(1+D55)</f>
        <v>1892699.5350061061</v>
      </c>
      <c r="D53" s="384"/>
      <c r="E53" s="385"/>
    </row>
    <row r="54" spans="2:10">
      <c r="B54" s="457" t="s">
        <v>126</v>
      </c>
      <c r="C54" s="321">
        <f>C53-C51</f>
        <v>142792.42054040148</v>
      </c>
      <c r="D54" s="381" t="s">
        <v>138</v>
      </c>
      <c r="E54" s="324"/>
    </row>
    <row r="55" spans="2:10" ht="13" thickBot="1">
      <c r="B55" s="460" t="s">
        <v>127</v>
      </c>
      <c r="C55" s="589">
        <f>C54/C51</f>
        <v>8.1599999999999992E-2</v>
      </c>
      <c r="D55" s="589">
        <f>'Direct costs Pananma'!M12</f>
        <v>0.04</v>
      </c>
      <c r="E55" s="391"/>
    </row>
    <row r="56" spans="2:10" ht="14">
      <c r="B56" s="292"/>
      <c r="C56" s="293"/>
      <c r="D56" s="293"/>
      <c r="E56" s="260"/>
      <c r="J56" s="335"/>
    </row>
    <row r="57" spans="2:10">
      <c r="B57" s="292"/>
      <c r="C57" s="293"/>
      <c r="D57" s="293"/>
      <c r="E57" s="260"/>
    </row>
    <row r="58" spans="2:10">
      <c r="B58" s="292"/>
      <c r="C58" s="293"/>
      <c r="D58" s="293"/>
      <c r="E58" s="260"/>
    </row>
    <row r="59" spans="2:10">
      <c r="B59" s="292"/>
      <c r="C59" s="293"/>
      <c r="D59" s="293"/>
      <c r="E59" s="260"/>
    </row>
    <row r="60" spans="2:10">
      <c r="B60" s="292"/>
      <c r="C60" s="293"/>
      <c r="D60" s="293"/>
      <c r="E60" s="260"/>
    </row>
    <row r="61" spans="2:10">
      <c r="B61" s="292"/>
      <c r="C61" s="293"/>
      <c r="D61" s="293"/>
      <c r="E61" s="260"/>
    </row>
    <row r="62" spans="2:10">
      <c r="B62" s="259"/>
      <c r="C62" s="293"/>
      <c r="D62" s="293"/>
      <c r="E62" s="260"/>
    </row>
    <row r="63" spans="2:10">
      <c r="B63" s="304"/>
      <c r="C63" s="293"/>
      <c r="D63" s="293"/>
      <c r="E63" s="260"/>
    </row>
    <row r="64" spans="2:10">
      <c r="B64" s="263"/>
      <c r="C64" s="336"/>
      <c r="D64" s="337"/>
      <c r="E64" s="260"/>
    </row>
    <row r="65" spans="4:4">
      <c r="D65" s="263"/>
    </row>
    <row r="66" spans="4:4">
      <c r="D66" s="293"/>
    </row>
    <row r="67" spans="4:4">
      <c r="D67" s="293"/>
    </row>
    <row r="68" spans="4:4">
      <c r="D68" s="293"/>
    </row>
    <row r="69" spans="4:4">
      <c r="D69" s="293"/>
    </row>
    <row r="70" spans="4:4">
      <c r="D70" s="293"/>
    </row>
    <row r="71" spans="4:4">
      <c r="D71" s="293"/>
    </row>
    <row r="72" spans="4:4">
      <c r="D72" s="293"/>
    </row>
    <row r="73" spans="4:4">
      <c r="D73" s="293"/>
    </row>
    <row r="74" spans="4:4">
      <c r="D74" s="293"/>
    </row>
    <row r="75" spans="4:4">
      <c r="D75" s="293"/>
    </row>
    <row r="76" spans="4:4">
      <c r="D76" s="293"/>
    </row>
  </sheetData>
  <sheetProtection password="DC20" sheet="1" objects="1" scenarios="1"/>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J90"/>
  <sheetViews>
    <sheetView workbookViewId="0">
      <selection activeCell="J13" sqref="J13"/>
    </sheetView>
  </sheetViews>
  <sheetFormatPr baseColWidth="10" defaultColWidth="0" defaultRowHeight="13" zeroHeight="1" outlineLevelRow="1" x14ac:dyDescent="0"/>
  <cols>
    <col min="1" max="1" width="13.1640625" style="145" customWidth="1"/>
    <col min="2" max="2" width="3.1640625" style="145" customWidth="1"/>
    <col min="3" max="5" width="1.6640625" style="145" customWidth="1"/>
    <col min="6" max="6" width="15.5" style="145" customWidth="1"/>
    <col min="7" max="9" width="2.33203125" style="145" customWidth="1"/>
    <col min="10" max="10" width="9.33203125" style="239" customWidth="1"/>
    <col min="11" max="11" width="13.5" style="239" customWidth="1"/>
    <col min="12" max="12" width="13.6640625" style="239" customWidth="1"/>
    <col min="13" max="13" width="27.6640625" style="145" customWidth="1"/>
    <col min="14" max="14" width="15" style="145" customWidth="1"/>
    <col min="15" max="15" width="14.6640625" style="145" customWidth="1"/>
    <col min="16" max="16" width="16.33203125" style="145" customWidth="1"/>
    <col min="17" max="20" width="14.33203125" style="145" bestFit="1" customWidth="1"/>
    <col min="21" max="21" width="8.83203125" style="145" customWidth="1"/>
    <col min="22" max="348" width="0" style="145" hidden="1" customWidth="1"/>
    <col min="349" max="16384" width="8.83203125" style="145" hidden="1"/>
  </cols>
  <sheetData>
    <row r="1" spans="1:345" s="94" customFormat="1" ht="23">
      <c r="A1" s="213" t="s">
        <v>1</v>
      </c>
      <c r="C1" s="213"/>
      <c r="D1" s="213"/>
      <c r="J1" s="214"/>
      <c r="K1" s="214"/>
      <c r="L1" s="214"/>
      <c r="M1" s="206"/>
      <c r="N1" s="206"/>
      <c r="O1" s="206"/>
      <c r="P1" s="206"/>
      <c r="Q1" s="206"/>
      <c r="R1" s="206"/>
      <c r="S1" s="206"/>
      <c r="T1" s="206"/>
    </row>
    <row r="2" spans="1:345" s="94" customFormat="1" ht="14" thickBot="1">
      <c r="A2" s="215" t="s">
        <v>43</v>
      </c>
      <c r="C2" s="215"/>
      <c r="D2" s="215"/>
      <c r="J2" s="214"/>
      <c r="K2" s="214"/>
      <c r="L2" s="214"/>
      <c r="M2" s="206"/>
      <c r="N2" s="206"/>
      <c r="O2" s="206"/>
      <c r="P2" s="206"/>
      <c r="Q2" s="206"/>
      <c r="R2" s="206"/>
      <c r="S2" s="206"/>
      <c r="T2" s="206"/>
    </row>
    <row r="3" spans="1:345" ht="14" thickBot="1">
      <c r="A3" s="216" t="str">
        <f ca="1">"Sheet: "&amp;MID(CELL("filename",A3),FIND("]",CELL("filename",A3))+1,99)</f>
        <v>Sheet: Direct costs Ecuador</v>
      </c>
      <c r="B3" s="184"/>
      <c r="C3" s="216"/>
      <c r="D3" s="216"/>
      <c r="E3" s="184"/>
      <c r="F3" s="184"/>
      <c r="G3" s="184"/>
      <c r="H3" s="184"/>
      <c r="I3" s="184"/>
      <c r="J3" s="216" t="s">
        <v>11</v>
      </c>
      <c r="K3" s="216" t="s">
        <v>18</v>
      </c>
      <c r="L3" s="216" t="s">
        <v>12</v>
      </c>
      <c r="M3" s="207" t="s">
        <v>1</v>
      </c>
      <c r="N3" s="208">
        <v>2016</v>
      </c>
      <c r="O3" s="208">
        <v>2017</v>
      </c>
      <c r="P3" s="208">
        <v>2018</v>
      </c>
      <c r="Q3" s="209">
        <v>2019</v>
      </c>
      <c r="R3" s="209">
        <v>2020</v>
      </c>
      <c r="S3" s="209">
        <v>2021</v>
      </c>
      <c r="T3" s="210">
        <v>2022</v>
      </c>
      <c r="U3" s="94"/>
    </row>
    <row r="4" spans="1:345" s="238" customFormat="1" ht="18" thickBot="1">
      <c r="A4" s="218" t="s">
        <v>2</v>
      </c>
      <c r="B4" s="95"/>
      <c r="C4" s="95"/>
      <c r="D4" s="95"/>
      <c r="E4" s="219"/>
      <c r="F4" s="95"/>
      <c r="G4" s="95"/>
      <c r="H4" s="95"/>
      <c r="I4" s="95"/>
      <c r="J4" s="95"/>
      <c r="K4" s="95"/>
      <c r="L4" s="95"/>
      <c r="M4" s="108"/>
      <c r="N4" s="108"/>
      <c r="O4" s="108"/>
      <c r="P4" s="108"/>
      <c r="Q4" s="108"/>
      <c r="R4" s="108"/>
      <c r="S4" s="108"/>
      <c r="T4" s="109"/>
      <c r="U4" s="183"/>
      <c r="V4" s="196"/>
      <c r="W4" s="196"/>
      <c r="X4" s="196"/>
      <c r="Y4" s="196"/>
      <c r="Z4" s="196"/>
      <c r="AA4" s="196"/>
      <c r="AB4" s="196"/>
      <c r="AC4" s="196"/>
      <c r="AD4" s="196"/>
      <c r="AE4" s="196"/>
      <c r="AF4" s="196"/>
      <c r="AG4" s="196"/>
      <c r="AH4" s="196"/>
      <c r="AI4" s="196"/>
      <c r="AJ4" s="196"/>
      <c r="AK4" s="196"/>
      <c r="AL4" s="196"/>
      <c r="AM4" s="196"/>
      <c r="AN4" s="196"/>
      <c r="AO4" s="196"/>
      <c r="AP4" s="196"/>
      <c r="AQ4" s="196"/>
      <c r="AR4" s="196"/>
      <c r="AS4" s="196"/>
      <c r="AT4" s="196"/>
      <c r="AU4" s="196"/>
      <c r="AV4" s="196"/>
      <c r="AW4" s="196"/>
      <c r="AX4" s="196"/>
      <c r="AY4" s="196"/>
      <c r="AZ4" s="196"/>
      <c r="BA4" s="196"/>
      <c r="BB4" s="196"/>
      <c r="BC4" s="196"/>
      <c r="BD4" s="196"/>
      <c r="BE4" s="196"/>
      <c r="BF4" s="196"/>
      <c r="BG4" s="196"/>
      <c r="BH4" s="196"/>
      <c r="BI4" s="196"/>
      <c r="BJ4" s="196"/>
      <c r="BK4" s="196"/>
      <c r="BL4" s="196"/>
      <c r="BM4" s="196"/>
      <c r="BN4" s="196"/>
      <c r="BO4" s="196"/>
      <c r="BP4" s="196"/>
      <c r="BQ4" s="196"/>
      <c r="BR4" s="196"/>
      <c r="BS4" s="196"/>
      <c r="BT4" s="196"/>
      <c r="BU4" s="196"/>
      <c r="BV4" s="196"/>
      <c r="BW4" s="196"/>
      <c r="BX4" s="196"/>
      <c r="BY4" s="196"/>
      <c r="BZ4" s="196"/>
      <c r="CA4" s="196"/>
      <c r="CB4" s="196"/>
      <c r="CC4" s="196"/>
      <c r="CD4" s="196"/>
      <c r="CE4" s="196"/>
      <c r="CF4" s="196"/>
      <c r="CG4" s="196"/>
      <c r="CH4" s="196"/>
      <c r="CI4" s="196"/>
      <c r="CJ4" s="196"/>
      <c r="CK4" s="196"/>
      <c r="CL4" s="196"/>
      <c r="CM4" s="196"/>
      <c r="CN4" s="196"/>
      <c r="CO4" s="196"/>
      <c r="CP4" s="196"/>
      <c r="CQ4" s="196"/>
      <c r="CR4" s="196"/>
      <c r="CS4" s="196"/>
      <c r="CT4" s="196"/>
      <c r="CU4" s="196"/>
      <c r="CV4" s="196"/>
      <c r="CW4" s="196"/>
      <c r="CX4" s="196"/>
      <c r="CY4" s="196"/>
      <c r="CZ4" s="196"/>
      <c r="DA4" s="196"/>
      <c r="DB4" s="196"/>
      <c r="DC4" s="196"/>
      <c r="DD4" s="196"/>
      <c r="DE4" s="196"/>
      <c r="DF4" s="196"/>
      <c r="DG4" s="196"/>
      <c r="DH4" s="196"/>
      <c r="DI4" s="196"/>
      <c r="DJ4" s="196"/>
      <c r="DK4" s="196"/>
      <c r="DL4" s="196"/>
      <c r="DM4" s="196"/>
      <c r="DN4" s="196"/>
      <c r="DO4" s="196"/>
      <c r="DP4" s="196"/>
      <c r="DQ4" s="196"/>
      <c r="DR4" s="196"/>
      <c r="DS4" s="196"/>
      <c r="DT4" s="196"/>
      <c r="DU4" s="196"/>
      <c r="DV4" s="196"/>
      <c r="DW4" s="196"/>
      <c r="DX4" s="196"/>
      <c r="DY4" s="196"/>
      <c r="DZ4" s="196"/>
      <c r="EA4" s="196"/>
      <c r="EB4" s="196"/>
      <c r="EC4" s="196"/>
      <c r="ED4" s="196"/>
      <c r="EE4" s="196"/>
      <c r="EF4" s="196"/>
      <c r="EG4" s="196"/>
      <c r="EH4" s="196"/>
      <c r="EI4" s="196"/>
      <c r="EJ4" s="196"/>
      <c r="EK4" s="196"/>
      <c r="EL4" s="196"/>
      <c r="EM4" s="196"/>
      <c r="EN4" s="196"/>
      <c r="EO4" s="196"/>
      <c r="EP4" s="196"/>
      <c r="EQ4" s="196"/>
      <c r="ER4" s="196"/>
      <c r="ES4" s="196"/>
      <c r="ET4" s="196"/>
      <c r="EU4" s="196"/>
      <c r="EV4" s="196"/>
      <c r="EW4" s="196"/>
      <c r="EX4" s="196"/>
      <c r="EY4" s="196"/>
      <c r="EZ4" s="196"/>
      <c r="FA4" s="196"/>
      <c r="FB4" s="196"/>
      <c r="FC4" s="196"/>
      <c r="FD4" s="196"/>
      <c r="FE4" s="196"/>
      <c r="FF4" s="196"/>
      <c r="FG4" s="196"/>
      <c r="FH4" s="196"/>
      <c r="FI4" s="196"/>
      <c r="FJ4" s="196"/>
      <c r="FK4" s="196"/>
      <c r="FL4" s="196"/>
      <c r="FM4" s="196"/>
      <c r="FN4" s="196"/>
      <c r="FO4" s="196"/>
      <c r="FP4" s="196"/>
      <c r="FQ4" s="196"/>
      <c r="FR4" s="196"/>
      <c r="FS4" s="196"/>
      <c r="FT4" s="196"/>
      <c r="FU4" s="196"/>
      <c r="FV4" s="196"/>
      <c r="FW4" s="196"/>
      <c r="FX4" s="196"/>
      <c r="FY4" s="196"/>
      <c r="FZ4" s="196"/>
      <c r="GA4" s="196"/>
      <c r="GB4" s="196"/>
      <c r="GC4" s="196"/>
      <c r="GD4" s="196"/>
      <c r="GE4" s="196"/>
      <c r="GF4" s="196"/>
      <c r="GG4" s="196"/>
      <c r="GH4" s="196"/>
      <c r="GI4" s="196"/>
      <c r="GJ4" s="196"/>
      <c r="GK4" s="196"/>
      <c r="GL4" s="196"/>
      <c r="GM4" s="196"/>
      <c r="GN4" s="196"/>
      <c r="GO4" s="196"/>
      <c r="GP4" s="196"/>
      <c r="GQ4" s="196"/>
      <c r="GR4" s="196"/>
      <c r="GS4" s="196"/>
      <c r="GT4" s="196"/>
      <c r="GU4" s="196"/>
      <c r="GV4" s="196"/>
      <c r="GW4" s="196"/>
      <c r="GX4" s="196"/>
      <c r="GY4" s="196"/>
      <c r="GZ4" s="196"/>
      <c r="HA4" s="196"/>
      <c r="HB4" s="196"/>
      <c r="HC4" s="196"/>
      <c r="HD4" s="196"/>
      <c r="HE4" s="196"/>
      <c r="HF4" s="196"/>
      <c r="HG4" s="196"/>
      <c r="HH4" s="196"/>
      <c r="HI4" s="196"/>
      <c r="HJ4" s="196"/>
      <c r="HK4" s="196"/>
      <c r="HL4" s="196"/>
      <c r="HM4" s="196"/>
      <c r="HN4" s="196"/>
      <c r="HO4" s="196"/>
      <c r="HP4" s="196"/>
      <c r="HQ4" s="196"/>
      <c r="HR4" s="196"/>
      <c r="HS4" s="196"/>
      <c r="HT4" s="196"/>
      <c r="HU4" s="196"/>
      <c r="HV4" s="196"/>
      <c r="HW4" s="196"/>
      <c r="HX4" s="196"/>
      <c r="HY4" s="196"/>
      <c r="HZ4" s="196"/>
      <c r="IA4" s="196"/>
      <c r="IB4" s="196"/>
      <c r="IC4" s="196"/>
      <c r="ID4" s="196"/>
      <c r="IE4" s="196"/>
      <c r="IF4" s="196"/>
      <c r="IG4" s="196"/>
      <c r="IH4" s="196"/>
      <c r="II4" s="196"/>
      <c r="IJ4" s="196"/>
      <c r="IK4" s="196"/>
      <c r="IL4" s="196"/>
      <c r="IM4" s="196"/>
      <c r="IN4" s="196"/>
      <c r="IO4" s="196"/>
      <c r="IP4" s="196"/>
      <c r="IQ4" s="196"/>
      <c r="IR4" s="196"/>
      <c r="IS4" s="196"/>
      <c r="IT4" s="196"/>
      <c r="IU4" s="196"/>
      <c r="IV4" s="196"/>
      <c r="IW4" s="196"/>
      <c r="IX4" s="196"/>
      <c r="IY4" s="196"/>
      <c r="IZ4" s="196"/>
      <c r="JA4" s="196"/>
      <c r="JB4" s="196"/>
      <c r="JC4" s="196"/>
      <c r="JD4" s="196"/>
      <c r="JE4" s="196"/>
      <c r="JF4" s="196"/>
      <c r="JG4" s="196"/>
      <c r="JH4" s="196"/>
      <c r="JI4" s="196"/>
      <c r="JJ4" s="196"/>
      <c r="JK4" s="196"/>
      <c r="JL4" s="196"/>
      <c r="JM4" s="196"/>
      <c r="JN4" s="196"/>
      <c r="JO4" s="196"/>
      <c r="JP4" s="196"/>
      <c r="JQ4" s="196"/>
      <c r="JR4" s="196"/>
      <c r="JS4" s="196"/>
      <c r="JT4" s="196"/>
      <c r="JU4" s="196"/>
      <c r="JV4" s="196"/>
      <c r="JW4" s="196"/>
      <c r="JX4" s="196"/>
      <c r="JY4" s="196"/>
      <c r="JZ4" s="196"/>
      <c r="KA4" s="196"/>
      <c r="KB4" s="196"/>
      <c r="KC4" s="196"/>
      <c r="KD4" s="196"/>
      <c r="KE4" s="196"/>
      <c r="KF4" s="196"/>
      <c r="KG4" s="196"/>
      <c r="KH4" s="196"/>
      <c r="KI4" s="196"/>
      <c r="KJ4" s="196"/>
      <c r="KK4" s="196"/>
      <c r="KL4" s="196"/>
      <c r="KM4" s="196"/>
      <c r="KN4" s="196"/>
      <c r="KO4" s="196"/>
      <c r="KP4" s="196"/>
      <c r="KQ4" s="196"/>
      <c r="KR4" s="196"/>
      <c r="KS4" s="196"/>
      <c r="KT4" s="196"/>
      <c r="KU4" s="196"/>
      <c r="KV4" s="196"/>
      <c r="KW4" s="196"/>
      <c r="KX4" s="196"/>
      <c r="KY4" s="196"/>
      <c r="KZ4" s="196"/>
      <c r="LA4" s="196"/>
      <c r="LB4" s="196"/>
      <c r="LC4" s="196"/>
      <c r="LD4" s="196"/>
      <c r="LE4" s="196"/>
      <c r="LF4" s="196"/>
      <c r="LG4" s="196"/>
      <c r="LH4" s="196"/>
      <c r="LI4" s="196"/>
      <c r="LJ4" s="196"/>
      <c r="LK4" s="196"/>
      <c r="LL4" s="196"/>
      <c r="LM4" s="196"/>
      <c r="LN4" s="196"/>
      <c r="LO4" s="196"/>
      <c r="LP4" s="196"/>
      <c r="LQ4" s="196"/>
      <c r="LR4" s="196"/>
      <c r="LS4" s="196"/>
      <c r="LT4" s="196"/>
      <c r="LU4" s="196"/>
      <c r="LV4" s="196"/>
      <c r="LW4" s="196"/>
      <c r="LX4" s="196"/>
      <c r="LY4" s="196"/>
      <c r="LZ4" s="196"/>
      <c r="MA4" s="196"/>
      <c r="MB4" s="196"/>
      <c r="MC4" s="196"/>
      <c r="MD4" s="196"/>
      <c r="ME4" s="196"/>
      <c r="MF4" s="196"/>
      <c r="MG4" s="196"/>
    </row>
    <row r="5" spans="1:345" s="222" customFormat="1" ht="18" thickTop="1">
      <c r="A5" s="221"/>
      <c r="B5" s="97"/>
      <c r="C5" s="97"/>
      <c r="D5" s="97"/>
      <c r="F5" s="97"/>
      <c r="G5" s="97"/>
      <c r="H5" s="97"/>
      <c r="I5" s="97"/>
      <c r="J5" s="223"/>
      <c r="K5" s="223"/>
      <c r="L5" s="223"/>
      <c r="M5" s="29"/>
      <c r="N5" s="29"/>
      <c r="O5" s="29"/>
      <c r="P5" s="29"/>
      <c r="Q5" s="29"/>
      <c r="R5" s="29"/>
      <c r="S5" s="29"/>
      <c r="T5" s="110"/>
      <c r="U5" s="224"/>
      <c r="V5" s="97"/>
      <c r="W5" s="97"/>
      <c r="X5" s="97"/>
      <c r="Y5" s="97"/>
      <c r="Z5" s="97"/>
      <c r="AA5" s="97"/>
      <c r="AB5" s="97"/>
      <c r="AC5" s="97"/>
      <c r="AD5" s="97"/>
      <c r="AE5" s="97"/>
      <c r="AF5" s="97"/>
      <c r="AG5" s="97"/>
      <c r="AH5" s="97"/>
      <c r="AI5" s="97"/>
      <c r="AJ5" s="97"/>
      <c r="AK5" s="97"/>
      <c r="AL5" s="97"/>
      <c r="AM5" s="97"/>
      <c r="AN5" s="97"/>
      <c r="AO5" s="97"/>
      <c r="AP5" s="97"/>
      <c r="AQ5" s="97"/>
      <c r="AR5" s="97"/>
      <c r="AS5" s="97"/>
      <c r="AT5" s="97"/>
      <c r="AU5" s="97"/>
      <c r="AV5" s="97"/>
      <c r="AW5" s="97"/>
      <c r="AX5" s="97"/>
      <c r="AY5" s="97"/>
      <c r="AZ5" s="97"/>
      <c r="BA5" s="97"/>
      <c r="BB5" s="97"/>
      <c r="BC5" s="97"/>
      <c r="BD5" s="97"/>
      <c r="BE5" s="97"/>
      <c r="BF5" s="97"/>
      <c r="BG5" s="97"/>
      <c r="BH5" s="97"/>
      <c r="BI5" s="97"/>
      <c r="BJ5" s="97"/>
      <c r="BK5" s="97"/>
      <c r="BL5" s="97"/>
      <c r="BM5" s="97"/>
      <c r="BN5" s="97"/>
      <c r="BO5" s="97"/>
      <c r="BP5" s="97"/>
      <c r="BQ5" s="97"/>
      <c r="BR5" s="97"/>
      <c r="BS5" s="97"/>
      <c r="BT5" s="97"/>
      <c r="BU5" s="97"/>
      <c r="BV5" s="97"/>
      <c r="BW5" s="97"/>
      <c r="BX5" s="97"/>
      <c r="BY5" s="97"/>
      <c r="BZ5" s="97"/>
      <c r="CA5" s="97"/>
      <c r="CB5" s="97"/>
      <c r="CC5" s="97"/>
      <c r="CD5" s="97"/>
      <c r="CE5" s="97"/>
      <c r="CF5" s="97"/>
      <c r="CG5" s="97"/>
      <c r="CH5" s="97"/>
      <c r="CI5" s="97"/>
      <c r="CJ5" s="97"/>
      <c r="CK5" s="97"/>
      <c r="CL5" s="97"/>
      <c r="CM5" s="97"/>
      <c r="CN5" s="97"/>
      <c r="CO5" s="97"/>
      <c r="CP5" s="97"/>
      <c r="CQ5" s="97"/>
      <c r="CR5" s="97"/>
      <c r="CS5" s="97"/>
      <c r="CT5" s="97"/>
      <c r="CU5" s="97"/>
      <c r="CV5" s="97"/>
      <c r="CW5" s="97"/>
      <c r="CX5" s="97"/>
      <c r="CY5" s="97"/>
      <c r="CZ5" s="97"/>
      <c r="DA5" s="97"/>
      <c r="DB5" s="97"/>
      <c r="DC5" s="97"/>
      <c r="DD5" s="97"/>
      <c r="DE5" s="97"/>
      <c r="DF5" s="97"/>
      <c r="DG5" s="97"/>
      <c r="DH5" s="97"/>
      <c r="DI5" s="97"/>
      <c r="DJ5" s="97"/>
      <c r="DK5" s="97"/>
      <c r="DL5" s="97"/>
      <c r="DM5" s="97"/>
      <c r="DN5" s="97"/>
      <c r="DO5" s="97"/>
      <c r="DP5" s="97"/>
      <c r="DQ5" s="97"/>
      <c r="DR5" s="97"/>
      <c r="DS5" s="97"/>
      <c r="DT5" s="97"/>
      <c r="DU5" s="97"/>
      <c r="DV5" s="97"/>
      <c r="DW5" s="97"/>
      <c r="DX5" s="97"/>
      <c r="DY5" s="97"/>
      <c r="DZ5" s="97"/>
      <c r="EA5" s="97"/>
      <c r="EB5" s="97"/>
      <c r="EC5" s="97"/>
      <c r="ED5" s="97"/>
      <c r="EE5" s="97"/>
      <c r="EF5" s="97"/>
      <c r="EG5" s="97"/>
      <c r="EH5" s="97"/>
      <c r="EI5" s="97"/>
      <c r="EJ5" s="97"/>
      <c r="EK5" s="97"/>
      <c r="EL5" s="97"/>
      <c r="EM5" s="97"/>
      <c r="EN5" s="97"/>
      <c r="EO5" s="97"/>
      <c r="EP5" s="97"/>
      <c r="EQ5" s="97"/>
      <c r="ER5" s="97"/>
      <c r="ES5" s="97"/>
      <c r="ET5" s="97"/>
      <c r="EU5" s="97"/>
      <c r="EV5" s="97"/>
      <c r="EW5" s="97"/>
      <c r="EX5" s="97"/>
      <c r="EY5" s="97"/>
      <c r="EZ5" s="97"/>
      <c r="FA5" s="97"/>
      <c r="FB5" s="97"/>
      <c r="FC5" s="97"/>
      <c r="FD5" s="97"/>
      <c r="FE5" s="97"/>
      <c r="FF5" s="97"/>
      <c r="FG5" s="97"/>
      <c r="FH5" s="97"/>
      <c r="FI5" s="97"/>
      <c r="FJ5" s="97"/>
      <c r="FK5" s="97"/>
      <c r="FL5" s="97"/>
      <c r="FM5" s="97"/>
      <c r="FN5" s="97"/>
      <c r="FO5" s="97"/>
      <c r="FP5" s="97"/>
      <c r="FQ5" s="97"/>
      <c r="FR5" s="97"/>
      <c r="FS5" s="97"/>
      <c r="FT5" s="97"/>
      <c r="FU5" s="97"/>
      <c r="FV5" s="97"/>
      <c r="FW5" s="97"/>
      <c r="FX5" s="97"/>
      <c r="FY5" s="97"/>
      <c r="FZ5" s="97"/>
      <c r="GA5" s="97"/>
      <c r="GB5" s="97"/>
      <c r="GC5" s="97"/>
      <c r="GD5" s="97"/>
      <c r="GE5" s="97"/>
      <c r="GF5" s="97"/>
      <c r="GG5" s="97"/>
      <c r="GH5" s="97"/>
      <c r="GI5" s="97"/>
      <c r="GJ5" s="97"/>
      <c r="GK5" s="97"/>
      <c r="GL5" s="97"/>
      <c r="GM5" s="97"/>
      <c r="GN5" s="97"/>
      <c r="GO5" s="97"/>
      <c r="GP5" s="97"/>
      <c r="GQ5" s="97"/>
      <c r="GR5" s="97"/>
      <c r="GS5" s="97"/>
      <c r="GT5" s="97"/>
      <c r="GU5" s="97"/>
      <c r="GV5" s="97"/>
      <c r="GW5" s="97"/>
      <c r="GX5" s="97"/>
      <c r="GY5" s="97"/>
      <c r="GZ5" s="97"/>
      <c r="HA5" s="97"/>
      <c r="HB5" s="97"/>
      <c r="HC5" s="97"/>
      <c r="HD5" s="97"/>
      <c r="HE5" s="97"/>
      <c r="HF5" s="97"/>
      <c r="HG5" s="97"/>
      <c r="HH5" s="97"/>
      <c r="HI5" s="97"/>
      <c r="HJ5" s="97"/>
      <c r="HK5" s="97"/>
      <c r="HL5" s="97"/>
      <c r="HM5" s="97"/>
      <c r="HN5" s="97"/>
      <c r="HO5" s="97"/>
      <c r="HP5" s="97"/>
      <c r="HQ5" s="97"/>
      <c r="HR5" s="97"/>
      <c r="HS5" s="97"/>
      <c r="HT5" s="97"/>
      <c r="HU5" s="97"/>
      <c r="HV5" s="97"/>
      <c r="HW5" s="97"/>
      <c r="HX5" s="97"/>
      <c r="HY5" s="97"/>
      <c r="HZ5" s="97"/>
      <c r="IA5" s="97"/>
      <c r="IB5" s="97"/>
      <c r="IC5" s="97"/>
      <c r="ID5" s="97"/>
      <c r="IE5" s="97"/>
      <c r="IF5" s="97"/>
      <c r="IG5" s="97"/>
      <c r="IH5" s="97"/>
      <c r="II5" s="97"/>
      <c r="IJ5" s="97"/>
      <c r="IK5" s="97"/>
      <c r="IL5" s="97"/>
      <c r="IM5" s="97"/>
      <c r="IN5" s="97"/>
      <c r="IO5" s="97"/>
      <c r="IP5" s="97"/>
      <c r="IQ5" s="97"/>
      <c r="IR5" s="97"/>
      <c r="IS5" s="97"/>
      <c r="IT5" s="97"/>
      <c r="IU5" s="97"/>
      <c r="IV5" s="97"/>
      <c r="IW5" s="97"/>
      <c r="IX5" s="97"/>
      <c r="IY5" s="97"/>
      <c r="IZ5" s="97"/>
      <c r="JA5" s="97"/>
      <c r="JB5" s="97"/>
      <c r="JC5" s="97"/>
      <c r="JD5" s="97"/>
      <c r="JE5" s="97"/>
      <c r="JF5" s="97"/>
      <c r="JG5" s="97"/>
      <c r="JH5" s="97"/>
      <c r="JI5" s="97"/>
      <c r="JJ5" s="97"/>
      <c r="JK5" s="97"/>
      <c r="JL5" s="97"/>
      <c r="JM5" s="97"/>
      <c r="JN5" s="97"/>
      <c r="JO5" s="97"/>
      <c r="JP5" s="97"/>
      <c r="JQ5" s="97"/>
      <c r="JR5" s="97"/>
      <c r="JS5" s="97"/>
      <c r="JT5" s="97"/>
      <c r="JU5" s="97"/>
      <c r="JV5" s="97"/>
      <c r="JW5" s="97"/>
      <c r="JX5" s="97"/>
      <c r="JY5" s="97"/>
      <c r="JZ5" s="97"/>
      <c r="KA5" s="97"/>
      <c r="KB5" s="97"/>
      <c r="KC5" s="97"/>
      <c r="KD5" s="97"/>
      <c r="KE5" s="97"/>
      <c r="KF5" s="97"/>
      <c r="KG5" s="97"/>
      <c r="KH5" s="97"/>
      <c r="KI5" s="97"/>
      <c r="KJ5" s="97"/>
      <c r="KK5" s="97"/>
      <c r="KL5" s="97"/>
      <c r="KM5" s="97"/>
      <c r="KN5" s="97"/>
      <c r="KO5" s="97"/>
      <c r="KP5" s="97"/>
      <c r="KQ5" s="97"/>
      <c r="KR5" s="97"/>
      <c r="KS5" s="97"/>
      <c r="KT5" s="97"/>
      <c r="KU5" s="97"/>
      <c r="KV5" s="97"/>
      <c r="KW5" s="97"/>
      <c r="KX5" s="97"/>
      <c r="KY5" s="97"/>
      <c r="KZ5" s="97"/>
      <c r="LA5" s="97"/>
      <c r="LB5" s="97"/>
      <c r="LC5" s="97"/>
      <c r="LD5" s="97"/>
      <c r="LE5" s="97"/>
      <c r="LF5" s="97"/>
      <c r="LG5" s="97"/>
      <c r="LH5" s="97"/>
      <c r="LI5" s="97"/>
      <c r="LJ5" s="97"/>
      <c r="LK5" s="97"/>
      <c r="LL5" s="97"/>
      <c r="LM5" s="97"/>
      <c r="LN5" s="97"/>
      <c r="LO5" s="97"/>
      <c r="LP5" s="97"/>
      <c r="LQ5" s="97"/>
      <c r="LR5" s="97"/>
      <c r="LS5" s="97"/>
      <c r="LT5" s="97"/>
      <c r="LU5" s="97"/>
      <c r="LV5" s="97"/>
      <c r="LW5" s="97"/>
      <c r="LX5" s="97"/>
      <c r="LY5" s="97"/>
      <c r="LZ5" s="97"/>
      <c r="MA5" s="97"/>
      <c r="MB5" s="97"/>
      <c r="MC5" s="97"/>
      <c r="MD5" s="97"/>
      <c r="ME5" s="97"/>
      <c r="MF5" s="97"/>
      <c r="MG5" s="97"/>
    </row>
    <row r="6" spans="1:345" s="222" customFormat="1" ht="17">
      <c r="A6" s="221"/>
      <c r="B6" s="97"/>
      <c r="C6" s="97"/>
      <c r="D6" s="97"/>
      <c r="F6" s="97"/>
      <c r="G6" s="97"/>
      <c r="H6" s="97"/>
      <c r="I6" s="97"/>
      <c r="J6" s="223"/>
      <c r="K6" s="223"/>
      <c r="L6" s="223"/>
      <c r="M6" s="29"/>
      <c r="N6" s="29"/>
      <c r="O6" s="29"/>
      <c r="P6" s="29"/>
      <c r="Q6" s="29"/>
      <c r="R6" s="29"/>
      <c r="S6" s="29"/>
      <c r="T6" s="110"/>
      <c r="U6" s="224"/>
      <c r="V6" s="97"/>
      <c r="W6" s="97"/>
      <c r="X6" s="97"/>
      <c r="Y6" s="97"/>
      <c r="Z6" s="97"/>
      <c r="AA6" s="97"/>
      <c r="AB6" s="97"/>
      <c r="AC6" s="97"/>
      <c r="AD6" s="97"/>
      <c r="AE6" s="97"/>
      <c r="AF6" s="97"/>
      <c r="AG6" s="97"/>
      <c r="AH6" s="97"/>
      <c r="AI6" s="97"/>
      <c r="AJ6" s="97"/>
      <c r="AK6" s="97"/>
      <c r="AL6" s="97"/>
      <c r="AM6" s="97"/>
      <c r="AN6" s="97"/>
      <c r="AO6" s="97"/>
      <c r="AP6" s="97"/>
      <c r="AQ6" s="97"/>
      <c r="AR6" s="97"/>
      <c r="AS6" s="97"/>
      <c r="AT6" s="97"/>
      <c r="AU6" s="97"/>
      <c r="AV6" s="97"/>
      <c r="AW6" s="97"/>
      <c r="AX6" s="97"/>
      <c r="AY6" s="97"/>
      <c r="AZ6" s="97"/>
      <c r="BA6" s="97"/>
      <c r="BB6" s="97"/>
      <c r="BC6" s="97"/>
      <c r="BD6" s="97"/>
      <c r="BE6" s="97"/>
      <c r="BF6" s="97"/>
      <c r="BG6" s="97"/>
      <c r="BH6" s="97"/>
      <c r="BI6" s="97"/>
      <c r="BJ6" s="97"/>
      <c r="BK6" s="97"/>
      <c r="BL6" s="97"/>
      <c r="BM6" s="97"/>
      <c r="BN6" s="97"/>
      <c r="BO6" s="97"/>
      <c r="BP6" s="97"/>
      <c r="BQ6" s="97"/>
      <c r="BR6" s="97"/>
      <c r="BS6" s="97"/>
      <c r="BT6" s="97"/>
      <c r="BU6" s="97"/>
      <c r="BV6" s="97"/>
      <c r="BW6" s="97"/>
      <c r="BX6" s="97"/>
      <c r="BY6" s="97"/>
      <c r="BZ6" s="97"/>
      <c r="CA6" s="97"/>
      <c r="CB6" s="97"/>
      <c r="CC6" s="97"/>
      <c r="CD6" s="97"/>
      <c r="CE6" s="97"/>
      <c r="CF6" s="97"/>
      <c r="CG6" s="97"/>
      <c r="CH6" s="97"/>
      <c r="CI6" s="97"/>
      <c r="CJ6" s="97"/>
      <c r="CK6" s="97"/>
      <c r="CL6" s="97"/>
      <c r="CM6" s="97"/>
      <c r="CN6" s="97"/>
      <c r="CO6" s="97"/>
      <c r="CP6" s="97"/>
      <c r="CQ6" s="97"/>
      <c r="CR6" s="97"/>
      <c r="CS6" s="97"/>
      <c r="CT6" s="97"/>
      <c r="CU6" s="97"/>
      <c r="CV6" s="97"/>
      <c r="CW6" s="97"/>
      <c r="CX6" s="97"/>
      <c r="CY6" s="97"/>
      <c r="CZ6" s="97"/>
      <c r="DA6" s="97"/>
      <c r="DB6" s="97"/>
      <c r="DC6" s="97"/>
      <c r="DD6" s="97"/>
      <c r="DE6" s="97"/>
      <c r="DF6" s="97"/>
      <c r="DG6" s="97"/>
      <c r="DH6" s="97"/>
      <c r="DI6" s="97"/>
      <c r="DJ6" s="97"/>
      <c r="DK6" s="97"/>
      <c r="DL6" s="97"/>
      <c r="DM6" s="97"/>
      <c r="DN6" s="97"/>
      <c r="DO6" s="97"/>
      <c r="DP6" s="97"/>
      <c r="DQ6" s="97"/>
      <c r="DR6" s="97"/>
      <c r="DS6" s="97"/>
      <c r="DT6" s="97"/>
      <c r="DU6" s="97"/>
      <c r="DV6" s="97"/>
      <c r="DW6" s="97"/>
      <c r="DX6" s="97"/>
      <c r="DY6" s="97"/>
      <c r="DZ6" s="97"/>
      <c r="EA6" s="97"/>
      <c r="EB6" s="97"/>
      <c r="EC6" s="97"/>
      <c r="ED6" s="97"/>
      <c r="EE6" s="97"/>
      <c r="EF6" s="97"/>
      <c r="EG6" s="97"/>
      <c r="EH6" s="97"/>
      <c r="EI6" s="97"/>
      <c r="EJ6" s="97"/>
      <c r="EK6" s="97"/>
      <c r="EL6" s="97"/>
      <c r="EM6" s="97"/>
      <c r="EN6" s="97"/>
      <c r="EO6" s="97"/>
      <c r="EP6" s="97"/>
      <c r="EQ6" s="97"/>
      <c r="ER6" s="97"/>
      <c r="ES6" s="97"/>
      <c r="ET6" s="97"/>
      <c r="EU6" s="97"/>
      <c r="EV6" s="97"/>
      <c r="EW6" s="97"/>
      <c r="EX6" s="97"/>
      <c r="EY6" s="97"/>
      <c r="EZ6" s="97"/>
      <c r="FA6" s="97"/>
      <c r="FB6" s="97"/>
      <c r="FC6" s="97"/>
      <c r="FD6" s="97"/>
      <c r="FE6" s="97"/>
      <c r="FF6" s="97"/>
      <c r="FG6" s="97"/>
      <c r="FH6" s="97"/>
      <c r="FI6" s="97"/>
      <c r="FJ6" s="97"/>
      <c r="FK6" s="97"/>
      <c r="FL6" s="97"/>
      <c r="FM6" s="97"/>
      <c r="FN6" s="97"/>
      <c r="FO6" s="97"/>
      <c r="FP6" s="97"/>
      <c r="FQ6" s="97"/>
      <c r="FR6" s="97"/>
      <c r="FS6" s="97"/>
      <c r="FT6" s="97"/>
      <c r="FU6" s="97"/>
      <c r="FV6" s="97"/>
      <c r="FW6" s="97"/>
      <c r="FX6" s="97"/>
      <c r="FY6" s="97"/>
      <c r="FZ6" s="97"/>
      <c r="GA6" s="97"/>
      <c r="GB6" s="97"/>
      <c r="GC6" s="97"/>
      <c r="GD6" s="97"/>
      <c r="GE6" s="97"/>
      <c r="GF6" s="97"/>
      <c r="GG6" s="97"/>
      <c r="GH6" s="97"/>
      <c r="GI6" s="97"/>
      <c r="GJ6" s="97"/>
      <c r="GK6" s="97"/>
      <c r="GL6" s="97"/>
      <c r="GM6" s="97"/>
      <c r="GN6" s="97"/>
      <c r="GO6" s="97"/>
      <c r="GP6" s="97"/>
      <c r="GQ6" s="97"/>
      <c r="GR6" s="97"/>
      <c r="GS6" s="97"/>
      <c r="GT6" s="97"/>
      <c r="GU6" s="97"/>
      <c r="GV6" s="97"/>
      <c r="GW6" s="97"/>
      <c r="GX6" s="97"/>
      <c r="GY6" s="97"/>
      <c r="GZ6" s="97"/>
      <c r="HA6" s="97"/>
      <c r="HB6" s="97"/>
      <c r="HC6" s="97"/>
      <c r="HD6" s="97"/>
      <c r="HE6" s="97"/>
      <c r="HF6" s="97"/>
      <c r="HG6" s="97"/>
      <c r="HH6" s="97"/>
      <c r="HI6" s="97"/>
      <c r="HJ6" s="97"/>
      <c r="HK6" s="97"/>
      <c r="HL6" s="97"/>
      <c r="HM6" s="97"/>
      <c r="HN6" s="97"/>
      <c r="HO6" s="97"/>
      <c r="HP6" s="97"/>
      <c r="HQ6" s="97"/>
      <c r="HR6" s="97"/>
      <c r="HS6" s="97"/>
      <c r="HT6" s="97"/>
      <c r="HU6" s="97"/>
      <c r="HV6" s="97"/>
      <c r="HW6" s="97"/>
      <c r="HX6" s="97"/>
      <c r="HY6" s="97"/>
      <c r="HZ6" s="97"/>
      <c r="IA6" s="97"/>
      <c r="IB6" s="97"/>
      <c r="IC6" s="97"/>
      <c r="ID6" s="97"/>
      <c r="IE6" s="97"/>
      <c r="IF6" s="97"/>
      <c r="IG6" s="97"/>
      <c r="IH6" s="97"/>
      <c r="II6" s="97"/>
      <c r="IJ6" s="97"/>
      <c r="IK6" s="97"/>
      <c r="IL6" s="97"/>
      <c r="IM6" s="97"/>
      <c r="IN6" s="97"/>
      <c r="IO6" s="97"/>
      <c r="IP6" s="97"/>
      <c r="IQ6" s="97"/>
      <c r="IR6" s="97"/>
      <c r="IS6" s="97"/>
      <c r="IT6" s="97"/>
      <c r="IU6" s="97"/>
      <c r="IV6" s="97"/>
      <c r="IW6" s="97"/>
      <c r="IX6" s="97"/>
      <c r="IY6" s="97"/>
      <c r="IZ6" s="97"/>
      <c r="JA6" s="97"/>
      <c r="JB6" s="97"/>
      <c r="JC6" s="97"/>
      <c r="JD6" s="97"/>
      <c r="JE6" s="97"/>
      <c r="JF6" s="97"/>
      <c r="JG6" s="97"/>
      <c r="JH6" s="97"/>
      <c r="JI6" s="97"/>
      <c r="JJ6" s="97"/>
      <c r="JK6" s="97"/>
      <c r="JL6" s="97"/>
      <c r="JM6" s="97"/>
      <c r="JN6" s="97"/>
      <c r="JO6" s="97"/>
      <c r="JP6" s="97"/>
      <c r="JQ6" s="97"/>
      <c r="JR6" s="97"/>
      <c r="JS6" s="97"/>
      <c r="JT6" s="97"/>
      <c r="JU6" s="97"/>
      <c r="JV6" s="97"/>
      <c r="JW6" s="97"/>
      <c r="JX6" s="97"/>
      <c r="JY6" s="97"/>
      <c r="JZ6" s="97"/>
      <c r="KA6" s="97"/>
      <c r="KB6" s="97"/>
      <c r="KC6" s="97"/>
      <c r="KD6" s="97"/>
      <c r="KE6" s="97"/>
      <c r="KF6" s="97"/>
      <c r="KG6" s="97"/>
      <c r="KH6" s="97"/>
      <c r="KI6" s="97"/>
      <c r="KJ6" s="97"/>
      <c r="KK6" s="97"/>
      <c r="KL6" s="97"/>
      <c r="KM6" s="97"/>
      <c r="KN6" s="97"/>
      <c r="KO6" s="97"/>
      <c r="KP6" s="97"/>
      <c r="KQ6" s="97"/>
      <c r="KR6" s="97"/>
      <c r="KS6" s="97"/>
      <c r="KT6" s="97"/>
      <c r="KU6" s="97"/>
      <c r="KV6" s="97"/>
      <c r="KW6" s="97"/>
      <c r="KX6" s="97"/>
      <c r="KY6" s="97"/>
      <c r="KZ6" s="97"/>
      <c r="LA6" s="97"/>
      <c r="LB6" s="97"/>
      <c r="LC6" s="97"/>
      <c r="LD6" s="97"/>
      <c r="LE6" s="97"/>
      <c r="LF6" s="97"/>
      <c r="LG6" s="97"/>
      <c r="LH6" s="97"/>
      <c r="LI6" s="97"/>
      <c r="LJ6" s="97"/>
      <c r="LK6" s="97"/>
      <c r="LL6" s="97"/>
      <c r="LM6" s="97"/>
      <c r="LN6" s="97"/>
      <c r="LO6" s="97"/>
      <c r="LP6" s="97"/>
      <c r="LQ6" s="97"/>
      <c r="LR6" s="97"/>
      <c r="LS6" s="97"/>
      <c r="LT6" s="97"/>
      <c r="LU6" s="97"/>
      <c r="LV6" s="97"/>
      <c r="LW6" s="97"/>
      <c r="LX6" s="97"/>
      <c r="LY6" s="97"/>
      <c r="LZ6" s="97"/>
      <c r="MA6" s="97"/>
      <c r="MB6" s="97"/>
      <c r="MC6" s="97"/>
      <c r="MD6" s="97"/>
      <c r="ME6" s="97"/>
      <c r="MF6" s="97"/>
      <c r="MG6" s="97"/>
    </row>
    <row r="7" spans="1:345" s="99" customFormat="1" ht="17">
      <c r="A7" s="226"/>
      <c r="B7" s="227" t="s">
        <v>16</v>
      </c>
      <c r="F7" s="227"/>
      <c r="G7" s="227"/>
      <c r="H7" s="227"/>
      <c r="I7" s="227"/>
      <c r="J7" s="223"/>
      <c r="K7" s="223"/>
      <c r="L7" s="223"/>
      <c r="M7" s="101"/>
      <c r="N7" s="7"/>
      <c r="O7" s="7"/>
      <c r="P7" s="7"/>
      <c r="Q7" s="7"/>
      <c r="R7" s="7"/>
      <c r="S7" s="7"/>
      <c r="T7" s="8"/>
      <c r="U7" s="70"/>
    </row>
    <row r="8" spans="1:345" s="99" customFormat="1" ht="17">
      <c r="A8" s="226"/>
      <c r="B8" s="227"/>
      <c r="F8" s="227"/>
      <c r="G8" s="227"/>
      <c r="H8" s="227"/>
      <c r="I8" s="227"/>
      <c r="J8" s="223"/>
      <c r="K8" s="223"/>
      <c r="L8" s="223"/>
      <c r="M8" s="634"/>
      <c r="N8" s="195"/>
      <c r="O8" s="195"/>
      <c r="P8" s="195"/>
      <c r="Q8" s="195"/>
      <c r="R8" s="195"/>
      <c r="S8" s="195"/>
      <c r="T8" s="610"/>
      <c r="U8" s="70"/>
    </row>
    <row r="9" spans="1:345" s="99" customFormat="1" ht="17">
      <c r="A9" s="226"/>
      <c r="B9" s="227"/>
      <c r="C9" s="121" t="s">
        <v>17</v>
      </c>
      <c r="J9" s="223" t="s">
        <v>21</v>
      </c>
      <c r="K9" s="223" t="s">
        <v>19</v>
      </c>
      <c r="L9" s="223" t="s">
        <v>67</v>
      </c>
      <c r="M9" s="634"/>
      <c r="N9" s="33">
        <v>16385068</v>
      </c>
      <c r="O9" s="33">
        <v>16625000</v>
      </c>
      <c r="P9" s="33">
        <v>16863000</v>
      </c>
      <c r="Q9" s="33">
        <v>1297000</v>
      </c>
      <c r="R9" s="33">
        <v>1357000</v>
      </c>
      <c r="S9" s="33">
        <v>1417000</v>
      </c>
      <c r="T9" s="34">
        <v>1478000</v>
      </c>
      <c r="U9" s="70"/>
    </row>
    <row r="10" spans="1:345" s="99" customFormat="1" ht="17">
      <c r="A10" s="226"/>
      <c r="B10" s="227"/>
      <c r="C10" s="121"/>
      <c r="J10" s="223"/>
      <c r="K10" s="223"/>
      <c r="L10" s="223"/>
      <c r="M10" s="634"/>
      <c r="N10" s="30"/>
      <c r="O10" s="30"/>
      <c r="P10" s="30"/>
      <c r="Q10" s="195"/>
      <c r="R10" s="195"/>
      <c r="S10" s="195"/>
      <c r="T10" s="610"/>
      <c r="U10" s="70"/>
    </row>
    <row r="11" spans="1:345" s="99" customFormat="1" ht="17">
      <c r="A11" s="226"/>
      <c r="B11" s="227"/>
      <c r="C11" s="121" t="s">
        <v>22</v>
      </c>
      <c r="J11" s="223" t="s">
        <v>21</v>
      </c>
      <c r="K11" s="223" t="s">
        <v>19</v>
      </c>
      <c r="L11" s="223" t="s">
        <v>67</v>
      </c>
      <c r="M11" s="634"/>
      <c r="N11" s="33">
        <v>1129037</v>
      </c>
      <c r="O11" s="33">
        <v>1181000</v>
      </c>
      <c r="P11" s="33">
        <v>1237000</v>
      </c>
      <c r="Q11" s="33">
        <v>17100000</v>
      </c>
      <c r="R11" s="33">
        <v>17336000</v>
      </c>
      <c r="S11" s="33">
        <v>17569000</v>
      </c>
      <c r="T11" s="34">
        <v>17800000</v>
      </c>
      <c r="U11" s="70"/>
    </row>
    <row r="12" spans="1:345" s="99" customFormat="1" ht="17">
      <c r="A12" s="226"/>
      <c r="B12" s="227"/>
      <c r="C12" s="121" t="s">
        <v>51</v>
      </c>
      <c r="J12" s="223" t="s">
        <v>14</v>
      </c>
      <c r="K12" s="223" t="s">
        <v>77</v>
      </c>
      <c r="L12" s="223" t="s">
        <v>56</v>
      </c>
      <c r="M12" s="605">
        <v>3.9E-2</v>
      </c>
      <c r="N12" s="30"/>
      <c r="O12" s="30"/>
      <c r="P12" s="30"/>
      <c r="Q12" s="195"/>
      <c r="R12" s="195"/>
      <c r="S12" s="195"/>
      <c r="T12" s="610"/>
      <c r="U12" s="70"/>
    </row>
    <row r="13" spans="1:345" s="99" customFormat="1" ht="17">
      <c r="A13" s="226"/>
      <c r="B13" s="227"/>
      <c r="C13" s="121"/>
      <c r="J13" s="223"/>
      <c r="K13" s="223"/>
      <c r="L13" s="223"/>
      <c r="M13" s="632"/>
      <c r="N13" s="30"/>
      <c r="O13" s="30"/>
      <c r="P13" s="30"/>
      <c r="Q13" s="195"/>
      <c r="R13" s="195"/>
      <c r="S13" s="195"/>
      <c r="T13" s="610"/>
      <c r="U13" s="70"/>
    </row>
    <row r="14" spans="1:345" s="99" customFormat="1" ht="17">
      <c r="A14" s="226"/>
      <c r="B14" s="227"/>
      <c r="C14" s="121" t="s">
        <v>26</v>
      </c>
      <c r="J14" s="223" t="s">
        <v>15</v>
      </c>
      <c r="K14" s="223" t="s">
        <v>19</v>
      </c>
      <c r="L14" s="223" t="s">
        <v>63</v>
      </c>
      <c r="M14" s="634"/>
      <c r="N14" s="599">
        <v>1103.94</v>
      </c>
      <c r="O14" s="31">
        <f>N14*(1+$M$12)</f>
        <v>1146.9936599999999</v>
      </c>
      <c r="P14" s="31">
        <f>O14*(1+$M$12)</f>
        <v>1191.7264127399997</v>
      </c>
      <c r="Q14" s="31">
        <f t="shared" ref="Q14:Q15" si="0">P14*(1+$M$12)</f>
        <v>1238.2037428368596</v>
      </c>
      <c r="R14" s="31">
        <f t="shared" ref="R14:R15" si="1">Q14*(1+$M$12)</f>
        <v>1286.4936888074972</v>
      </c>
      <c r="S14" s="31">
        <f t="shared" ref="S14:S15" si="2">R14*(1+$M$12)</f>
        <v>1336.6669426709896</v>
      </c>
      <c r="T14" s="32">
        <f t="shared" ref="T14:T15" si="3">S14*(1+$M$12)</f>
        <v>1388.796953435158</v>
      </c>
      <c r="U14" s="70"/>
    </row>
    <row r="15" spans="1:345" s="99" customFormat="1" ht="17">
      <c r="A15" s="226"/>
      <c r="B15" s="227"/>
      <c r="C15" s="121" t="s">
        <v>27</v>
      </c>
      <c r="J15" s="223" t="s">
        <v>15</v>
      </c>
      <c r="K15" s="223" t="s">
        <v>19</v>
      </c>
      <c r="L15" s="223" t="s">
        <v>63</v>
      </c>
      <c r="M15" s="634"/>
      <c r="N15" s="599">
        <v>990.4</v>
      </c>
      <c r="O15" s="31">
        <f>N15*(1+$M$12)</f>
        <v>1029.0255999999999</v>
      </c>
      <c r="P15" s="31">
        <f t="shared" ref="P15" si="4">O15*(1+$M$12)</f>
        <v>1069.1575983999999</v>
      </c>
      <c r="Q15" s="31">
        <f t="shared" si="0"/>
        <v>1110.8547447375997</v>
      </c>
      <c r="R15" s="31">
        <f t="shared" si="1"/>
        <v>1154.178079782366</v>
      </c>
      <c r="S15" s="31">
        <f t="shared" si="2"/>
        <v>1199.1910248938782</v>
      </c>
      <c r="T15" s="32">
        <f t="shared" si="3"/>
        <v>1245.9594748647394</v>
      </c>
      <c r="U15" s="70"/>
    </row>
    <row r="16" spans="1:345" s="99" customFormat="1" ht="17">
      <c r="A16" s="226"/>
      <c r="B16" s="227"/>
      <c r="C16" s="84"/>
      <c r="D16" s="84"/>
      <c r="E16" s="84"/>
      <c r="F16" s="84"/>
      <c r="G16" s="84"/>
      <c r="H16" s="84"/>
      <c r="I16" s="84"/>
      <c r="J16" s="84"/>
      <c r="K16" s="84"/>
      <c r="L16" s="84"/>
      <c r="M16" s="619"/>
      <c r="N16" s="619"/>
      <c r="O16" s="30"/>
      <c r="P16" s="30"/>
      <c r="Q16" s="195"/>
      <c r="R16" s="195"/>
      <c r="S16" s="195"/>
      <c r="T16" s="610"/>
      <c r="U16" s="70"/>
    </row>
    <row r="17" spans="1:345" s="99" customFormat="1" ht="17">
      <c r="A17" s="226"/>
      <c r="B17" s="227"/>
      <c r="C17" s="228"/>
      <c r="J17" s="223"/>
      <c r="K17" s="223"/>
      <c r="L17" s="223"/>
      <c r="M17" s="634"/>
      <c r="N17" s="30"/>
      <c r="O17" s="30"/>
      <c r="P17" s="30"/>
      <c r="Q17" s="195"/>
      <c r="R17" s="195"/>
      <c r="S17" s="195"/>
      <c r="T17" s="610"/>
      <c r="U17" s="70"/>
    </row>
    <row r="18" spans="1:345" s="99" customFormat="1" ht="17">
      <c r="A18" s="226"/>
      <c r="B18" s="227" t="s">
        <v>3</v>
      </c>
      <c r="C18" s="228"/>
      <c r="J18" s="223"/>
      <c r="K18" s="223"/>
      <c r="L18" s="223"/>
      <c r="M18" s="195"/>
      <c r="N18" s="30"/>
      <c r="O18" s="30"/>
      <c r="P18" s="30"/>
      <c r="Q18" s="195"/>
      <c r="R18" s="195"/>
      <c r="S18" s="195"/>
      <c r="T18" s="610"/>
      <c r="U18" s="70"/>
    </row>
    <row r="19" spans="1:345" s="99" customFormat="1" ht="17">
      <c r="A19" s="226"/>
      <c r="B19" s="227" t="s">
        <v>4</v>
      </c>
      <c r="C19" s="121" t="s">
        <v>5</v>
      </c>
      <c r="J19" s="223" t="s">
        <v>14</v>
      </c>
      <c r="K19" s="240" t="s">
        <v>77</v>
      </c>
      <c r="L19" s="223" t="s">
        <v>65</v>
      </c>
      <c r="M19" s="525">
        <v>0.15</v>
      </c>
      <c r="N19" s="33">
        <f>N14*$M$19</f>
        <v>165.59100000000001</v>
      </c>
      <c r="O19" s="33">
        <f>O14*$M$19</f>
        <v>172.04904899999997</v>
      </c>
      <c r="P19" s="33">
        <f>P14*$M$19</f>
        <v>178.75896191099994</v>
      </c>
      <c r="Q19" s="33">
        <f t="shared" ref="Q19:T19" si="5">Q14*$M$19</f>
        <v>185.73056142552895</v>
      </c>
      <c r="R19" s="33">
        <f t="shared" si="5"/>
        <v>192.97405332112456</v>
      </c>
      <c r="S19" s="33">
        <f t="shared" si="5"/>
        <v>200.50004140064843</v>
      </c>
      <c r="T19" s="34">
        <f t="shared" si="5"/>
        <v>208.31954301527369</v>
      </c>
      <c r="U19" s="70"/>
    </row>
    <row r="20" spans="1:345" s="99" customFormat="1" ht="17">
      <c r="A20" s="226"/>
      <c r="B20" s="227"/>
      <c r="C20" s="121" t="s">
        <v>6</v>
      </c>
      <c r="J20" s="223" t="s">
        <v>14</v>
      </c>
      <c r="K20" s="240" t="s">
        <v>77</v>
      </c>
      <c r="L20" s="223" t="s">
        <v>30</v>
      </c>
      <c r="M20" s="525">
        <v>0.39</v>
      </c>
      <c r="N20" s="33">
        <f>N14*$M$20</f>
        <v>430.53660000000002</v>
      </c>
      <c r="O20" s="33">
        <f t="shared" ref="O20:T20" si="6">O14*$M$20</f>
        <v>447.32752739999995</v>
      </c>
      <c r="P20" s="33">
        <f t="shared" si="6"/>
        <v>464.77330096859987</v>
      </c>
      <c r="Q20" s="33">
        <f t="shared" si="6"/>
        <v>482.8994597063753</v>
      </c>
      <c r="R20" s="33">
        <f t="shared" si="6"/>
        <v>501.73253863492391</v>
      </c>
      <c r="S20" s="33">
        <f t="shared" si="6"/>
        <v>521.30010764168594</v>
      </c>
      <c r="T20" s="34">
        <f t="shared" si="6"/>
        <v>541.63081183971167</v>
      </c>
      <c r="U20" s="70"/>
    </row>
    <row r="21" spans="1:345" s="99" customFormat="1" ht="17">
      <c r="A21" s="226"/>
      <c r="B21" s="227"/>
      <c r="C21" s="121" t="s">
        <v>7</v>
      </c>
      <c r="J21" s="223" t="s">
        <v>14</v>
      </c>
      <c r="K21" s="240" t="s">
        <v>77</v>
      </c>
      <c r="L21" s="223" t="s">
        <v>65</v>
      </c>
      <c r="M21" s="525">
        <v>0.46</v>
      </c>
      <c r="N21" s="33">
        <f>N14*$M$21</f>
        <v>507.81240000000003</v>
      </c>
      <c r="O21" s="33">
        <f t="shared" ref="O21:T21" si="7">O14*$M$21</f>
        <v>527.6170836</v>
      </c>
      <c r="P21" s="33">
        <f t="shared" si="7"/>
        <v>548.19414986039988</v>
      </c>
      <c r="Q21" s="33">
        <f t="shared" si="7"/>
        <v>569.57372170495546</v>
      </c>
      <c r="R21" s="33">
        <f t="shared" si="7"/>
        <v>591.78709685144872</v>
      </c>
      <c r="S21" s="33">
        <f t="shared" si="7"/>
        <v>614.86679362865527</v>
      </c>
      <c r="T21" s="34">
        <f t="shared" si="7"/>
        <v>638.84659858017267</v>
      </c>
      <c r="U21" s="70"/>
    </row>
    <row r="22" spans="1:345" s="99" customFormat="1" ht="17">
      <c r="A22" s="226"/>
      <c r="B22" s="227"/>
      <c r="F22" s="228"/>
      <c r="J22" s="223"/>
      <c r="K22" s="223"/>
      <c r="L22" s="223"/>
      <c r="M22" s="195"/>
      <c r="N22" s="30"/>
      <c r="O22" s="30"/>
      <c r="P22" s="30"/>
      <c r="Q22" s="195"/>
      <c r="R22" s="195"/>
      <c r="S22" s="195"/>
      <c r="T22" s="610"/>
      <c r="U22" s="70"/>
    </row>
    <row r="23" spans="1:345" s="99" customFormat="1" ht="17">
      <c r="A23" s="226"/>
      <c r="B23" s="227" t="s">
        <v>8</v>
      </c>
      <c r="J23" s="223"/>
      <c r="K23" s="223"/>
      <c r="L23" s="223"/>
      <c r="M23" s="195"/>
      <c r="N23" s="30"/>
      <c r="O23" s="30"/>
      <c r="P23" s="30"/>
      <c r="Q23" s="195"/>
      <c r="R23" s="195"/>
      <c r="S23" s="195"/>
      <c r="T23" s="610"/>
      <c r="U23" s="70"/>
    </row>
    <row r="24" spans="1:345" s="99" customFormat="1" ht="17">
      <c r="A24" s="226"/>
      <c r="B24" s="227"/>
      <c r="J24" s="223"/>
      <c r="K24" s="223"/>
      <c r="L24" s="223"/>
      <c r="M24" s="195"/>
      <c r="N24" s="30"/>
      <c r="O24" s="30"/>
      <c r="P24" s="30"/>
      <c r="Q24" s="195"/>
      <c r="R24" s="195"/>
      <c r="S24" s="195"/>
      <c r="T24" s="610"/>
      <c r="U24" s="70"/>
    </row>
    <row r="25" spans="1:345" s="99" customFormat="1" ht="17.25" customHeight="1">
      <c r="A25" s="226"/>
      <c r="B25" s="229"/>
      <c r="C25" s="121" t="s">
        <v>9</v>
      </c>
      <c r="J25" s="223" t="s">
        <v>14</v>
      </c>
      <c r="K25" s="223" t="s">
        <v>77</v>
      </c>
      <c r="L25" s="223" t="s">
        <v>36</v>
      </c>
      <c r="M25" s="257">
        <v>0.8</v>
      </c>
      <c r="N25" s="33">
        <f>N19*$M$25</f>
        <v>132.47280000000001</v>
      </c>
      <c r="O25" s="33">
        <f t="shared" ref="O25:T25" si="8">O19*$M$25</f>
        <v>137.63923919999999</v>
      </c>
      <c r="P25" s="33">
        <f t="shared" si="8"/>
        <v>143.00716952879995</v>
      </c>
      <c r="Q25" s="33">
        <f t="shared" si="8"/>
        <v>148.58444914042317</v>
      </c>
      <c r="R25" s="33">
        <f t="shared" si="8"/>
        <v>154.37924265689966</v>
      </c>
      <c r="S25" s="33">
        <f t="shared" si="8"/>
        <v>160.40003312051874</v>
      </c>
      <c r="T25" s="34">
        <f t="shared" si="8"/>
        <v>166.65563441221897</v>
      </c>
      <c r="U25" s="70"/>
    </row>
    <row r="26" spans="1:345" s="99" customFormat="1" ht="18">
      <c r="A26" s="226"/>
      <c r="B26" s="229"/>
      <c r="C26" s="121"/>
      <c r="J26" s="223"/>
      <c r="K26" s="223"/>
      <c r="L26" s="223"/>
      <c r="M26" s="632"/>
      <c r="N26" s="30"/>
      <c r="O26" s="30"/>
      <c r="P26" s="30"/>
      <c r="Q26" s="195"/>
      <c r="R26" s="195"/>
      <c r="S26" s="195"/>
      <c r="T26" s="610"/>
      <c r="U26" s="70"/>
    </row>
    <row r="27" spans="1:345" s="99" customFormat="1" ht="14" thickBot="1">
      <c r="A27" s="235"/>
      <c r="B27" s="123"/>
      <c r="C27" s="244" t="s">
        <v>10</v>
      </c>
      <c r="D27" s="123"/>
      <c r="E27" s="123"/>
      <c r="F27" s="123"/>
      <c r="G27" s="123"/>
      <c r="H27" s="123"/>
      <c r="I27" s="123"/>
      <c r="J27" s="245" t="s">
        <v>14</v>
      </c>
      <c r="K27" s="245" t="s">
        <v>77</v>
      </c>
      <c r="L27" s="245" t="s">
        <v>36</v>
      </c>
      <c r="M27" s="368">
        <v>0.2</v>
      </c>
      <c r="N27" s="35">
        <f>N25*$M$27</f>
        <v>26.494560000000003</v>
      </c>
      <c r="O27" s="35">
        <f t="shared" ref="O27:T27" si="9">O25*$M$27</f>
        <v>27.52784784</v>
      </c>
      <c r="P27" s="35">
        <f t="shared" si="9"/>
        <v>28.60143390575999</v>
      </c>
      <c r="Q27" s="35">
        <f t="shared" si="9"/>
        <v>29.716889828084636</v>
      </c>
      <c r="R27" s="35">
        <f t="shared" si="9"/>
        <v>30.875848531379933</v>
      </c>
      <c r="S27" s="35">
        <f t="shared" si="9"/>
        <v>32.080006624103753</v>
      </c>
      <c r="T27" s="36">
        <f t="shared" si="9"/>
        <v>33.331126882443797</v>
      </c>
      <c r="U27" s="70"/>
    </row>
    <row r="28" spans="1:345" s="220" customFormat="1" ht="18" thickBot="1">
      <c r="A28" s="218" t="s">
        <v>23</v>
      </c>
      <c r="B28" s="95"/>
      <c r="C28" s="95"/>
      <c r="D28" s="95"/>
      <c r="E28" s="219"/>
      <c r="F28" s="95"/>
      <c r="G28" s="95"/>
      <c r="H28" s="95"/>
      <c r="I28" s="95"/>
      <c r="J28" s="95"/>
      <c r="K28" s="95"/>
      <c r="L28" s="95"/>
      <c r="M28" s="107"/>
      <c r="N28" s="108"/>
      <c r="O28" s="108"/>
      <c r="P28" s="108"/>
      <c r="Q28" s="108"/>
      <c r="R28" s="108"/>
      <c r="S28" s="108"/>
      <c r="T28" s="109"/>
      <c r="U28" s="183"/>
      <c r="V28" s="183"/>
      <c r="W28" s="183"/>
      <c r="X28" s="183"/>
      <c r="Y28" s="183"/>
      <c r="Z28" s="183"/>
      <c r="AA28" s="183"/>
      <c r="AB28" s="183"/>
      <c r="AC28" s="183"/>
      <c r="AD28" s="183"/>
      <c r="AE28" s="183"/>
      <c r="AF28" s="183"/>
      <c r="AG28" s="183"/>
      <c r="AH28" s="183"/>
      <c r="AI28" s="183"/>
      <c r="AJ28" s="183"/>
      <c r="AK28" s="183"/>
      <c r="AL28" s="183"/>
      <c r="AM28" s="183"/>
      <c r="AN28" s="183"/>
      <c r="AO28" s="183"/>
      <c r="AP28" s="183"/>
      <c r="AQ28" s="183"/>
      <c r="AR28" s="183"/>
      <c r="AS28" s="183"/>
      <c r="AT28" s="183"/>
      <c r="AU28" s="183"/>
      <c r="AV28" s="183"/>
      <c r="AW28" s="183"/>
      <c r="AX28" s="183"/>
      <c r="AY28" s="183"/>
      <c r="AZ28" s="183"/>
      <c r="BA28" s="183"/>
      <c r="BB28" s="183"/>
      <c r="BC28" s="183"/>
      <c r="BD28" s="183"/>
      <c r="BE28" s="183"/>
      <c r="BF28" s="183"/>
      <c r="BG28" s="183"/>
      <c r="BH28" s="183"/>
      <c r="BI28" s="183"/>
      <c r="BJ28" s="183"/>
      <c r="BK28" s="183"/>
      <c r="BL28" s="183"/>
      <c r="BM28" s="183"/>
      <c r="BN28" s="183"/>
      <c r="BO28" s="183"/>
      <c r="BP28" s="183"/>
      <c r="BQ28" s="183"/>
      <c r="BR28" s="183"/>
      <c r="BS28" s="183"/>
      <c r="BT28" s="183"/>
      <c r="BU28" s="183"/>
      <c r="BV28" s="183"/>
      <c r="BW28" s="183"/>
      <c r="BX28" s="183"/>
      <c r="BY28" s="183"/>
      <c r="BZ28" s="183"/>
      <c r="CA28" s="183"/>
      <c r="CB28" s="183"/>
      <c r="CC28" s="183"/>
      <c r="CD28" s="183"/>
      <c r="CE28" s="183"/>
      <c r="CF28" s="183"/>
      <c r="CG28" s="183"/>
      <c r="CH28" s="183"/>
      <c r="CI28" s="183"/>
      <c r="CJ28" s="183"/>
      <c r="CK28" s="183"/>
      <c r="CL28" s="183"/>
      <c r="CM28" s="183"/>
      <c r="CN28" s="183"/>
      <c r="CO28" s="183"/>
      <c r="CP28" s="183"/>
      <c r="CQ28" s="183"/>
      <c r="CR28" s="183"/>
      <c r="CS28" s="183"/>
      <c r="CT28" s="183"/>
      <c r="CU28" s="183"/>
      <c r="CV28" s="183"/>
      <c r="CW28" s="183"/>
      <c r="CX28" s="183"/>
      <c r="CY28" s="183"/>
      <c r="CZ28" s="183"/>
      <c r="DA28" s="183"/>
      <c r="DB28" s="183"/>
      <c r="DC28" s="183"/>
      <c r="DD28" s="183"/>
      <c r="DE28" s="183"/>
      <c r="DF28" s="183"/>
      <c r="DG28" s="183"/>
      <c r="DH28" s="183"/>
      <c r="DI28" s="183"/>
      <c r="DJ28" s="183"/>
      <c r="DK28" s="183"/>
      <c r="DL28" s="183"/>
      <c r="DM28" s="183"/>
      <c r="DN28" s="183"/>
      <c r="DO28" s="183"/>
      <c r="DP28" s="183"/>
      <c r="DQ28" s="183"/>
      <c r="DR28" s="183"/>
      <c r="DS28" s="183"/>
      <c r="DT28" s="183"/>
      <c r="DU28" s="183"/>
      <c r="DV28" s="183"/>
      <c r="DW28" s="183"/>
      <c r="DX28" s="183"/>
      <c r="DY28" s="183"/>
      <c r="DZ28" s="183"/>
      <c r="EA28" s="183"/>
      <c r="EB28" s="183"/>
      <c r="EC28" s="183"/>
      <c r="ED28" s="183"/>
      <c r="EE28" s="183"/>
      <c r="EF28" s="183"/>
      <c r="EG28" s="183"/>
      <c r="EH28" s="183"/>
      <c r="EI28" s="183"/>
      <c r="EJ28" s="183"/>
      <c r="EK28" s="183"/>
      <c r="EL28" s="183"/>
      <c r="EM28" s="183"/>
      <c r="EN28" s="183"/>
      <c r="EO28" s="183"/>
      <c r="EP28" s="183"/>
      <c r="EQ28" s="183"/>
      <c r="ER28" s="183"/>
      <c r="ES28" s="183"/>
      <c r="ET28" s="183"/>
      <c r="EU28" s="183"/>
      <c r="EV28" s="183"/>
      <c r="EW28" s="183"/>
      <c r="EX28" s="183"/>
      <c r="EY28" s="183"/>
      <c r="EZ28" s="183"/>
      <c r="FA28" s="183"/>
      <c r="FB28" s="183"/>
      <c r="FC28" s="183"/>
      <c r="FD28" s="183"/>
      <c r="FE28" s="183"/>
      <c r="FF28" s="183"/>
      <c r="FG28" s="183"/>
      <c r="FH28" s="183"/>
      <c r="FI28" s="183"/>
      <c r="FJ28" s="183"/>
      <c r="FK28" s="183"/>
      <c r="FL28" s="183"/>
      <c r="FM28" s="183"/>
      <c r="FN28" s="183"/>
      <c r="FO28" s="183"/>
      <c r="FP28" s="183"/>
      <c r="FQ28" s="183"/>
      <c r="FR28" s="183"/>
      <c r="FS28" s="183"/>
      <c r="FT28" s="183"/>
      <c r="FU28" s="183"/>
      <c r="FV28" s="183"/>
      <c r="FW28" s="183"/>
      <c r="FX28" s="183"/>
      <c r="FY28" s="183"/>
      <c r="FZ28" s="183"/>
      <c r="GA28" s="183"/>
      <c r="GB28" s="183"/>
      <c r="GC28" s="183"/>
      <c r="GD28" s="183"/>
      <c r="GE28" s="183"/>
      <c r="GF28" s="183"/>
      <c r="GG28" s="183"/>
      <c r="GH28" s="183"/>
      <c r="GI28" s="183"/>
      <c r="GJ28" s="183"/>
      <c r="GK28" s="183"/>
      <c r="GL28" s="183"/>
      <c r="GM28" s="183"/>
      <c r="GN28" s="183"/>
      <c r="GO28" s="183"/>
      <c r="GP28" s="183"/>
      <c r="GQ28" s="183"/>
      <c r="GR28" s="183"/>
      <c r="GS28" s="183"/>
      <c r="GT28" s="183"/>
      <c r="GU28" s="183"/>
      <c r="GV28" s="183"/>
      <c r="GW28" s="183"/>
      <c r="GX28" s="183"/>
      <c r="GY28" s="183"/>
      <c r="GZ28" s="183"/>
      <c r="HA28" s="183"/>
      <c r="HB28" s="183"/>
      <c r="HC28" s="183"/>
      <c r="HD28" s="183"/>
      <c r="HE28" s="183"/>
      <c r="HF28" s="183"/>
      <c r="HG28" s="183"/>
      <c r="HH28" s="183"/>
      <c r="HI28" s="183"/>
      <c r="HJ28" s="183"/>
      <c r="HK28" s="183"/>
      <c r="HL28" s="183"/>
      <c r="HM28" s="183"/>
      <c r="HN28" s="183"/>
      <c r="HO28" s="183"/>
      <c r="HP28" s="183"/>
      <c r="HQ28" s="183"/>
      <c r="HR28" s="183"/>
      <c r="HS28" s="183"/>
      <c r="HT28" s="183"/>
      <c r="HU28" s="183"/>
      <c r="HV28" s="183"/>
      <c r="HW28" s="183"/>
      <c r="HX28" s="183"/>
      <c r="HY28" s="183"/>
      <c r="HZ28" s="183"/>
      <c r="IA28" s="183"/>
      <c r="IB28" s="183"/>
      <c r="IC28" s="183"/>
      <c r="ID28" s="183"/>
      <c r="IE28" s="183"/>
      <c r="IF28" s="183"/>
      <c r="IG28" s="183"/>
      <c r="IH28" s="183"/>
      <c r="II28" s="183"/>
      <c r="IJ28" s="183"/>
      <c r="IK28" s="183"/>
      <c r="IL28" s="183"/>
      <c r="IM28" s="183"/>
      <c r="IN28" s="183"/>
      <c r="IO28" s="183"/>
      <c r="IP28" s="183"/>
      <c r="IQ28" s="183"/>
      <c r="IR28" s="183"/>
      <c r="IS28" s="183"/>
      <c r="IT28" s="183"/>
      <c r="IU28" s="183"/>
      <c r="IV28" s="183"/>
      <c r="IW28" s="183"/>
      <c r="IX28" s="183"/>
      <c r="IY28" s="183"/>
      <c r="IZ28" s="183"/>
      <c r="JA28" s="183"/>
      <c r="JB28" s="183"/>
      <c r="JC28" s="183"/>
      <c r="JD28" s="183"/>
      <c r="JE28" s="183"/>
      <c r="JF28" s="183"/>
      <c r="JG28" s="183"/>
      <c r="JH28" s="183"/>
      <c r="JI28" s="183"/>
      <c r="JJ28" s="183"/>
      <c r="JK28" s="183"/>
      <c r="JL28" s="183"/>
      <c r="JM28" s="183"/>
      <c r="JN28" s="183"/>
      <c r="JO28" s="183"/>
      <c r="JP28" s="183"/>
      <c r="JQ28" s="183"/>
      <c r="JR28" s="183"/>
      <c r="JS28" s="183"/>
      <c r="JT28" s="183"/>
      <c r="JU28" s="183"/>
      <c r="JV28" s="183"/>
      <c r="JW28" s="183"/>
      <c r="JX28" s="183"/>
      <c r="JY28" s="183"/>
      <c r="JZ28" s="183"/>
      <c r="KA28" s="183"/>
      <c r="KB28" s="183"/>
      <c r="KC28" s="183"/>
      <c r="KD28" s="183"/>
      <c r="KE28" s="183"/>
      <c r="KF28" s="183"/>
      <c r="KG28" s="183"/>
      <c r="KH28" s="183"/>
      <c r="KI28" s="183"/>
      <c r="KJ28" s="183"/>
      <c r="KK28" s="183"/>
      <c r="KL28" s="183"/>
      <c r="KM28" s="183"/>
      <c r="KN28" s="183"/>
      <c r="KO28" s="183"/>
      <c r="KP28" s="183"/>
      <c r="KQ28" s="183"/>
      <c r="KR28" s="183"/>
      <c r="KS28" s="183"/>
      <c r="KT28" s="183"/>
      <c r="KU28" s="183"/>
      <c r="KV28" s="183"/>
      <c r="KW28" s="183"/>
      <c r="KX28" s="183"/>
      <c r="KY28" s="183"/>
      <c r="KZ28" s="183"/>
      <c r="LA28" s="183"/>
      <c r="LB28" s="183"/>
      <c r="LC28" s="183"/>
      <c r="LD28" s="183"/>
      <c r="LE28" s="183"/>
      <c r="LF28" s="183"/>
      <c r="LG28" s="183"/>
      <c r="LH28" s="183"/>
      <c r="LI28" s="183"/>
      <c r="LJ28" s="183"/>
      <c r="LK28" s="183"/>
      <c r="LL28" s="183"/>
      <c r="LM28" s="183"/>
      <c r="LN28" s="183"/>
      <c r="LO28" s="183"/>
      <c r="LP28" s="183"/>
      <c r="LQ28" s="183"/>
      <c r="LR28" s="183"/>
      <c r="LS28" s="183"/>
      <c r="LT28" s="183"/>
      <c r="LU28" s="183"/>
      <c r="LV28" s="183"/>
      <c r="LW28" s="183"/>
      <c r="LX28" s="183"/>
      <c r="LY28" s="183"/>
      <c r="LZ28" s="183"/>
      <c r="MA28" s="183"/>
      <c r="MB28" s="183"/>
      <c r="MC28" s="183"/>
      <c r="MD28" s="183"/>
      <c r="ME28" s="183"/>
      <c r="MF28" s="183"/>
      <c r="MG28" s="183"/>
    </row>
    <row r="29" spans="1:345" s="220" customFormat="1" ht="18" thickTop="1">
      <c r="A29" s="230"/>
      <c r="B29" s="227"/>
      <c r="C29" s="227"/>
      <c r="D29" s="227"/>
      <c r="E29" s="227"/>
      <c r="F29" s="227"/>
      <c r="G29" s="97"/>
      <c r="H29" s="97"/>
      <c r="I29" s="97"/>
      <c r="J29" s="223"/>
      <c r="K29" s="223"/>
      <c r="L29" s="223"/>
      <c r="M29" s="29"/>
      <c r="N29" s="29"/>
      <c r="O29" s="29"/>
      <c r="P29" s="29"/>
      <c r="Q29" s="29"/>
      <c r="R29" s="29"/>
      <c r="S29" s="29"/>
      <c r="T29" s="110"/>
      <c r="U29" s="183"/>
      <c r="V29" s="183"/>
      <c r="W29" s="183"/>
      <c r="X29" s="183"/>
      <c r="Y29" s="183"/>
      <c r="Z29" s="183"/>
      <c r="AA29" s="183"/>
      <c r="AB29" s="183"/>
      <c r="AC29" s="183"/>
      <c r="AD29" s="183"/>
      <c r="AE29" s="183"/>
      <c r="AF29" s="183"/>
      <c r="AG29" s="183"/>
      <c r="AH29" s="183"/>
      <c r="AI29" s="183"/>
      <c r="AJ29" s="183"/>
      <c r="AK29" s="183"/>
      <c r="AL29" s="183"/>
      <c r="AM29" s="183"/>
      <c r="AN29" s="183"/>
      <c r="AO29" s="183"/>
      <c r="AP29" s="183"/>
      <c r="AQ29" s="183"/>
      <c r="AR29" s="183"/>
      <c r="AS29" s="183"/>
      <c r="AT29" s="183"/>
      <c r="AU29" s="183"/>
      <c r="AV29" s="183"/>
      <c r="AW29" s="183"/>
      <c r="AX29" s="183"/>
      <c r="AY29" s="183"/>
      <c r="AZ29" s="183"/>
      <c r="BA29" s="183"/>
      <c r="BB29" s="183"/>
      <c r="BC29" s="183"/>
      <c r="BD29" s="183"/>
      <c r="BE29" s="183"/>
      <c r="BF29" s="183"/>
      <c r="BG29" s="183"/>
      <c r="BH29" s="183"/>
      <c r="BI29" s="183"/>
      <c r="BJ29" s="183"/>
      <c r="BK29" s="183"/>
      <c r="BL29" s="183"/>
      <c r="BM29" s="183"/>
      <c r="BN29" s="183"/>
      <c r="BO29" s="183"/>
      <c r="BP29" s="183"/>
      <c r="BQ29" s="183"/>
      <c r="BR29" s="183"/>
      <c r="BS29" s="183"/>
      <c r="BT29" s="183"/>
      <c r="BU29" s="183"/>
      <c r="BV29" s="183"/>
      <c r="BW29" s="183"/>
      <c r="BX29" s="183"/>
      <c r="BY29" s="183"/>
      <c r="BZ29" s="183"/>
      <c r="CA29" s="183"/>
      <c r="CB29" s="183"/>
      <c r="CC29" s="183"/>
      <c r="CD29" s="183"/>
      <c r="CE29" s="183"/>
      <c r="CF29" s="183"/>
      <c r="CG29" s="183"/>
      <c r="CH29" s="183"/>
      <c r="CI29" s="183"/>
      <c r="CJ29" s="183"/>
      <c r="CK29" s="183"/>
      <c r="CL29" s="183"/>
      <c r="CM29" s="183"/>
      <c r="CN29" s="183"/>
      <c r="CO29" s="183"/>
      <c r="CP29" s="183"/>
      <c r="CQ29" s="183"/>
      <c r="CR29" s="183"/>
      <c r="CS29" s="183"/>
      <c r="CT29" s="183"/>
      <c r="CU29" s="183"/>
      <c r="CV29" s="183"/>
      <c r="CW29" s="183"/>
      <c r="CX29" s="183"/>
      <c r="CY29" s="183"/>
      <c r="CZ29" s="183"/>
      <c r="DA29" s="183"/>
      <c r="DB29" s="183"/>
      <c r="DC29" s="183"/>
      <c r="DD29" s="183"/>
      <c r="DE29" s="183"/>
      <c r="DF29" s="183"/>
      <c r="DG29" s="183"/>
      <c r="DH29" s="183"/>
      <c r="DI29" s="183"/>
      <c r="DJ29" s="183"/>
      <c r="DK29" s="183"/>
      <c r="DL29" s="183"/>
      <c r="DM29" s="183"/>
      <c r="DN29" s="183"/>
      <c r="DO29" s="183"/>
      <c r="DP29" s="183"/>
      <c r="DQ29" s="183"/>
      <c r="DR29" s="183"/>
      <c r="DS29" s="183"/>
      <c r="DT29" s="183"/>
      <c r="DU29" s="183"/>
      <c r="DV29" s="183"/>
      <c r="DW29" s="183"/>
      <c r="DX29" s="183"/>
      <c r="DY29" s="183"/>
      <c r="DZ29" s="183"/>
      <c r="EA29" s="183"/>
      <c r="EB29" s="183"/>
      <c r="EC29" s="183"/>
      <c r="ED29" s="183"/>
      <c r="EE29" s="183"/>
      <c r="EF29" s="183"/>
      <c r="EG29" s="183"/>
      <c r="EH29" s="183"/>
      <c r="EI29" s="183"/>
      <c r="EJ29" s="183"/>
      <c r="EK29" s="183"/>
      <c r="EL29" s="183"/>
      <c r="EM29" s="183"/>
      <c r="EN29" s="183"/>
      <c r="EO29" s="183"/>
      <c r="EP29" s="183"/>
      <c r="EQ29" s="183"/>
      <c r="ER29" s="183"/>
      <c r="ES29" s="183"/>
      <c r="ET29" s="183"/>
      <c r="EU29" s="183"/>
      <c r="EV29" s="183"/>
      <c r="EW29" s="183"/>
      <c r="EX29" s="183"/>
      <c r="EY29" s="183"/>
      <c r="EZ29" s="183"/>
      <c r="FA29" s="183"/>
      <c r="FB29" s="183"/>
      <c r="FC29" s="183"/>
      <c r="FD29" s="183"/>
      <c r="FE29" s="183"/>
      <c r="FF29" s="183"/>
      <c r="FG29" s="183"/>
      <c r="FH29" s="183"/>
      <c r="FI29" s="183"/>
      <c r="FJ29" s="183"/>
      <c r="FK29" s="183"/>
      <c r="FL29" s="183"/>
      <c r="FM29" s="183"/>
      <c r="FN29" s="183"/>
      <c r="FO29" s="183"/>
      <c r="FP29" s="183"/>
      <c r="FQ29" s="183"/>
      <c r="FR29" s="183"/>
      <c r="FS29" s="183"/>
      <c r="FT29" s="183"/>
      <c r="FU29" s="183"/>
      <c r="FV29" s="183"/>
      <c r="FW29" s="183"/>
      <c r="FX29" s="183"/>
      <c r="FY29" s="183"/>
      <c r="FZ29" s="183"/>
      <c r="GA29" s="183"/>
      <c r="GB29" s="183"/>
      <c r="GC29" s="183"/>
      <c r="GD29" s="183"/>
      <c r="GE29" s="183"/>
      <c r="GF29" s="183"/>
      <c r="GG29" s="183"/>
      <c r="GH29" s="183"/>
      <c r="GI29" s="183"/>
      <c r="GJ29" s="183"/>
      <c r="GK29" s="183"/>
      <c r="GL29" s="183"/>
      <c r="GM29" s="183"/>
      <c r="GN29" s="183"/>
      <c r="GO29" s="183"/>
      <c r="GP29" s="183"/>
      <c r="GQ29" s="183"/>
      <c r="GR29" s="183"/>
      <c r="GS29" s="183"/>
      <c r="GT29" s="183"/>
      <c r="GU29" s="183"/>
      <c r="GV29" s="183"/>
      <c r="GW29" s="183"/>
      <c r="GX29" s="183"/>
      <c r="GY29" s="183"/>
      <c r="GZ29" s="183"/>
      <c r="HA29" s="183"/>
      <c r="HB29" s="183"/>
      <c r="HC29" s="183"/>
      <c r="HD29" s="183"/>
      <c r="HE29" s="183"/>
      <c r="HF29" s="183"/>
      <c r="HG29" s="183"/>
      <c r="HH29" s="183"/>
      <c r="HI29" s="183"/>
      <c r="HJ29" s="183"/>
      <c r="HK29" s="183"/>
      <c r="HL29" s="183"/>
      <c r="HM29" s="183"/>
      <c r="HN29" s="183"/>
      <c r="HO29" s="183"/>
      <c r="HP29" s="183"/>
      <c r="HQ29" s="183"/>
      <c r="HR29" s="183"/>
      <c r="HS29" s="183"/>
      <c r="HT29" s="183"/>
      <c r="HU29" s="183"/>
      <c r="HV29" s="183"/>
      <c r="HW29" s="183"/>
      <c r="HX29" s="183"/>
      <c r="HY29" s="183"/>
      <c r="HZ29" s="183"/>
      <c r="IA29" s="183"/>
      <c r="IB29" s="183"/>
      <c r="IC29" s="183"/>
      <c r="ID29" s="183"/>
      <c r="IE29" s="183"/>
      <c r="IF29" s="183"/>
      <c r="IG29" s="183"/>
      <c r="IH29" s="183"/>
      <c r="II29" s="183"/>
      <c r="IJ29" s="183"/>
      <c r="IK29" s="183"/>
      <c r="IL29" s="183"/>
      <c r="IM29" s="183"/>
      <c r="IN29" s="183"/>
      <c r="IO29" s="183"/>
      <c r="IP29" s="183"/>
      <c r="IQ29" s="183"/>
      <c r="IR29" s="183"/>
      <c r="IS29" s="183"/>
      <c r="IT29" s="183"/>
      <c r="IU29" s="183"/>
      <c r="IV29" s="183"/>
      <c r="IW29" s="183"/>
      <c r="IX29" s="183"/>
      <c r="IY29" s="183"/>
      <c r="IZ29" s="183"/>
      <c r="JA29" s="183"/>
      <c r="JB29" s="183"/>
      <c r="JC29" s="183"/>
      <c r="JD29" s="183"/>
      <c r="JE29" s="183"/>
      <c r="JF29" s="183"/>
      <c r="JG29" s="183"/>
      <c r="JH29" s="183"/>
      <c r="JI29" s="183"/>
      <c r="JJ29" s="183"/>
      <c r="JK29" s="183"/>
      <c r="JL29" s="183"/>
      <c r="JM29" s="183"/>
      <c r="JN29" s="183"/>
      <c r="JO29" s="183"/>
      <c r="JP29" s="183"/>
      <c r="JQ29" s="183"/>
      <c r="JR29" s="183"/>
      <c r="JS29" s="183"/>
      <c r="JT29" s="183"/>
      <c r="JU29" s="183"/>
      <c r="JV29" s="183"/>
      <c r="JW29" s="183"/>
      <c r="JX29" s="183"/>
      <c r="JY29" s="183"/>
      <c r="JZ29" s="183"/>
      <c r="KA29" s="183"/>
      <c r="KB29" s="183"/>
      <c r="KC29" s="183"/>
      <c r="KD29" s="183"/>
      <c r="KE29" s="183"/>
      <c r="KF29" s="183"/>
      <c r="KG29" s="183"/>
      <c r="KH29" s="183"/>
      <c r="KI29" s="183"/>
      <c r="KJ29" s="183"/>
      <c r="KK29" s="183"/>
      <c r="KL29" s="183"/>
      <c r="KM29" s="183"/>
      <c r="KN29" s="183"/>
      <c r="KO29" s="183"/>
      <c r="KP29" s="183"/>
      <c r="KQ29" s="183"/>
      <c r="KR29" s="183"/>
      <c r="KS29" s="183"/>
      <c r="KT29" s="183"/>
      <c r="KU29" s="183"/>
      <c r="KV29" s="183"/>
      <c r="KW29" s="183"/>
      <c r="KX29" s="183"/>
      <c r="KY29" s="183"/>
      <c r="KZ29" s="183"/>
      <c r="LA29" s="183"/>
      <c r="LB29" s="183"/>
      <c r="LC29" s="183"/>
      <c r="LD29" s="183"/>
      <c r="LE29" s="183"/>
      <c r="LF29" s="183"/>
      <c r="LG29" s="183"/>
      <c r="LH29" s="183"/>
      <c r="LI29" s="183"/>
      <c r="LJ29" s="183"/>
      <c r="LK29" s="183"/>
      <c r="LL29" s="183"/>
      <c r="LM29" s="183"/>
      <c r="LN29" s="183"/>
      <c r="LO29" s="183"/>
      <c r="LP29" s="183"/>
      <c r="LQ29" s="183"/>
      <c r="LR29" s="183"/>
      <c r="LS29" s="183"/>
      <c r="LT29" s="183"/>
      <c r="LU29" s="183"/>
      <c r="LV29" s="183"/>
      <c r="LW29" s="183"/>
      <c r="LX29" s="183"/>
      <c r="LY29" s="183"/>
      <c r="LZ29" s="183"/>
      <c r="MA29" s="183"/>
      <c r="MB29" s="183"/>
      <c r="MC29" s="183"/>
      <c r="MD29" s="183"/>
      <c r="ME29" s="183"/>
      <c r="MF29" s="183"/>
      <c r="MG29" s="183"/>
    </row>
    <row r="30" spans="1:345" s="220" customFormat="1" ht="17">
      <c r="A30" s="230"/>
      <c r="B30" s="227" t="s">
        <v>13</v>
      </c>
      <c r="C30" s="227"/>
      <c r="D30" s="227"/>
      <c r="E30" s="227"/>
      <c r="F30" s="227"/>
      <c r="G30" s="97"/>
      <c r="H30" s="97"/>
      <c r="I30" s="97"/>
      <c r="J30" s="223"/>
      <c r="K30" s="223"/>
      <c r="L30" s="223"/>
      <c r="M30" s="29"/>
      <c r="N30" s="29"/>
      <c r="O30" s="29"/>
      <c r="P30" s="29"/>
      <c r="Q30" s="29"/>
      <c r="R30" s="29"/>
      <c r="S30" s="29"/>
      <c r="T30" s="110"/>
      <c r="U30" s="183"/>
      <c r="V30" s="183"/>
      <c r="W30" s="183"/>
      <c r="X30" s="183"/>
      <c r="Y30" s="183"/>
      <c r="Z30" s="183"/>
      <c r="AA30" s="183"/>
      <c r="AB30" s="183"/>
      <c r="AC30" s="183"/>
      <c r="AD30" s="183"/>
      <c r="AE30" s="183"/>
      <c r="AF30" s="183"/>
      <c r="AG30" s="183"/>
      <c r="AH30" s="183"/>
      <c r="AI30" s="183"/>
      <c r="AJ30" s="183"/>
      <c r="AK30" s="183"/>
      <c r="AL30" s="183"/>
      <c r="AM30" s="183"/>
      <c r="AN30" s="183"/>
      <c r="AO30" s="183"/>
      <c r="AP30" s="183"/>
      <c r="AQ30" s="183"/>
      <c r="AR30" s="183"/>
      <c r="AS30" s="183"/>
      <c r="AT30" s="183"/>
      <c r="AU30" s="183"/>
      <c r="AV30" s="183"/>
      <c r="AW30" s="183"/>
      <c r="AX30" s="183"/>
      <c r="AY30" s="183"/>
      <c r="AZ30" s="183"/>
      <c r="BA30" s="183"/>
      <c r="BB30" s="183"/>
      <c r="BC30" s="183"/>
      <c r="BD30" s="183"/>
      <c r="BE30" s="183"/>
      <c r="BF30" s="183"/>
      <c r="BG30" s="183"/>
      <c r="BH30" s="183"/>
      <c r="BI30" s="183"/>
      <c r="BJ30" s="183"/>
      <c r="BK30" s="183"/>
      <c r="BL30" s="183"/>
      <c r="BM30" s="183"/>
      <c r="BN30" s="183"/>
      <c r="BO30" s="183"/>
      <c r="BP30" s="183"/>
      <c r="BQ30" s="183"/>
      <c r="BR30" s="183"/>
      <c r="BS30" s="183"/>
      <c r="BT30" s="183"/>
      <c r="BU30" s="183"/>
      <c r="BV30" s="183"/>
      <c r="BW30" s="183"/>
      <c r="BX30" s="183"/>
      <c r="BY30" s="183"/>
      <c r="BZ30" s="183"/>
      <c r="CA30" s="183"/>
      <c r="CB30" s="183"/>
      <c r="CC30" s="183"/>
      <c r="CD30" s="183"/>
      <c r="CE30" s="183"/>
      <c r="CF30" s="183"/>
      <c r="CG30" s="183"/>
      <c r="CH30" s="183"/>
      <c r="CI30" s="183"/>
      <c r="CJ30" s="183"/>
      <c r="CK30" s="183"/>
      <c r="CL30" s="183"/>
      <c r="CM30" s="183"/>
      <c r="CN30" s="183"/>
      <c r="CO30" s="183"/>
      <c r="CP30" s="183"/>
      <c r="CQ30" s="183"/>
      <c r="CR30" s="183"/>
      <c r="CS30" s="183"/>
      <c r="CT30" s="183"/>
      <c r="CU30" s="183"/>
      <c r="CV30" s="183"/>
      <c r="CW30" s="183"/>
      <c r="CX30" s="183"/>
      <c r="CY30" s="183"/>
      <c r="CZ30" s="183"/>
      <c r="DA30" s="183"/>
      <c r="DB30" s="183"/>
      <c r="DC30" s="183"/>
      <c r="DD30" s="183"/>
      <c r="DE30" s="183"/>
      <c r="DF30" s="183"/>
      <c r="DG30" s="183"/>
      <c r="DH30" s="183"/>
      <c r="DI30" s="183"/>
      <c r="DJ30" s="183"/>
      <c r="DK30" s="183"/>
      <c r="DL30" s="183"/>
      <c r="DM30" s="183"/>
      <c r="DN30" s="183"/>
      <c r="DO30" s="183"/>
      <c r="DP30" s="183"/>
      <c r="DQ30" s="183"/>
      <c r="DR30" s="183"/>
      <c r="DS30" s="183"/>
      <c r="DT30" s="183"/>
      <c r="DU30" s="183"/>
      <c r="DV30" s="183"/>
      <c r="DW30" s="183"/>
      <c r="DX30" s="183"/>
      <c r="DY30" s="183"/>
      <c r="DZ30" s="183"/>
      <c r="EA30" s="183"/>
      <c r="EB30" s="183"/>
      <c r="EC30" s="183"/>
      <c r="ED30" s="183"/>
      <c r="EE30" s="183"/>
      <c r="EF30" s="183"/>
      <c r="EG30" s="183"/>
      <c r="EH30" s="183"/>
      <c r="EI30" s="183"/>
      <c r="EJ30" s="183"/>
      <c r="EK30" s="183"/>
      <c r="EL30" s="183"/>
      <c r="EM30" s="183"/>
      <c r="EN30" s="183"/>
      <c r="EO30" s="183"/>
      <c r="EP30" s="183"/>
      <c r="EQ30" s="183"/>
      <c r="ER30" s="183"/>
      <c r="ES30" s="183"/>
      <c r="ET30" s="183"/>
      <c r="EU30" s="183"/>
      <c r="EV30" s="183"/>
      <c r="EW30" s="183"/>
      <c r="EX30" s="183"/>
      <c r="EY30" s="183"/>
      <c r="EZ30" s="183"/>
      <c r="FA30" s="183"/>
      <c r="FB30" s="183"/>
      <c r="FC30" s="183"/>
      <c r="FD30" s="183"/>
      <c r="FE30" s="183"/>
      <c r="FF30" s="183"/>
      <c r="FG30" s="183"/>
      <c r="FH30" s="183"/>
      <c r="FI30" s="183"/>
      <c r="FJ30" s="183"/>
      <c r="FK30" s="183"/>
      <c r="FL30" s="183"/>
      <c r="FM30" s="183"/>
      <c r="FN30" s="183"/>
      <c r="FO30" s="183"/>
      <c r="FP30" s="183"/>
      <c r="FQ30" s="183"/>
      <c r="FR30" s="183"/>
      <c r="FS30" s="183"/>
      <c r="FT30" s="183"/>
      <c r="FU30" s="183"/>
      <c r="FV30" s="183"/>
      <c r="FW30" s="183"/>
      <c r="FX30" s="183"/>
      <c r="FY30" s="183"/>
      <c r="FZ30" s="183"/>
      <c r="GA30" s="183"/>
      <c r="GB30" s="183"/>
      <c r="GC30" s="183"/>
      <c r="GD30" s="183"/>
      <c r="GE30" s="183"/>
      <c r="GF30" s="183"/>
      <c r="GG30" s="183"/>
      <c r="GH30" s="183"/>
      <c r="GI30" s="183"/>
      <c r="GJ30" s="183"/>
      <c r="GK30" s="183"/>
      <c r="GL30" s="183"/>
      <c r="GM30" s="183"/>
      <c r="GN30" s="183"/>
      <c r="GO30" s="183"/>
      <c r="GP30" s="183"/>
      <c r="GQ30" s="183"/>
      <c r="GR30" s="183"/>
      <c r="GS30" s="183"/>
      <c r="GT30" s="183"/>
      <c r="GU30" s="183"/>
      <c r="GV30" s="183"/>
      <c r="GW30" s="183"/>
      <c r="GX30" s="183"/>
      <c r="GY30" s="183"/>
      <c r="GZ30" s="183"/>
      <c r="HA30" s="183"/>
      <c r="HB30" s="183"/>
      <c r="HC30" s="183"/>
      <c r="HD30" s="183"/>
      <c r="HE30" s="183"/>
      <c r="HF30" s="183"/>
      <c r="HG30" s="183"/>
      <c r="HH30" s="183"/>
      <c r="HI30" s="183"/>
      <c r="HJ30" s="183"/>
      <c r="HK30" s="183"/>
      <c r="HL30" s="183"/>
      <c r="HM30" s="183"/>
      <c r="HN30" s="183"/>
      <c r="HO30" s="183"/>
      <c r="HP30" s="183"/>
      <c r="HQ30" s="183"/>
      <c r="HR30" s="183"/>
      <c r="HS30" s="183"/>
      <c r="HT30" s="183"/>
      <c r="HU30" s="183"/>
      <c r="HV30" s="183"/>
      <c r="HW30" s="183"/>
      <c r="HX30" s="183"/>
      <c r="HY30" s="183"/>
      <c r="HZ30" s="183"/>
      <c r="IA30" s="183"/>
      <c r="IB30" s="183"/>
      <c r="IC30" s="183"/>
      <c r="ID30" s="183"/>
      <c r="IE30" s="183"/>
      <c r="IF30" s="183"/>
      <c r="IG30" s="183"/>
      <c r="IH30" s="183"/>
      <c r="II30" s="183"/>
      <c r="IJ30" s="183"/>
      <c r="IK30" s="183"/>
      <c r="IL30" s="183"/>
      <c r="IM30" s="183"/>
      <c r="IN30" s="183"/>
      <c r="IO30" s="183"/>
      <c r="IP30" s="183"/>
      <c r="IQ30" s="183"/>
      <c r="IR30" s="183"/>
      <c r="IS30" s="183"/>
      <c r="IT30" s="183"/>
      <c r="IU30" s="183"/>
      <c r="IV30" s="183"/>
      <c r="IW30" s="183"/>
      <c r="IX30" s="183"/>
      <c r="IY30" s="183"/>
      <c r="IZ30" s="183"/>
      <c r="JA30" s="183"/>
      <c r="JB30" s="183"/>
      <c r="JC30" s="183"/>
      <c r="JD30" s="183"/>
      <c r="JE30" s="183"/>
      <c r="JF30" s="183"/>
      <c r="JG30" s="183"/>
      <c r="JH30" s="183"/>
      <c r="JI30" s="183"/>
      <c r="JJ30" s="183"/>
      <c r="JK30" s="183"/>
      <c r="JL30" s="183"/>
      <c r="JM30" s="183"/>
      <c r="JN30" s="183"/>
      <c r="JO30" s="183"/>
      <c r="JP30" s="183"/>
      <c r="JQ30" s="183"/>
      <c r="JR30" s="183"/>
      <c r="JS30" s="183"/>
      <c r="JT30" s="183"/>
      <c r="JU30" s="183"/>
      <c r="JV30" s="183"/>
      <c r="JW30" s="183"/>
      <c r="JX30" s="183"/>
      <c r="JY30" s="183"/>
      <c r="JZ30" s="183"/>
      <c r="KA30" s="183"/>
      <c r="KB30" s="183"/>
      <c r="KC30" s="183"/>
      <c r="KD30" s="183"/>
      <c r="KE30" s="183"/>
      <c r="KF30" s="183"/>
      <c r="KG30" s="183"/>
      <c r="KH30" s="183"/>
      <c r="KI30" s="183"/>
      <c r="KJ30" s="183"/>
      <c r="KK30" s="183"/>
      <c r="KL30" s="183"/>
      <c r="KM30" s="183"/>
      <c r="KN30" s="183"/>
      <c r="KO30" s="183"/>
      <c r="KP30" s="183"/>
      <c r="KQ30" s="183"/>
      <c r="KR30" s="183"/>
      <c r="KS30" s="183"/>
      <c r="KT30" s="183"/>
      <c r="KU30" s="183"/>
      <c r="KV30" s="183"/>
      <c r="KW30" s="183"/>
      <c r="KX30" s="183"/>
      <c r="KY30" s="183"/>
      <c r="KZ30" s="183"/>
      <c r="LA30" s="183"/>
      <c r="LB30" s="183"/>
      <c r="LC30" s="183"/>
      <c r="LD30" s="183"/>
      <c r="LE30" s="183"/>
      <c r="LF30" s="183"/>
      <c r="LG30" s="183"/>
      <c r="LH30" s="183"/>
      <c r="LI30" s="183"/>
      <c r="LJ30" s="183"/>
      <c r="LK30" s="183"/>
      <c r="LL30" s="183"/>
      <c r="LM30" s="183"/>
      <c r="LN30" s="183"/>
      <c r="LO30" s="183"/>
      <c r="LP30" s="183"/>
      <c r="LQ30" s="183"/>
      <c r="LR30" s="183"/>
      <c r="LS30" s="183"/>
      <c r="LT30" s="183"/>
      <c r="LU30" s="183"/>
      <c r="LV30" s="183"/>
      <c r="LW30" s="183"/>
      <c r="LX30" s="183"/>
      <c r="LY30" s="183"/>
      <c r="LZ30" s="183"/>
      <c r="MA30" s="183"/>
      <c r="MB30" s="183"/>
      <c r="MC30" s="183"/>
      <c r="MD30" s="183"/>
      <c r="ME30" s="183"/>
      <c r="MF30" s="183"/>
      <c r="MG30" s="183"/>
    </row>
    <row r="31" spans="1:345" s="220" customFormat="1" ht="17">
      <c r="A31" s="230"/>
      <c r="B31" s="227"/>
      <c r="C31" s="227"/>
      <c r="D31" s="227"/>
      <c r="E31" s="227"/>
      <c r="F31" s="227"/>
      <c r="G31" s="97"/>
      <c r="H31" s="97"/>
      <c r="I31" s="97"/>
      <c r="J31" s="223"/>
      <c r="K31" s="223"/>
      <c r="L31" s="223"/>
      <c r="M31" s="29"/>
      <c r="N31" s="29"/>
      <c r="O31" s="29"/>
      <c r="P31" s="29"/>
      <c r="Q31" s="29"/>
      <c r="R31" s="29"/>
      <c r="S31" s="29"/>
      <c r="T31" s="110"/>
      <c r="U31" s="183"/>
      <c r="V31" s="183"/>
      <c r="W31" s="183"/>
      <c r="X31" s="183"/>
      <c r="Y31" s="183"/>
      <c r="Z31" s="183"/>
      <c r="AA31" s="183"/>
      <c r="AB31" s="183"/>
      <c r="AC31" s="183"/>
      <c r="AD31" s="183"/>
      <c r="AE31" s="183"/>
      <c r="AF31" s="183"/>
      <c r="AG31" s="183"/>
      <c r="AH31" s="183"/>
      <c r="AI31" s="183"/>
      <c r="AJ31" s="183"/>
      <c r="AK31" s="183"/>
      <c r="AL31" s="183"/>
      <c r="AM31" s="183"/>
      <c r="AN31" s="183"/>
      <c r="AO31" s="183"/>
      <c r="AP31" s="183"/>
      <c r="AQ31" s="183"/>
      <c r="AR31" s="183"/>
      <c r="AS31" s="183"/>
      <c r="AT31" s="183"/>
      <c r="AU31" s="183"/>
      <c r="AV31" s="183"/>
      <c r="AW31" s="183"/>
      <c r="AX31" s="183"/>
      <c r="AY31" s="183"/>
      <c r="AZ31" s="183"/>
      <c r="BA31" s="183"/>
      <c r="BB31" s="183"/>
      <c r="BC31" s="183"/>
      <c r="BD31" s="183"/>
      <c r="BE31" s="183"/>
      <c r="BF31" s="183"/>
      <c r="BG31" s="183"/>
      <c r="BH31" s="183"/>
      <c r="BI31" s="183"/>
      <c r="BJ31" s="183"/>
      <c r="BK31" s="183"/>
      <c r="BL31" s="183"/>
      <c r="BM31" s="183"/>
      <c r="BN31" s="183"/>
      <c r="BO31" s="183"/>
      <c r="BP31" s="183"/>
      <c r="BQ31" s="183"/>
      <c r="BR31" s="183"/>
      <c r="BS31" s="183"/>
      <c r="BT31" s="183"/>
      <c r="BU31" s="183"/>
      <c r="BV31" s="183"/>
      <c r="BW31" s="183"/>
      <c r="BX31" s="183"/>
      <c r="BY31" s="183"/>
      <c r="BZ31" s="183"/>
      <c r="CA31" s="183"/>
      <c r="CB31" s="183"/>
      <c r="CC31" s="183"/>
      <c r="CD31" s="183"/>
      <c r="CE31" s="183"/>
      <c r="CF31" s="183"/>
      <c r="CG31" s="183"/>
      <c r="CH31" s="183"/>
      <c r="CI31" s="183"/>
      <c r="CJ31" s="183"/>
      <c r="CK31" s="183"/>
      <c r="CL31" s="183"/>
      <c r="CM31" s="183"/>
      <c r="CN31" s="183"/>
      <c r="CO31" s="183"/>
      <c r="CP31" s="183"/>
      <c r="CQ31" s="183"/>
      <c r="CR31" s="183"/>
      <c r="CS31" s="183"/>
      <c r="CT31" s="183"/>
      <c r="CU31" s="183"/>
      <c r="CV31" s="183"/>
      <c r="CW31" s="183"/>
      <c r="CX31" s="183"/>
      <c r="CY31" s="183"/>
      <c r="CZ31" s="183"/>
      <c r="DA31" s="183"/>
      <c r="DB31" s="183"/>
      <c r="DC31" s="183"/>
      <c r="DD31" s="183"/>
      <c r="DE31" s="183"/>
      <c r="DF31" s="183"/>
      <c r="DG31" s="183"/>
      <c r="DH31" s="183"/>
      <c r="DI31" s="183"/>
      <c r="DJ31" s="183"/>
      <c r="DK31" s="183"/>
      <c r="DL31" s="183"/>
      <c r="DM31" s="183"/>
      <c r="DN31" s="183"/>
      <c r="DO31" s="183"/>
      <c r="DP31" s="183"/>
      <c r="DQ31" s="183"/>
      <c r="DR31" s="183"/>
      <c r="DS31" s="183"/>
      <c r="DT31" s="183"/>
      <c r="DU31" s="183"/>
      <c r="DV31" s="183"/>
      <c r="DW31" s="183"/>
      <c r="DX31" s="183"/>
      <c r="DY31" s="183"/>
      <c r="DZ31" s="183"/>
      <c r="EA31" s="183"/>
      <c r="EB31" s="183"/>
      <c r="EC31" s="183"/>
      <c r="ED31" s="183"/>
      <c r="EE31" s="183"/>
      <c r="EF31" s="183"/>
      <c r="EG31" s="183"/>
      <c r="EH31" s="183"/>
      <c r="EI31" s="183"/>
      <c r="EJ31" s="183"/>
      <c r="EK31" s="183"/>
      <c r="EL31" s="183"/>
      <c r="EM31" s="183"/>
      <c r="EN31" s="183"/>
      <c r="EO31" s="183"/>
      <c r="EP31" s="183"/>
      <c r="EQ31" s="183"/>
      <c r="ER31" s="183"/>
      <c r="ES31" s="183"/>
      <c r="ET31" s="183"/>
      <c r="EU31" s="183"/>
      <c r="EV31" s="183"/>
      <c r="EW31" s="183"/>
      <c r="EX31" s="183"/>
      <c r="EY31" s="183"/>
      <c r="EZ31" s="183"/>
      <c r="FA31" s="183"/>
      <c r="FB31" s="183"/>
      <c r="FC31" s="183"/>
      <c r="FD31" s="183"/>
      <c r="FE31" s="183"/>
      <c r="FF31" s="183"/>
      <c r="FG31" s="183"/>
      <c r="FH31" s="183"/>
      <c r="FI31" s="183"/>
      <c r="FJ31" s="183"/>
      <c r="FK31" s="183"/>
      <c r="FL31" s="183"/>
      <c r="FM31" s="183"/>
      <c r="FN31" s="183"/>
      <c r="FO31" s="183"/>
      <c r="FP31" s="183"/>
      <c r="FQ31" s="183"/>
      <c r="FR31" s="183"/>
      <c r="FS31" s="183"/>
      <c r="FT31" s="183"/>
      <c r="FU31" s="183"/>
      <c r="FV31" s="183"/>
      <c r="FW31" s="183"/>
      <c r="FX31" s="183"/>
      <c r="FY31" s="183"/>
      <c r="FZ31" s="183"/>
      <c r="GA31" s="183"/>
      <c r="GB31" s="183"/>
      <c r="GC31" s="183"/>
      <c r="GD31" s="183"/>
      <c r="GE31" s="183"/>
      <c r="GF31" s="183"/>
      <c r="GG31" s="183"/>
      <c r="GH31" s="183"/>
      <c r="GI31" s="183"/>
      <c r="GJ31" s="183"/>
      <c r="GK31" s="183"/>
      <c r="GL31" s="183"/>
      <c r="GM31" s="183"/>
      <c r="GN31" s="183"/>
      <c r="GO31" s="183"/>
      <c r="GP31" s="183"/>
      <c r="GQ31" s="183"/>
      <c r="GR31" s="183"/>
      <c r="GS31" s="183"/>
      <c r="GT31" s="183"/>
      <c r="GU31" s="183"/>
      <c r="GV31" s="183"/>
      <c r="GW31" s="183"/>
      <c r="GX31" s="183"/>
      <c r="GY31" s="183"/>
      <c r="GZ31" s="183"/>
      <c r="HA31" s="183"/>
      <c r="HB31" s="183"/>
      <c r="HC31" s="183"/>
      <c r="HD31" s="183"/>
      <c r="HE31" s="183"/>
      <c r="HF31" s="183"/>
      <c r="HG31" s="183"/>
      <c r="HH31" s="183"/>
      <c r="HI31" s="183"/>
      <c r="HJ31" s="183"/>
      <c r="HK31" s="183"/>
      <c r="HL31" s="183"/>
      <c r="HM31" s="183"/>
      <c r="HN31" s="183"/>
      <c r="HO31" s="183"/>
      <c r="HP31" s="183"/>
      <c r="HQ31" s="183"/>
      <c r="HR31" s="183"/>
      <c r="HS31" s="183"/>
      <c r="HT31" s="183"/>
      <c r="HU31" s="183"/>
      <c r="HV31" s="183"/>
      <c r="HW31" s="183"/>
      <c r="HX31" s="183"/>
      <c r="HY31" s="183"/>
      <c r="HZ31" s="183"/>
      <c r="IA31" s="183"/>
      <c r="IB31" s="183"/>
      <c r="IC31" s="183"/>
      <c r="ID31" s="183"/>
      <c r="IE31" s="183"/>
      <c r="IF31" s="183"/>
      <c r="IG31" s="183"/>
      <c r="IH31" s="183"/>
      <c r="II31" s="183"/>
      <c r="IJ31" s="183"/>
      <c r="IK31" s="183"/>
      <c r="IL31" s="183"/>
      <c r="IM31" s="183"/>
      <c r="IN31" s="183"/>
      <c r="IO31" s="183"/>
      <c r="IP31" s="183"/>
      <c r="IQ31" s="183"/>
      <c r="IR31" s="183"/>
      <c r="IS31" s="183"/>
      <c r="IT31" s="183"/>
      <c r="IU31" s="183"/>
      <c r="IV31" s="183"/>
      <c r="IW31" s="183"/>
      <c r="IX31" s="183"/>
      <c r="IY31" s="183"/>
      <c r="IZ31" s="183"/>
      <c r="JA31" s="183"/>
      <c r="JB31" s="183"/>
      <c r="JC31" s="183"/>
      <c r="JD31" s="183"/>
      <c r="JE31" s="183"/>
      <c r="JF31" s="183"/>
      <c r="JG31" s="183"/>
      <c r="JH31" s="183"/>
      <c r="JI31" s="183"/>
      <c r="JJ31" s="183"/>
      <c r="JK31" s="183"/>
      <c r="JL31" s="183"/>
      <c r="JM31" s="183"/>
      <c r="JN31" s="183"/>
      <c r="JO31" s="183"/>
      <c r="JP31" s="183"/>
      <c r="JQ31" s="183"/>
      <c r="JR31" s="183"/>
      <c r="JS31" s="183"/>
      <c r="JT31" s="183"/>
      <c r="JU31" s="183"/>
      <c r="JV31" s="183"/>
      <c r="JW31" s="183"/>
      <c r="JX31" s="183"/>
      <c r="JY31" s="183"/>
      <c r="JZ31" s="183"/>
      <c r="KA31" s="183"/>
      <c r="KB31" s="183"/>
      <c r="KC31" s="183"/>
      <c r="KD31" s="183"/>
      <c r="KE31" s="183"/>
      <c r="KF31" s="183"/>
      <c r="KG31" s="183"/>
      <c r="KH31" s="183"/>
      <c r="KI31" s="183"/>
      <c r="KJ31" s="183"/>
      <c r="KK31" s="183"/>
      <c r="KL31" s="183"/>
      <c r="KM31" s="183"/>
      <c r="KN31" s="183"/>
      <c r="KO31" s="183"/>
      <c r="KP31" s="183"/>
      <c r="KQ31" s="183"/>
      <c r="KR31" s="183"/>
      <c r="KS31" s="183"/>
      <c r="KT31" s="183"/>
      <c r="KU31" s="183"/>
      <c r="KV31" s="183"/>
      <c r="KW31" s="183"/>
      <c r="KX31" s="183"/>
      <c r="KY31" s="183"/>
      <c r="KZ31" s="183"/>
      <c r="LA31" s="183"/>
      <c r="LB31" s="183"/>
      <c r="LC31" s="183"/>
      <c r="LD31" s="183"/>
      <c r="LE31" s="183"/>
      <c r="LF31" s="183"/>
      <c r="LG31" s="183"/>
      <c r="LH31" s="183"/>
      <c r="LI31" s="183"/>
      <c r="LJ31" s="183"/>
      <c r="LK31" s="183"/>
      <c r="LL31" s="183"/>
      <c r="LM31" s="183"/>
      <c r="LN31" s="183"/>
      <c r="LO31" s="183"/>
      <c r="LP31" s="183"/>
      <c r="LQ31" s="183"/>
      <c r="LR31" s="183"/>
      <c r="LS31" s="183"/>
      <c r="LT31" s="183"/>
      <c r="LU31" s="183"/>
      <c r="LV31" s="183"/>
      <c r="LW31" s="183"/>
      <c r="LX31" s="183"/>
      <c r="LY31" s="183"/>
      <c r="LZ31" s="183"/>
      <c r="MA31" s="183"/>
      <c r="MB31" s="183"/>
      <c r="MC31" s="183"/>
      <c r="MD31" s="183"/>
      <c r="ME31" s="183"/>
      <c r="MF31" s="183"/>
      <c r="MG31" s="183"/>
    </row>
    <row r="32" spans="1:345" s="220" customFormat="1" ht="17">
      <c r="A32" s="230"/>
      <c r="B32" s="227" t="s">
        <v>32</v>
      </c>
      <c r="C32" s="227"/>
      <c r="D32" s="227"/>
      <c r="E32" s="227"/>
      <c r="F32" s="227"/>
      <c r="G32" s="97"/>
      <c r="H32" s="97"/>
      <c r="I32" s="97"/>
      <c r="J32" s="223" t="s">
        <v>15</v>
      </c>
      <c r="K32" s="223" t="s">
        <v>19</v>
      </c>
      <c r="L32" s="223" t="s">
        <v>20</v>
      </c>
      <c r="M32" s="101"/>
      <c r="N32" s="111">
        <v>543</v>
      </c>
      <c r="O32" s="111">
        <v>562</v>
      </c>
      <c r="P32" s="111">
        <v>576</v>
      </c>
      <c r="Q32" s="112">
        <v>596</v>
      </c>
      <c r="R32" s="112">
        <v>607</v>
      </c>
      <c r="S32" s="112">
        <v>628</v>
      </c>
      <c r="T32" s="113">
        <v>647</v>
      </c>
      <c r="U32" s="183"/>
      <c r="V32" s="183"/>
      <c r="W32" s="183"/>
      <c r="X32" s="183"/>
      <c r="Y32" s="183"/>
      <c r="Z32" s="183"/>
      <c r="AA32" s="183"/>
      <c r="AB32" s="183"/>
      <c r="AC32" s="183"/>
      <c r="AD32" s="183"/>
      <c r="AE32" s="183"/>
      <c r="AF32" s="183"/>
      <c r="AG32" s="183"/>
      <c r="AH32" s="183"/>
      <c r="AI32" s="183"/>
      <c r="AJ32" s="183"/>
      <c r="AK32" s="183"/>
      <c r="AL32" s="183"/>
      <c r="AM32" s="183"/>
      <c r="AN32" s="183"/>
      <c r="AO32" s="183"/>
      <c r="AP32" s="183"/>
      <c r="AQ32" s="183"/>
      <c r="AR32" s="183"/>
      <c r="AS32" s="183"/>
      <c r="AT32" s="183"/>
      <c r="AU32" s="183"/>
      <c r="AV32" s="183"/>
      <c r="AW32" s="183"/>
      <c r="AX32" s="183"/>
      <c r="AY32" s="183"/>
      <c r="AZ32" s="183"/>
      <c r="BA32" s="183"/>
      <c r="BB32" s="183"/>
      <c r="BC32" s="183"/>
      <c r="BD32" s="183"/>
      <c r="BE32" s="183"/>
      <c r="BF32" s="183"/>
      <c r="BG32" s="183"/>
      <c r="BH32" s="183"/>
      <c r="BI32" s="183"/>
      <c r="BJ32" s="183"/>
      <c r="BK32" s="183"/>
      <c r="BL32" s="183"/>
      <c r="BM32" s="183"/>
      <c r="BN32" s="183"/>
      <c r="BO32" s="183"/>
      <c r="BP32" s="183"/>
      <c r="BQ32" s="183"/>
      <c r="BR32" s="183"/>
      <c r="BS32" s="183"/>
      <c r="BT32" s="183"/>
      <c r="BU32" s="183"/>
      <c r="BV32" s="183"/>
      <c r="BW32" s="183"/>
      <c r="BX32" s="183"/>
      <c r="BY32" s="183"/>
      <c r="BZ32" s="183"/>
      <c r="CA32" s="183"/>
      <c r="CB32" s="183"/>
      <c r="CC32" s="183"/>
      <c r="CD32" s="183"/>
      <c r="CE32" s="183"/>
      <c r="CF32" s="183"/>
      <c r="CG32" s="183"/>
      <c r="CH32" s="183"/>
      <c r="CI32" s="183"/>
      <c r="CJ32" s="183"/>
      <c r="CK32" s="183"/>
      <c r="CL32" s="183"/>
      <c r="CM32" s="183"/>
      <c r="CN32" s="183"/>
      <c r="CO32" s="183"/>
      <c r="CP32" s="183"/>
      <c r="CQ32" s="183"/>
      <c r="CR32" s="183"/>
      <c r="CS32" s="183"/>
      <c r="CT32" s="183"/>
      <c r="CU32" s="183"/>
      <c r="CV32" s="183"/>
      <c r="CW32" s="183"/>
      <c r="CX32" s="183"/>
      <c r="CY32" s="183"/>
      <c r="CZ32" s="183"/>
      <c r="DA32" s="183"/>
      <c r="DB32" s="183"/>
      <c r="DC32" s="183"/>
      <c r="DD32" s="183"/>
      <c r="DE32" s="183"/>
      <c r="DF32" s="183"/>
      <c r="DG32" s="183"/>
      <c r="DH32" s="183"/>
      <c r="DI32" s="183"/>
      <c r="DJ32" s="183"/>
      <c r="DK32" s="183"/>
      <c r="DL32" s="183"/>
      <c r="DM32" s="183"/>
      <c r="DN32" s="183"/>
      <c r="DO32" s="183"/>
      <c r="DP32" s="183"/>
      <c r="DQ32" s="183"/>
      <c r="DR32" s="183"/>
      <c r="DS32" s="183"/>
      <c r="DT32" s="183"/>
      <c r="DU32" s="183"/>
      <c r="DV32" s="183"/>
      <c r="DW32" s="183"/>
      <c r="DX32" s="183"/>
      <c r="DY32" s="183"/>
      <c r="DZ32" s="183"/>
      <c r="EA32" s="183"/>
      <c r="EB32" s="183"/>
      <c r="EC32" s="183"/>
      <c r="ED32" s="183"/>
      <c r="EE32" s="183"/>
      <c r="EF32" s="183"/>
      <c r="EG32" s="183"/>
      <c r="EH32" s="183"/>
      <c r="EI32" s="183"/>
      <c r="EJ32" s="183"/>
      <c r="EK32" s="183"/>
      <c r="EL32" s="183"/>
      <c r="EM32" s="183"/>
      <c r="EN32" s="183"/>
      <c r="EO32" s="183"/>
      <c r="EP32" s="183"/>
      <c r="EQ32" s="183"/>
      <c r="ER32" s="183"/>
      <c r="ES32" s="183"/>
      <c r="ET32" s="183"/>
      <c r="EU32" s="183"/>
      <c r="EV32" s="183"/>
      <c r="EW32" s="183"/>
      <c r="EX32" s="183"/>
      <c r="EY32" s="183"/>
      <c r="EZ32" s="183"/>
      <c r="FA32" s="183"/>
      <c r="FB32" s="183"/>
      <c r="FC32" s="183"/>
      <c r="FD32" s="183"/>
      <c r="FE32" s="183"/>
      <c r="FF32" s="183"/>
      <c r="FG32" s="183"/>
      <c r="FH32" s="183"/>
      <c r="FI32" s="183"/>
      <c r="FJ32" s="183"/>
      <c r="FK32" s="183"/>
      <c r="FL32" s="183"/>
      <c r="FM32" s="183"/>
      <c r="FN32" s="183"/>
      <c r="FO32" s="183"/>
      <c r="FP32" s="183"/>
      <c r="FQ32" s="183"/>
      <c r="FR32" s="183"/>
      <c r="FS32" s="183"/>
      <c r="FT32" s="183"/>
      <c r="FU32" s="183"/>
      <c r="FV32" s="183"/>
      <c r="FW32" s="183"/>
      <c r="FX32" s="183"/>
      <c r="FY32" s="183"/>
      <c r="FZ32" s="183"/>
      <c r="GA32" s="183"/>
      <c r="GB32" s="183"/>
      <c r="GC32" s="183"/>
      <c r="GD32" s="183"/>
      <c r="GE32" s="183"/>
      <c r="GF32" s="183"/>
      <c r="GG32" s="183"/>
      <c r="GH32" s="183"/>
      <c r="GI32" s="183"/>
      <c r="GJ32" s="183"/>
      <c r="GK32" s="183"/>
      <c r="GL32" s="183"/>
      <c r="GM32" s="183"/>
      <c r="GN32" s="183"/>
      <c r="GO32" s="183"/>
      <c r="GP32" s="183"/>
      <c r="GQ32" s="183"/>
      <c r="GR32" s="183"/>
      <c r="GS32" s="183"/>
      <c r="GT32" s="183"/>
      <c r="GU32" s="183"/>
      <c r="GV32" s="183"/>
      <c r="GW32" s="183"/>
      <c r="GX32" s="183"/>
      <c r="GY32" s="183"/>
      <c r="GZ32" s="183"/>
      <c r="HA32" s="183"/>
      <c r="HB32" s="183"/>
      <c r="HC32" s="183"/>
      <c r="HD32" s="183"/>
      <c r="HE32" s="183"/>
      <c r="HF32" s="183"/>
      <c r="HG32" s="183"/>
      <c r="HH32" s="183"/>
      <c r="HI32" s="183"/>
      <c r="HJ32" s="183"/>
      <c r="HK32" s="183"/>
      <c r="HL32" s="183"/>
      <c r="HM32" s="183"/>
      <c r="HN32" s="183"/>
      <c r="HO32" s="183"/>
      <c r="HP32" s="183"/>
      <c r="HQ32" s="183"/>
      <c r="HR32" s="183"/>
      <c r="HS32" s="183"/>
      <c r="HT32" s="183"/>
      <c r="HU32" s="183"/>
      <c r="HV32" s="183"/>
      <c r="HW32" s="183"/>
      <c r="HX32" s="183"/>
      <c r="HY32" s="183"/>
      <c r="HZ32" s="183"/>
      <c r="IA32" s="183"/>
      <c r="IB32" s="183"/>
      <c r="IC32" s="183"/>
      <c r="ID32" s="183"/>
      <c r="IE32" s="183"/>
      <c r="IF32" s="183"/>
      <c r="IG32" s="183"/>
      <c r="IH32" s="183"/>
      <c r="II32" s="183"/>
      <c r="IJ32" s="183"/>
      <c r="IK32" s="183"/>
      <c r="IL32" s="183"/>
      <c r="IM32" s="183"/>
      <c r="IN32" s="183"/>
      <c r="IO32" s="183"/>
      <c r="IP32" s="183"/>
      <c r="IQ32" s="183"/>
      <c r="IR32" s="183"/>
      <c r="IS32" s="183"/>
      <c r="IT32" s="183"/>
      <c r="IU32" s="183"/>
      <c r="IV32" s="183"/>
      <c r="IW32" s="183"/>
      <c r="IX32" s="183"/>
      <c r="IY32" s="183"/>
      <c r="IZ32" s="183"/>
      <c r="JA32" s="183"/>
      <c r="JB32" s="183"/>
      <c r="JC32" s="183"/>
      <c r="JD32" s="183"/>
      <c r="JE32" s="183"/>
      <c r="JF32" s="183"/>
      <c r="JG32" s="183"/>
      <c r="JH32" s="183"/>
      <c r="JI32" s="183"/>
      <c r="JJ32" s="183"/>
      <c r="JK32" s="183"/>
      <c r="JL32" s="183"/>
      <c r="JM32" s="183"/>
      <c r="JN32" s="183"/>
      <c r="JO32" s="183"/>
      <c r="JP32" s="183"/>
      <c r="JQ32" s="183"/>
      <c r="JR32" s="183"/>
      <c r="JS32" s="183"/>
      <c r="JT32" s="183"/>
      <c r="JU32" s="183"/>
      <c r="JV32" s="183"/>
      <c r="JW32" s="183"/>
      <c r="JX32" s="183"/>
      <c r="JY32" s="183"/>
      <c r="JZ32" s="183"/>
      <c r="KA32" s="183"/>
      <c r="KB32" s="183"/>
      <c r="KC32" s="183"/>
      <c r="KD32" s="183"/>
      <c r="KE32" s="183"/>
      <c r="KF32" s="183"/>
      <c r="KG32" s="183"/>
      <c r="KH32" s="183"/>
      <c r="KI32" s="183"/>
      <c r="KJ32" s="183"/>
      <c r="KK32" s="183"/>
      <c r="KL32" s="183"/>
      <c r="KM32" s="183"/>
      <c r="KN32" s="183"/>
      <c r="KO32" s="183"/>
      <c r="KP32" s="183"/>
      <c r="KQ32" s="183"/>
      <c r="KR32" s="183"/>
      <c r="KS32" s="183"/>
      <c r="KT32" s="183"/>
      <c r="KU32" s="183"/>
      <c r="KV32" s="183"/>
      <c r="KW32" s="183"/>
      <c r="KX32" s="183"/>
      <c r="KY32" s="183"/>
      <c r="KZ32" s="183"/>
      <c r="LA32" s="183"/>
      <c r="LB32" s="183"/>
      <c r="LC32" s="183"/>
      <c r="LD32" s="183"/>
      <c r="LE32" s="183"/>
      <c r="LF32" s="183"/>
      <c r="LG32" s="183"/>
      <c r="LH32" s="183"/>
      <c r="LI32" s="183"/>
      <c r="LJ32" s="183"/>
      <c r="LK32" s="183"/>
      <c r="LL32" s="183"/>
      <c r="LM32" s="183"/>
      <c r="LN32" s="183"/>
      <c r="LO32" s="183"/>
      <c r="LP32" s="183"/>
      <c r="LQ32" s="183"/>
      <c r="LR32" s="183"/>
      <c r="LS32" s="183"/>
      <c r="LT32" s="183"/>
      <c r="LU32" s="183"/>
      <c r="LV32" s="183"/>
      <c r="LW32" s="183"/>
      <c r="LX32" s="183"/>
      <c r="LY32" s="183"/>
      <c r="LZ32" s="183"/>
      <c r="MA32" s="183"/>
      <c r="MB32" s="183"/>
      <c r="MC32" s="183"/>
      <c r="MD32" s="183"/>
      <c r="ME32" s="183"/>
      <c r="MF32" s="183"/>
      <c r="MG32" s="183"/>
    </row>
    <row r="33" spans="1:348" s="220" customFormat="1" ht="17">
      <c r="A33" s="221"/>
      <c r="B33" s="231" t="s">
        <v>72</v>
      </c>
      <c r="C33" s="97"/>
      <c r="D33" s="223"/>
      <c r="E33" s="223"/>
      <c r="F33" s="223"/>
      <c r="G33" s="97"/>
      <c r="H33" s="97"/>
      <c r="I33" s="97"/>
      <c r="J33" s="223" t="s">
        <v>14</v>
      </c>
      <c r="K33" s="223" t="s">
        <v>77</v>
      </c>
      <c r="L33" s="223" t="s">
        <v>56</v>
      </c>
      <c r="M33" s="211">
        <v>8.9899999999999994E-2</v>
      </c>
      <c r="N33" s="29"/>
      <c r="O33" s="29"/>
      <c r="P33" s="29"/>
      <c r="Q33" s="29"/>
      <c r="R33" s="29"/>
      <c r="S33" s="29"/>
      <c r="T33" s="110"/>
      <c r="U33" s="183"/>
      <c r="V33" s="183"/>
      <c r="W33" s="183"/>
      <c r="X33" s="183"/>
      <c r="Y33" s="183"/>
      <c r="Z33" s="183"/>
      <c r="AA33" s="183"/>
      <c r="AB33" s="183"/>
      <c r="AC33" s="183"/>
      <c r="AD33" s="183"/>
      <c r="AE33" s="183"/>
      <c r="AF33" s="183"/>
      <c r="AG33" s="183"/>
      <c r="AH33" s="183"/>
      <c r="AI33" s="183"/>
      <c r="AJ33" s="183"/>
      <c r="AK33" s="183"/>
      <c r="AL33" s="183"/>
      <c r="AM33" s="183"/>
      <c r="AN33" s="183"/>
      <c r="AO33" s="183"/>
      <c r="AP33" s="183"/>
      <c r="AQ33" s="183"/>
      <c r="AR33" s="183"/>
      <c r="AS33" s="183"/>
      <c r="AT33" s="183"/>
      <c r="AU33" s="183"/>
      <c r="AV33" s="183"/>
      <c r="AW33" s="183"/>
      <c r="AX33" s="183"/>
      <c r="AY33" s="183"/>
      <c r="AZ33" s="183"/>
      <c r="BA33" s="183"/>
      <c r="BB33" s="183"/>
      <c r="BC33" s="183"/>
      <c r="BD33" s="183"/>
      <c r="BE33" s="183"/>
      <c r="BF33" s="183"/>
      <c r="BG33" s="183"/>
      <c r="BH33" s="183"/>
      <c r="BI33" s="183"/>
      <c r="BJ33" s="183"/>
      <c r="BK33" s="183"/>
      <c r="BL33" s="183"/>
      <c r="BM33" s="183"/>
      <c r="BN33" s="183"/>
      <c r="BO33" s="183"/>
      <c r="BP33" s="183"/>
      <c r="BQ33" s="183"/>
      <c r="BR33" s="183"/>
      <c r="BS33" s="183"/>
      <c r="BT33" s="183"/>
      <c r="BU33" s="183"/>
      <c r="BV33" s="183"/>
      <c r="BW33" s="183"/>
      <c r="BX33" s="183"/>
      <c r="BY33" s="183"/>
      <c r="BZ33" s="183"/>
      <c r="CA33" s="183"/>
      <c r="CB33" s="183"/>
      <c r="CC33" s="183"/>
      <c r="CD33" s="183"/>
      <c r="CE33" s="183"/>
      <c r="CF33" s="183"/>
      <c r="CG33" s="183"/>
      <c r="CH33" s="183"/>
      <c r="CI33" s="183"/>
      <c r="CJ33" s="183"/>
      <c r="CK33" s="183"/>
      <c r="CL33" s="183"/>
      <c r="CM33" s="183"/>
      <c r="CN33" s="183"/>
      <c r="CO33" s="183"/>
      <c r="CP33" s="183"/>
      <c r="CQ33" s="183"/>
      <c r="CR33" s="183"/>
      <c r="CS33" s="183"/>
      <c r="CT33" s="183"/>
      <c r="CU33" s="183"/>
      <c r="CV33" s="183"/>
      <c r="CW33" s="183"/>
      <c r="CX33" s="183"/>
      <c r="CY33" s="183"/>
      <c r="CZ33" s="183"/>
      <c r="DA33" s="183"/>
      <c r="DB33" s="183"/>
      <c r="DC33" s="183"/>
      <c r="DD33" s="183"/>
      <c r="DE33" s="183"/>
      <c r="DF33" s="183"/>
      <c r="DG33" s="183"/>
      <c r="DH33" s="183"/>
      <c r="DI33" s="183"/>
      <c r="DJ33" s="183"/>
      <c r="DK33" s="183"/>
      <c r="DL33" s="183"/>
      <c r="DM33" s="183"/>
      <c r="DN33" s="183"/>
      <c r="DO33" s="183"/>
      <c r="DP33" s="183"/>
      <c r="DQ33" s="183"/>
      <c r="DR33" s="183"/>
      <c r="DS33" s="183"/>
      <c r="DT33" s="183"/>
      <c r="DU33" s="183"/>
      <c r="DV33" s="183"/>
      <c r="DW33" s="183"/>
      <c r="DX33" s="183"/>
      <c r="DY33" s="183"/>
      <c r="DZ33" s="183"/>
      <c r="EA33" s="183"/>
      <c r="EB33" s="183"/>
      <c r="EC33" s="183"/>
      <c r="ED33" s="183"/>
      <c r="EE33" s="183"/>
      <c r="EF33" s="183"/>
      <c r="EG33" s="183"/>
      <c r="EH33" s="183"/>
      <c r="EI33" s="183"/>
      <c r="EJ33" s="183"/>
      <c r="EK33" s="183"/>
      <c r="EL33" s="183"/>
      <c r="EM33" s="183"/>
      <c r="EN33" s="183"/>
      <c r="EO33" s="183"/>
      <c r="EP33" s="183"/>
      <c r="EQ33" s="183"/>
      <c r="ER33" s="183"/>
      <c r="ES33" s="183"/>
      <c r="ET33" s="183"/>
      <c r="EU33" s="183"/>
      <c r="EV33" s="183"/>
      <c r="EW33" s="183"/>
      <c r="EX33" s="183"/>
      <c r="EY33" s="183"/>
      <c r="EZ33" s="183"/>
      <c r="FA33" s="183"/>
      <c r="FB33" s="183"/>
      <c r="FC33" s="183"/>
      <c r="FD33" s="183"/>
      <c r="FE33" s="183"/>
      <c r="FF33" s="183"/>
      <c r="FG33" s="183"/>
      <c r="FH33" s="183"/>
      <c r="FI33" s="183"/>
      <c r="FJ33" s="183"/>
      <c r="FK33" s="183"/>
      <c r="FL33" s="183"/>
      <c r="FM33" s="183"/>
      <c r="FN33" s="183"/>
      <c r="FO33" s="183"/>
      <c r="FP33" s="183"/>
      <c r="FQ33" s="183"/>
      <c r="FR33" s="183"/>
      <c r="FS33" s="183"/>
      <c r="FT33" s="183"/>
      <c r="FU33" s="183"/>
      <c r="FV33" s="183"/>
      <c r="FW33" s="183"/>
      <c r="FX33" s="183"/>
      <c r="FY33" s="183"/>
      <c r="FZ33" s="183"/>
      <c r="GA33" s="183"/>
      <c r="GB33" s="183"/>
      <c r="GC33" s="183"/>
      <c r="GD33" s="183"/>
      <c r="GE33" s="183"/>
      <c r="GF33" s="183"/>
      <c r="GG33" s="183"/>
      <c r="GH33" s="183"/>
      <c r="GI33" s="183"/>
      <c r="GJ33" s="183"/>
      <c r="GK33" s="183"/>
      <c r="GL33" s="183"/>
      <c r="GM33" s="183"/>
      <c r="GN33" s="183"/>
      <c r="GO33" s="183"/>
      <c r="GP33" s="183"/>
      <c r="GQ33" s="183"/>
      <c r="GR33" s="183"/>
      <c r="GS33" s="183"/>
      <c r="GT33" s="183"/>
      <c r="GU33" s="183"/>
      <c r="GV33" s="183"/>
      <c r="GW33" s="183"/>
      <c r="GX33" s="183"/>
      <c r="GY33" s="183"/>
      <c r="GZ33" s="183"/>
      <c r="HA33" s="183"/>
      <c r="HB33" s="183"/>
      <c r="HC33" s="183"/>
      <c r="HD33" s="183"/>
      <c r="HE33" s="183"/>
      <c r="HF33" s="183"/>
      <c r="HG33" s="183"/>
      <c r="HH33" s="183"/>
      <c r="HI33" s="183"/>
      <c r="HJ33" s="183"/>
      <c r="HK33" s="183"/>
      <c r="HL33" s="183"/>
      <c r="HM33" s="183"/>
      <c r="HN33" s="183"/>
      <c r="HO33" s="183"/>
      <c r="HP33" s="183"/>
      <c r="HQ33" s="183"/>
      <c r="HR33" s="183"/>
      <c r="HS33" s="183"/>
      <c r="HT33" s="183"/>
      <c r="HU33" s="183"/>
      <c r="HV33" s="183"/>
      <c r="HW33" s="183"/>
      <c r="HX33" s="183"/>
      <c r="HY33" s="183"/>
      <c r="HZ33" s="183"/>
      <c r="IA33" s="183"/>
      <c r="IB33" s="183"/>
      <c r="IC33" s="183"/>
      <c r="ID33" s="183"/>
      <c r="IE33" s="183"/>
      <c r="IF33" s="183"/>
      <c r="IG33" s="183"/>
      <c r="IH33" s="183"/>
      <c r="II33" s="183"/>
      <c r="IJ33" s="183"/>
      <c r="IK33" s="183"/>
      <c r="IL33" s="183"/>
      <c r="IM33" s="183"/>
      <c r="IN33" s="183"/>
      <c r="IO33" s="183"/>
      <c r="IP33" s="183"/>
      <c r="IQ33" s="183"/>
      <c r="IR33" s="183"/>
      <c r="IS33" s="183"/>
      <c r="IT33" s="183"/>
      <c r="IU33" s="183"/>
      <c r="IV33" s="183"/>
      <c r="IW33" s="183"/>
      <c r="IX33" s="183"/>
      <c r="IY33" s="183"/>
      <c r="IZ33" s="183"/>
      <c r="JA33" s="183"/>
      <c r="JB33" s="183"/>
      <c r="JC33" s="183"/>
      <c r="JD33" s="183"/>
      <c r="JE33" s="183"/>
      <c r="JF33" s="183"/>
      <c r="JG33" s="183"/>
      <c r="JH33" s="183"/>
      <c r="JI33" s="183"/>
      <c r="JJ33" s="183"/>
      <c r="JK33" s="183"/>
      <c r="JL33" s="183"/>
      <c r="JM33" s="183"/>
      <c r="JN33" s="183"/>
      <c r="JO33" s="183"/>
      <c r="JP33" s="183"/>
      <c r="JQ33" s="183"/>
      <c r="JR33" s="183"/>
      <c r="JS33" s="183"/>
      <c r="JT33" s="183"/>
      <c r="JU33" s="183"/>
      <c r="JV33" s="183"/>
      <c r="JW33" s="183"/>
      <c r="JX33" s="183"/>
      <c r="JY33" s="183"/>
      <c r="JZ33" s="183"/>
      <c r="KA33" s="183"/>
      <c r="KB33" s="183"/>
      <c r="KC33" s="183"/>
      <c r="KD33" s="183"/>
      <c r="KE33" s="183"/>
      <c r="KF33" s="183"/>
      <c r="KG33" s="183"/>
      <c r="KH33" s="183"/>
      <c r="KI33" s="183"/>
      <c r="KJ33" s="183"/>
      <c r="KK33" s="183"/>
      <c r="KL33" s="183"/>
      <c r="KM33" s="183"/>
      <c r="KN33" s="183"/>
      <c r="KO33" s="183"/>
      <c r="KP33" s="183"/>
      <c r="KQ33" s="183"/>
      <c r="KR33" s="183"/>
      <c r="KS33" s="183"/>
      <c r="KT33" s="183"/>
      <c r="KU33" s="183"/>
      <c r="KV33" s="183"/>
      <c r="KW33" s="183"/>
      <c r="KX33" s="183"/>
      <c r="KY33" s="183"/>
      <c r="KZ33" s="183"/>
      <c r="LA33" s="183"/>
      <c r="LB33" s="183"/>
      <c r="LC33" s="183"/>
      <c r="LD33" s="183"/>
      <c r="LE33" s="183"/>
      <c r="LF33" s="183"/>
      <c r="LG33" s="183"/>
      <c r="LH33" s="183"/>
      <c r="LI33" s="183"/>
      <c r="LJ33" s="183"/>
      <c r="LK33" s="183"/>
      <c r="LL33" s="183"/>
      <c r="LM33" s="183"/>
      <c r="LN33" s="183"/>
      <c r="LO33" s="183"/>
      <c r="LP33" s="183"/>
      <c r="LQ33" s="183"/>
      <c r="LR33" s="183"/>
      <c r="LS33" s="183"/>
      <c r="LT33" s="183"/>
      <c r="LU33" s="183"/>
      <c r="LV33" s="183"/>
      <c r="LW33" s="183"/>
      <c r="LX33" s="183"/>
      <c r="LY33" s="183"/>
      <c r="LZ33" s="183"/>
      <c r="MA33" s="183"/>
      <c r="MB33" s="183"/>
      <c r="MC33" s="183"/>
      <c r="MD33" s="183"/>
      <c r="ME33" s="183"/>
      <c r="MF33" s="183"/>
      <c r="MG33" s="183"/>
    </row>
    <row r="34" spans="1:348" s="220" customFormat="1" ht="17" outlineLevel="1">
      <c r="A34" s="221"/>
      <c r="B34" s="232"/>
      <c r="C34" s="97"/>
      <c r="D34" s="97"/>
      <c r="E34" s="222"/>
      <c r="F34" s="97"/>
      <c r="G34" s="97"/>
      <c r="H34" s="97"/>
      <c r="I34" s="97"/>
      <c r="J34" s="223"/>
      <c r="K34" s="223"/>
      <c r="L34" s="223"/>
      <c r="M34" s="212"/>
      <c r="N34" s="29"/>
      <c r="O34" s="29"/>
      <c r="P34" s="29"/>
      <c r="Q34" s="29"/>
      <c r="R34" s="29"/>
      <c r="S34" s="29"/>
      <c r="T34" s="110"/>
      <c r="U34" s="183"/>
      <c r="V34" s="183"/>
      <c r="W34" s="183"/>
      <c r="X34" s="183"/>
      <c r="Y34" s="183"/>
      <c r="Z34" s="183"/>
      <c r="AA34" s="183"/>
      <c r="AB34" s="183"/>
      <c r="AC34" s="183"/>
      <c r="AD34" s="183"/>
      <c r="AE34" s="183"/>
      <c r="AF34" s="183"/>
      <c r="AG34" s="183"/>
      <c r="AH34" s="183"/>
      <c r="AI34" s="183"/>
      <c r="AJ34" s="183"/>
      <c r="AK34" s="183"/>
      <c r="AL34" s="183"/>
      <c r="AM34" s="183"/>
      <c r="AN34" s="183"/>
      <c r="AO34" s="183"/>
      <c r="AP34" s="183"/>
      <c r="AQ34" s="183"/>
      <c r="AR34" s="183"/>
      <c r="AS34" s="183"/>
      <c r="AT34" s="183"/>
      <c r="AU34" s="183"/>
      <c r="AV34" s="183"/>
      <c r="AW34" s="183"/>
      <c r="AX34" s="183"/>
      <c r="AY34" s="183"/>
      <c r="AZ34" s="183"/>
      <c r="BA34" s="183"/>
      <c r="BB34" s="183"/>
      <c r="BC34" s="183"/>
      <c r="BD34" s="183"/>
      <c r="BE34" s="183"/>
      <c r="BF34" s="183"/>
      <c r="BG34" s="183"/>
      <c r="BH34" s="183"/>
      <c r="BI34" s="183"/>
      <c r="BJ34" s="183"/>
      <c r="BK34" s="183"/>
      <c r="BL34" s="183"/>
      <c r="BM34" s="183"/>
      <c r="BN34" s="183"/>
      <c r="BO34" s="183"/>
      <c r="BP34" s="183"/>
      <c r="BQ34" s="183"/>
      <c r="BR34" s="183"/>
      <c r="BS34" s="183"/>
      <c r="BT34" s="183"/>
      <c r="BU34" s="183"/>
      <c r="BV34" s="183"/>
      <c r="BW34" s="183"/>
      <c r="BX34" s="183"/>
      <c r="BY34" s="183"/>
      <c r="BZ34" s="183"/>
      <c r="CA34" s="183"/>
      <c r="CB34" s="183"/>
      <c r="CC34" s="183"/>
      <c r="CD34" s="183"/>
      <c r="CE34" s="183"/>
      <c r="CF34" s="183"/>
      <c r="CG34" s="183"/>
      <c r="CH34" s="183"/>
      <c r="CI34" s="183"/>
      <c r="CJ34" s="183"/>
      <c r="CK34" s="183"/>
      <c r="CL34" s="183"/>
      <c r="CM34" s="183"/>
      <c r="CN34" s="183"/>
      <c r="CO34" s="183"/>
      <c r="CP34" s="183"/>
      <c r="CQ34" s="183"/>
      <c r="CR34" s="183"/>
      <c r="CS34" s="183"/>
      <c r="CT34" s="183"/>
      <c r="CU34" s="183"/>
      <c r="CV34" s="183"/>
      <c r="CW34" s="183"/>
      <c r="CX34" s="183"/>
      <c r="CY34" s="183"/>
      <c r="CZ34" s="183"/>
      <c r="DA34" s="183"/>
      <c r="DB34" s="183"/>
      <c r="DC34" s="183"/>
      <c r="DD34" s="183"/>
      <c r="DE34" s="183"/>
      <c r="DF34" s="183"/>
      <c r="DG34" s="183"/>
      <c r="DH34" s="183"/>
      <c r="DI34" s="183"/>
      <c r="DJ34" s="183"/>
      <c r="DK34" s="183"/>
      <c r="DL34" s="183"/>
      <c r="DM34" s="183"/>
      <c r="DN34" s="183"/>
      <c r="DO34" s="183"/>
      <c r="DP34" s="183"/>
      <c r="DQ34" s="183"/>
      <c r="DR34" s="183"/>
      <c r="DS34" s="183"/>
      <c r="DT34" s="183"/>
      <c r="DU34" s="183"/>
      <c r="DV34" s="183"/>
      <c r="DW34" s="183"/>
      <c r="DX34" s="183"/>
      <c r="DY34" s="183"/>
      <c r="DZ34" s="183"/>
      <c r="EA34" s="183"/>
      <c r="EB34" s="183"/>
      <c r="EC34" s="183"/>
      <c r="ED34" s="183"/>
      <c r="EE34" s="183"/>
      <c r="EF34" s="183"/>
      <c r="EG34" s="183"/>
      <c r="EH34" s="183"/>
      <c r="EI34" s="183"/>
      <c r="EJ34" s="183"/>
      <c r="EK34" s="183"/>
      <c r="EL34" s="183"/>
      <c r="EM34" s="183"/>
      <c r="EN34" s="183"/>
      <c r="EO34" s="183"/>
      <c r="EP34" s="183"/>
      <c r="EQ34" s="183"/>
      <c r="ER34" s="183"/>
      <c r="ES34" s="183"/>
      <c r="ET34" s="183"/>
      <c r="EU34" s="183"/>
      <c r="EV34" s="183"/>
      <c r="EW34" s="183"/>
      <c r="EX34" s="183"/>
      <c r="EY34" s="183"/>
      <c r="EZ34" s="183"/>
      <c r="FA34" s="183"/>
      <c r="FB34" s="183"/>
      <c r="FC34" s="183"/>
      <c r="FD34" s="183"/>
      <c r="FE34" s="183"/>
      <c r="FF34" s="183"/>
      <c r="FG34" s="183"/>
      <c r="FH34" s="183"/>
      <c r="FI34" s="183"/>
      <c r="FJ34" s="183"/>
      <c r="FK34" s="183"/>
      <c r="FL34" s="183"/>
      <c r="FM34" s="183"/>
      <c r="FN34" s="183"/>
      <c r="FO34" s="183"/>
      <c r="FP34" s="183"/>
      <c r="FQ34" s="183"/>
      <c r="FR34" s="183"/>
      <c r="FS34" s="183"/>
      <c r="FT34" s="183"/>
      <c r="FU34" s="183"/>
      <c r="FV34" s="183"/>
      <c r="FW34" s="183"/>
      <c r="FX34" s="183"/>
      <c r="FY34" s="183"/>
      <c r="FZ34" s="183"/>
      <c r="GA34" s="183"/>
      <c r="GB34" s="183"/>
      <c r="GC34" s="183"/>
      <c r="GD34" s="183"/>
      <c r="GE34" s="183"/>
      <c r="GF34" s="183"/>
      <c r="GG34" s="183"/>
      <c r="GH34" s="183"/>
      <c r="GI34" s="183"/>
      <c r="GJ34" s="183"/>
      <c r="GK34" s="183"/>
      <c r="GL34" s="183"/>
      <c r="GM34" s="183"/>
      <c r="GN34" s="183"/>
      <c r="GO34" s="183"/>
      <c r="GP34" s="183"/>
      <c r="GQ34" s="183"/>
      <c r="GR34" s="183"/>
      <c r="GS34" s="183"/>
      <c r="GT34" s="183"/>
      <c r="GU34" s="183"/>
      <c r="GV34" s="183"/>
      <c r="GW34" s="183"/>
      <c r="GX34" s="183"/>
      <c r="GY34" s="183"/>
      <c r="GZ34" s="183"/>
      <c r="HA34" s="183"/>
      <c r="HB34" s="183"/>
      <c r="HC34" s="183"/>
      <c r="HD34" s="183"/>
      <c r="HE34" s="183"/>
      <c r="HF34" s="183"/>
      <c r="HG34" s="183"/>
      <c r="HH34" s="183"/>
      <c r="HI34" s="183"/>
      <c r="HJ34" s="183"/>
      <c r="HK34" s="183"/>
      <c r="HL34" s="183"/>
      <c r="HM34" s="183"/>
      <c r="HN34" s="183"/>
      <c r="HO34" s="183"/>
      <c r="HP34" s="183"/>
      <c r="HQ34" s="183"/>
      <c r="HR34" s="183"/>
      <c r="HS34" s="183"/>
      <c r="HT34" s="183"/>
      <c r="HU34" s="183"/>
      <c r="HV34" s="183"/>
      <c r="HW34" s="183"/>
      <c r="HX34" s="183"/>
      <c r="HY34" s="183"/>
      <c r="HZ34" s="183"/>
      <c r="IA34" s="183"/>
      <c r="IB34" s="183"/>
      <c r="IC34" s="183"/>
      <c r="ID34" s="183"/>
      <c r="IE34" s="183"/>
      <c r="IF34" s="183"/>
      <c r="IG34" s="183"/>
      <c r="IH34" s="183"/>
      <c r="II34" s="183"/>
      <c r="IJ34" s="183"/>
      <c r="IK34" s="183"/>
      <c r="IL34" s="183"/>
      <c r="IM34" s="183"/>
      <c r="IN34" s="183"/>
      <c r="IO34" s="183"/>
      <c r="IP34" s="183"/>
      <c r="IQ34" s="183"/>
      <c r="IR34" s="183"/>
      <c r="IS34" s="183"/>
      <c r="IT34" s="183"/>
      <c r="IU34" s="183"/>
      <c r="IV34" s="183"/>
      <c r="IW34" s="183"/>
      <c r="IX34" s="183"/>
      <c r="IY34" s="183"/>
      <c r="IZ34" s="183"/>
      <c r="JA34" s="183"/>
      <c r="JB34" s="183"/>
      <c r="JC34" s="183"/>
      <c r="JD34" s="183"/>
      <c r="JE34" s="183"/>
      <c r="JF34" s="183"/>
      <c r="JG34" s="183"/>
      <c r="JH34" s="183"/>
      <c r="JI34" s="183"/>
      <c r="JJ34" s="183"/>
      <c r="JK34" s="183"/>
      <c r="JL34" s="183"/>
      <c r="JM34" s="183"/>
      <c r="JN34" s="183"/>
      <c r="JO34" s="183"/>
      <c r="JP34" s="183"/>
      <c r="JQ34" s="183"/>
      <c r="JR34" s="183"/>
      <c r="JS34" s="183"/>
      <c r="JT34" s="183"/>
      <c r="JU34" s="183"/>
      <c r="JV34" s="183"/>
      <c r="JW34" s="183"/>
      <c r="JX34" s="183"/>
      <c r="JY34" s="183"/>
      <c r="JZ34" s="183"/>
      <c r="KA34" s="183"/>
      <c r="KB34" s="183"/>
      <c r="KC34" s="183"/>
      <c r="KD34" s="183"/>
      <c r="KE34" s="183"/>
      <c r="KF34" s="183"/>
      <c r="KG34" s="183"/>
      <c r="KH34" s="183"/>
      <c r="KI34" s="183"/>
      <c r="KJ34" s="183"/>
      <c r="KK34" s="183"/>
      <c r="KL34" s="183"/>
      <c r="KM34" s="183"/>
      <c r="KN34" s="183"/>
      <c r="KO34" s="183"/>
      <c r="KP34" s="183"/>
      <c r="KQ34" s="183"/>
      <c r="KR34" s="183"/>
      <c r="KS34" s="183"/>
      <c r="KT34" s="183"/>
      <c r="KU34" s="183"/>
      <c r="KV34" s="183"/>
      <c r="KW34" s="183"/>
      <c r="KX34" s="183"/>
      <c r="KY34" s="183"/>
      <c r="KZ34" s="183"/>
      <c r="LA34" s="183"/>
      <c r="LB34" s="183"/>
      <c r="LC34" s="183"/>
      <c r="LD34" s="183"/>
      <c r="LE34" s="183"/>
      <c r="LF34" s="183"/>
      <c r="LG34" s="183"/>
      <c r="LH34" s="183"/>
      <c r="LI34" s="183"/>
      <c r="LJ34" s="183"/>
      <c r="LK34" s="183"/>
      <c r="LL34" s="183"/>
      <c r="LM34" s="183"/>
      <c r="LN34" s="183"/>
      <c r="LO34" s="183"/>
      <c r="LP34" s="183"/>
      <c r="LQ34" s="183"/>
      <c r="LR34" s="183"/>
      <c r="LS34" s="183"/>
      <c r="LT34" s="183"/>
      <c r="LU34" s="183"/>
      <c r="LV34" s="183"/>
      <c r="LW34" s="183"/>
      <c r="LX34" s="183"/>
      <c r="LY34" s="183"/>
      <c r="LZ34" s="183"/>
      <c r="MA34" s="183"/>
      <c r="MB34" s="183"/>
      <c r="MC34" s="183"/>
      <c r="MD34" s="183"/>
      <c r="ME34" s="183"/>
      <c r="MF34" s="183"/>
      <c r="MG34" s="183"/>
    </row>
    <row r="35" spans="1:348" s="220" customFormat="1" ht="17" outlineLevel="1">
      <c r="A35" s="230"/>
      <c r="B35" s="227" t="s">
        <v>24</v>
      </c>
      <c r="C35" s="227"/>
      <c r="D35" s="227"/>
      <c r="E35" s="227"/>
      <c r="F35" s="227"/>
      <c r="G35" s="227"/>
      <c r="H35" s="227"/>
      <c r="I35" s="227"/>
      <c r="J35" s="223"/>
      <c r="K35" s="223"/>
      <c r="L35" s="223"/>
      <c r="M35" s="29"/>
      <c r="N35" s="29"/>
      <c r="O35" s="29"/>
      <c r="P35" s="29"/>
      <c r="Q35" s="29"/>
      <c r="R35" s="29"/>
      <c r="S35" s="29"/>
      <c r="T35" s="110"/>
      <c r="U35" s="183"/>
      <c r="V35" s="183"/>
      <c r="W35" s="183"/>
      <c r="X35" s="183"/>
      <c r="Y35" s="183"/>
      <c r="Z35" s="183"/>
      <c r="AA35" s="183"/>
      <c r="AB35" s="183"/>
      <c r="AC35" s="183"/>
      <c r="AD35" s="183"/>
      <c r="AE35" s="183"/>
      <c r="AF35" s="183"/>
      <c r="AG35" s="183"/>
      <c r="AH35" s="183"/>
      <c r="AI35" s="183"/>
      <c r="AJ35" s="183"/>
      <c r="AK35" s="183"/>
      <c r="AL35" s="183"/>
      <c r="AM35" s="183"/>
      <c r="AN35" s="183"/>
      <c r="AO35" s="183"/>
      <c r="AP35" s="183"/>
      <c r="AQ35" s="183"/>
      <c r="AR35" s="183"/>
      <c r="AS35" s="183"/>
      <c r="AT35" s="183"/>
      <c r="AU35" s="183"/>
      <c r="AV35" s="183"/>
      <c r="AW35" s="183"/>
      <c r="AX35" s="183"/>
      <c r="AY35" s="183"/>
      <c r="AZ35" s="183"/>
      <c r="BA35" s="183"/>
      <c r="BB35" s="183"/>
      <c r="BC35" s="183"/>
      <c r="BD35" s="183"/>
      <c r="BE35" s="183"/>
      <c r="BF35" s="183"/>
      <c r="BG35" s="183"/>
      <c r="BH35" s="183"/>
      <c r="BI35" s="183"/>
      <c r="BJ35" s="183"/>
      <c r="BK35" s="183"/>
      <c r="BL35" s="183"/>
      <c r="BM35" s="183"/>
      <c r="BN35" s="183"/>
      <c r="BO35" s="183"/>
      <c r="BP35" s="183"/>
      <c r="BQ35" s="183"/>
      <c r="BR35" s="183"/>
      <c r="BS35" s="183"/>
      <c r="BT35" s="183"/>
      <c r="BU35" s="183"/>
      <c r="BV35" s="183"/>
      <c r="BW35" s="183"/>
      <c r="BX35" s="183"/>
      <c r="BY35" s="183"/>
      <c r="BZ35" s="183"/>
      <c r="CA35" s="183"/>
      <c r="CB35" s="183"/>
      <c r="CC35" s="183"/>
      <c r="CD35" s="183"/>
      <c r="CE35" s="183"/>
      <c r="CF35" s="183"/>
      <c r="CG35" s="183"/>
      <c r="CH35" s="183"/>
      <c r="CI35" s="183"/>
      <c r="CJ35" s="183"/>
      <c r="CK35" s="183"/>
      <c r="CL35" s="183"/>
      <c r="CM35" s="183"/>
      <c r="CN35" s="183"/>
      <c r="CO35" s="183"/>
      <c r="CP35" s="183"/>
      <c r="CQ35" s="183"/>
      <c r="CR35" s="183"/>
      <c r="CS35" s="183"/>
      <c r="CT35" s="183"/>
      <c r="CU35" s="183"/>
      <c r="CV35" s="183"/>
      <c r="CW35" s="183"/>
      <c r="CX35" s="183"/>
      <c r="CY35" s="183"/>
      <c r="CZ35" s="183"/>
      <c r="DA35" s="183"/>
      <c r="DB35" s="183"/>
      <c r="DC35" s="183"/>
      <c r="DD35" s="183"/>
      <c r="DE35" s="183"/>
      <c r="DF35" s="183"/>
      <c r="DG35" s="183"/>
      <c r="DH35" s="183"/>
      <c r="DI35" s="183"/>
      <c r="DJ35" s="183"/>
      <c r="DK35" s="183"/>
      <c r="DL35" s="183"/>
      <c r="DM35" s="183"/>
      <c r="DN35" s="183"/>
      <c r="DO35" s="183"/>
      <c r="DP35" s="183"/>
      <c r="DQ35" s="183"/>
      <c r="DR35" s="183"/>
      <c r="DS35" s="183"/>
      <c r="DT35" s="183"/>
      <c r="DU35" s="183"/>
      <c r="DV35" s="183"/>
      <c r="DW35" s="183"/>
      <c r="DX35" s="183"/>
      <c r="DY35" s="183"/>
      <c r="DZ35" s="183"/>
      <c r="EA35" s="183"/>
      <c r="EB35" s="183"/>
      <c r="EC35" s="183"/>
      <c r="ED35" s="183"/>
      <c r="EE35" s="183"/>
      <c r="EF35" s="183"/>
      <c r="EG35" s="183"/>
      <c r="EH35" s="183"/>
      <c r="EI35" s="183"/>
      <c r="EJ35" s="183"/>
      <c r="EK35" s="183"/>
      <c r="EL35" s="183"/>
      <c r="EM35" s="183"/>
      <c r="EN35" s="183"/>
      <c r="EO35" s="183"/>
      <c r="EP35" s="183"/>
      <c r="EQ35" s="183"/>
      <c r="ER35" s="183"/>
      <c r="ES35" s="183"/>
      <c r="ET35" s="183"/>
      <c r="EU35" s="183"/>
      <c r="EV35" s="183"/>
      <c r="EW35" s="183"/>
      <c r="EX35" s="183"/>
      <c r="EY35" s="183"/>
      <c r="EZ35" s="183"/>
      <c r="FA35" s="183"/>
      <c r="FB35" s="183"/>
      <c r="FC35" s="183"/>
      <c r="FD35" s="183"/>
      <c r="FE35" s="183"/>
      <c r="FF35" s="183"/>
      <c r="FG35" s="183"/>
      <c r="FH35" s="183"/>
      <c r="FI35" s="183"/>
      <c r="FJ35" s="183"/>
      <c r="FK35" s="183"/>
      <c r="FL35" s="183"/>
      <c r="FM35" s="183"/>
      <c r="FN35" s="183"/>
      <c r="FO35" s="183"/>
      <c r="FP35" s="183"/>
      <c r="FQ35" s="183"/>
      <c r="FR35" s="183"/>
      <c r="FS35" s="183"/>
      <c r="FT35" s="183"/>
      <c r="FU35" s="183"/>
      <c r="FV35" s="183"/>
      <c r="FW35" s="183"/>
      <c r="FX35" s="183"/>
      <c r="FY35" s="183"/>
      <c r="FZ35" s="183"/>
      <c r="GA35" s="183"/>
      <c r="GB35" s="183"/>
      <c r="GC35" s="183"/>
      <c r="GD35" s="183"/>
      <c r="GE35" s="183"/>
      <c r="GF35" s="183"/>
      <c r="GG35" s="183"/>
      <c r="GH35" s="183"/>
      <c r="GI35" s="183"/>
      <c r="GJ35" s="183"/>
      <c r="GK35" s="183"/>
      <c r="GL35" s="183"/>
      <c r="GM35" s="183"/>
      <c r="GN35" s="183"/>
      <c r="GO35" s="183"/>
      <c r="GP35" s="183"/>
      <c r="GQ35" s="183"/>
      <c r="GR35" s="183"/>
      <c r="GS35" s="183"/>
      <c r="GT35" s="183"/>
      <c r="GU35" s="183"/>
      <c r="GV35" s="183"/>
      <c r="GW35" s="183"/>
      <c r="GX35" s="183"/>
      <c r="GY35" s="183"/>
      <c r="GZ35" s="183"/>
      <c r="HA35" s="183"/>
      <c r="HB35" s="183"/>
      <c r="HC35" s="183"/>
      <c r="HD35" s="183"/>
      <c r="HE35" s="183"/>
      <c r="HF35" s="183"/>
      <c r="HG35" s="183"/>
      <c r="HH35" s="183"/>
      <c r="HI35" s="183"/>
      <c r="HJ35" s="183"/>
      <c r="HK35" s="183"/>
      <c r="HL35" s="183"/>
      <c r="HM35" s="183"/>
      <c r="HN35" s="183"/>
      <c r="HO35" s="183"/>
      <c r="HP35" s="183"/>
      <c r="HQ35" s="183"/>
      <c r="HR35" s="183"/>
      <c r="HS35" s="183"/>
      <c r="HT35" s="183"/>
      <c r="HU35" s="183"/>
      <c r="HV35" s="183"/>
      <c r="HW35" s="183"/>
      <c r="HX35" s="183"/>
      <c r="HY35" s="183"/>
      <c r="HZ35" s="183"/>
      <c r="IA35" s="183"/>
      <c r="IB35" s="183"/>
      <c r="IC35" s="183"/>
      <c r="ID35" s="183"/>
      <c r="IE35" s="183"/>
      <c r="IF35" s="183"/>
      <c r="IG35" s="183"/>
      <c r="IH35" s="183"/>
      <c r="II35" s="183"/>
      <c r="IJ35" s="183"/>
      <c r="IK35" s="183"/>
      <c r="IL35" s="183"/>
      <c r="IM35" s="183"/>
      <c r="IN35" s="183"/>
      <c r="IO35" s="183"/>
      <c r="IP35" s="183"/>
      <c r="IQ35" s="183"/>
      <c r="IR35" s="183"/>
      <c r="IS35" s="183"/>
      <c r="IT35" s="183"/>
      <c r="IU35" s="183"/>
      <c r="IV35" s="183"/>
      <c r="IW35" s="183"/>
      <c r="IX35" s="183"/>
      <c r="IY35" s="183"/>
      <c r="IZ35" s="183"/>
      <c r="JA35" s="183"/>
      <c r="JB35" s="183"/>
      <c r="JC35" s="183"/>
      <c r="JD35" s="183"/>
      <c r="JE35" s="183"/>
      <c r="JF35" s="183"/>
      <c r="JG35" s="183"/>
      <c r="JH35" s="183"/>
      <c r="JI35" s="183"/>
      <c r="JJ35" s="183"/>
      <c r="JK35" s="183"/>
      <c r="JL35" s="183"/>
      <c r="JM35" s="183"/>
      <c r="JN35" s="183"/>
      <c r="JO35" s="183"/>
      <c r="JP35" s="183"/>
      <c r="JQ35" s="183"/>
      <c r="JR35" s="183"/>
      <c r="JS35" s="183"/>
      <c r="JT35" s="183"/>
      <c r="JU35" s="183"/>
      <c r="JV35" s="183"/>
      <c r="JW35" s="183"/>
      <c r="JX35" s="183"/>
      <c r="JY35" s="183"/>
      <c r="JZ35" s="183"/>
      <c r="KA35" s="183"/>
      <c r="KB35" s="183"/>
      <c r="KC35" s="183"/>
      <c r="KD35" s="183"/>
      <c r="KE35" s="183"/>
      <c r="KF35" s="183"/>
      <c r="KG35" s="183"/>
      <c r="KH35" s="183"/>
      <c r="KI35" s="183"/>
      <c r="KJ35" s="183"/>
      <c r="KK35" s="183"/>
      <c r="KL35" s="183"/>
      <c r="KM35" s="183"/>
      <c r="KN35" s="183"/>
      <c r="KO35" s="183"/>
      <c r="KP35" s="183"/>
      <c r="KQ35" s="183"/>
      <c r="KR35" s="183"/>
      <c r="KS35" s="183"/>
      <c r="KT35" s="183"/>
      <c r="KU35" s="183"/>
      <c r="KV35" s="183"/>
      <c r="KW35" s="183"/>
      <c r="KX35" s="183"/>
      <c r="KY35" s="183"/>
      <c r="KZ35" s="183"/>
      <c r="LA35" s="183"/>
      <c r="LB35" s="183"/>
      <c r="LC35" s="183"/>
      <c r="LD35" s="183"/>
      <c r="LE35" s="183"/>
      <c r="LF35" s="183"/>
      <c r="LG35" s="183"/>
      <c r="LH35" s="183"/>
      <c r="LI35" s="183"/>
      <c r="LJ35" s="183"/>
      <c r="LK35" s="183"/>
      <c r="LL35" s="183"/>
      <c r="LM35" s="183"/>
      <c r="LN35" s="183"/>
      <c r="LO35" s="183"/>
      <c r="LP35" s="183"/>
      <c r="LQ35" s="183"/>
      <c r="LR35" s="183"/>
      <c r="LS35" s="183"/>
      <c r="LT35" s="183"/>
      <c r="LU35" s="183"/>
      <c r="LV35" s="183"/>
      <c r="LW35" s="183"/>
      <c r="LX35" s="183"/>
      <c r="LY35" s="183"/>
      <c r="LZ35" s="183"/>
      <c r="MA35" s="183"/>
      <c r="MB35" s="183"/>
      <c r="MC35" s="183"/>
      <c r="MD35" s="183"/>
      <c r="ME35" s="183"/>
      <c r="MF35" s="183"/>
      <c r="MG35" s="183"/>
    </row>
    <row r="36" spans="1:348" s="220" customFormat="1" ht="17" outlineLevel="1">
      <c r="A36" s="230"/>
      <c r="B36" s="227"/>
      <c r="C36" s="227"/>
      <c r="D36" s="227"/>
      <c r="E36" s="227"/>
      <c r="F36" s="227"/>
      <c r="G36" s="227"/>
      <c r="H36" s="227"/>
      <c r="I36" s="227"/>
      <c r="J36" s="223"/>
      <c r="K36" s="223"/>
      <c r="L36" s="223"/>
      <c r="M36" s="29"/>
      <c r="N36" s="29"/>
      <c r="O36" s="29"/>
      <c r="P36" s="29"/>
      <c r="Q36" s="29"/>
      <c r="R36" s="29"/>
      <c r="S36" s="29"/>
      <c r="T36" s="110"/>
      <c r="U36" s="183"/>
      <c r="V36" s="183"/>
      <c r="W36" s="183"/>
      <c r="X36" s="183"/>
      <c r="Y36" s="183"/>
      <c r="Z36" s="183"/>
      <c r="AA36" s="183"/>
      <c r="AB36" s="183"/>
      <c r="AC36" s="183"/>
      <c r="AD36" s="183"/>
      <c r="AE36" s="183"/>
      <c r="AF36" s="183"/>
      <c r="AG36" s="183"/>
      <c r="AH36" s="183"/>
      <c r="AI36" s="183"/>
      <c r="AJ36" s="183"/>
      <c r="AK36" s="183"/>
      <c r="AL36" s="183"/>
      <c r="AM36" s="183"/>
      <c r="AN36" s="183"/>
      <c r="AO36" s="183"/>
      <c r="AP36" s="183"/>
      <c r="AQ36" s="183"/>
      <c r="AR36" s="183"/>
      <c r="AS36" s="183"/>
      <c r="AT36" s="183"/>
      <c r="AU36" s="183"/>
      <c r="AV36" s="183"/>
      <c r="AW36" s="183"/>
      <c r="AX36" s="183"/>
      <c r="AY36" s="183"/>
      <c r="AZ36" s="183"/>
      <c r="BA36" s="183"/>
      <c r="BB36" s="183"/>
      <c r="BC36" s="183"/>
      <c r="BD36" s="183"/>
      <c r="BE36" s="183"/>
      <c r="BF36" s="183"/>
      <c r="BG36" s="183"/>
      <c r="BH36" s="183"/>
      <c r="BI36" s="183"/>
      <c r="BJ36" s="183"/>
      <c r="BK36" s="183"/>
      <c r="BL36" s="183"/>
      <c r="BM36" s="183"/>
      <c r="BN36" s="183"/>
      <c r="BO36" s="183"/>
      <c r="BP36" s="183"/>
      <c r="BQ36" s="183"/>
      <c r="BR36" s="183"/>
      <c r="BS36" s="183"/>
      <c r="BT36" s="183"/>
      <c r="BU36" s="183"/>
      <c r="BV36" s="183"/>
      <c r="BW36" s="183"/>
      <c r="BX36" s="183"/>
      <c r="BY36" s="183"/>
      <c r="BZ36" s="183"/>
      <c r="CA36" s="183"/>
      <c r="CB36" s="183"/>
      <c r="CC36" s="183"/>
      <c r="CD36" s="183"/>
      <c r="CE36" s="183"/>
      <c r="CF36" s="183"/>
      <c r="CG36" s="183"/>
      <c r="CH36" s="183"/>
      <c r="CI36" s="183"/>
      <c r="CJ36" s="183"/>
      <c r="CK36" s="183"/>
      <c r="CL36" s="183"/>
      <c r="CM36" s="183"/>
      <c r="CN36" s="183"/>
      <c r="CO36" s="183"/>
      <c r="CP36" s="183"/>
      <c r="CQ36" s="183"/>
      <c r="CR36" s="183"/>
      <c r="CS36" s="183"/>
      <c r="CT36" s="183"/>
      <c r="CU36" s="183"/>
      <c r="CV36" s="183"/>
      <c r="CW36" s="183"/>
      <c r="CX36" s="183"/>
      <c r="CY36" s="183"/>
      <c r="CZ36" s="183"/>
      <c r="DA36" s="183"/>
      <c r="DB36" s="183"/>
      <c r="DC36" s="183"/>
      <c r="DD36" s="183"/>
      <c r="DE36" s="183"/>
      <c r="DF36" s="183"/>
      <c r="DG36" s="183"/>
      <c r="DH36" s="183"/>
      <c r="DI36" s="183"/>
      <c r="DJ36" s="183"/>
      <c r="DK36" s="183"/>
      <c r="DL36" s="183"/>
      <c r="DM36" s="183"/>
      <c r="DN36" s="183"/>
      <c r="DO36" s="183"/>
      <c r="DP36" s="183"/>
      <c r="DQ36" s="183"/>
      <c r="DR36" s="183"/>
      <c r="DS36" s="183"/>
      <c r="DT36" s="183"/>
      <c r="DU36" s="183"/>
      <c r="DV36" s="183"/>
      <c r="DW36" s="183"/>
      <c r="DX36" s="183"/>
      <c r="DY36" s="183"/>
      <c r="DZ36" s="183"/>
      <c r="EA36" s="183"/>
      <c r="EB36" s="183"/>
      <c r="EC36" s="183"/>
      <c r="ED36" s="183"/>
      <c r="EE36" s="183"/>
      <c r="EF36" s="183"/>
      <c r="EG36" s="183"/>
      <c r="EH36" s="183"/>
      <c r="EI36" s="183"/>
      <c r="EJ36" s="183"/>
      <c r="EK36" s="183"/>
      <c r="EL36" s="183"/>
      <c r="EM36" s="183"/>
      <c r="EN36" s="183"/>
      <c r="EO36" s="183"/>
      <c r="EP36" s="183"/>
      <c r="EQ36" s="183"/>
      <c r="ER36" s="183"/>
      <c r="ES36" s="183"/>
      <c r="ET36" s="183"/>
      <c r="EU36" s="183"/>
      <c r="EV36" s="183"/>
      <c r="EW36" s="183"/>
      <c r="EX36" s="183"/>
      <c r="EY36" s="183"/>
      <c r="EZ36" s="183"/>
      <c r="FA36" s="183"/>
      <c r="FB36" s="183"/>
      <c r="FC36" s="183"/>
      <c r="FD36" s="183"/>
      <c r="FE36" s="183"/>
      <c r="FF36" s="183"/>
      <c r="FG36" s="183"/>
      <c r="FH36" s="183"/>
      <c r="FI36" s="183"/>
      <c r="FJ36" s="183"/>
      <c r="FK36" s="183"/>
      <c r="FL36" s="183"/>
      <c r="FM36" s="183"/>
      <c r="FN36" s="183"/>
      <c r="FO36" s="183"/>
      <c r="FP36" s="183"/>
      <c r="FQ36" s="183"/>
      <c r="FR36" s="183"/>
      <c r="FS36" s="183"/>
      <c r="FT36" s="183"/>
      <c r="FU36" s="183"/>
      <c r="FV36" s="183"/>
      <c r="FW36" s="183"/>
      <c r="FX36" s="183"/>
      <c r="FY36" s="183"/>
      <c r="FZ36" s="183"/>
      <c r="GA36" s="183"/>
      <c r="GB36" s="183"/>
      <c r="GC36" s="183"/>
      <c r="GD36" s="183"/>
      <c r="GE36" s="183"/>
      <c r="GF36" s="183"/>
      <c r="GG36" s="183"/>
      <c r="GH36" s="183"/>
      <c r="GI36" s="183"/>
      <c r="GJ36" s="183"/>
      <c r="GK36" s="183"/>
      <c r="GL36" s="183"/>
      <c r="GM36" s="183"/>
      <c r="GN36" s="183"/>
      <c r="GO36" s="183"/>
      <c r="GP36" s="183"/>
      <c r="GQ36" s="183"/>
      <c r="GR36" s="183"/>
      <c r="GS36" s="183"/>
      <c r="GT36" s="183"/>
      <c r="GU36" s="183"/>
      <c r="GV36" s="183"/>
      <c r="GW36" s="183"/>
      <c r="GX36" s="183"/>
      <c r="GY36" s="183"/>
      <c r="GZ36" s="183"/>
      <c r="HA36" s="183"/>
      <c r="HB36" s="183"/>
      <c r="HC36" s="183"/>
      <c r="HD36" s="183"/>
      <c r="HE36" s="183"/>
      <c r="HF36" s="183"/>
      <c r="HG36" s="183"/>
      <c r="HH36" s="183"/>
      <c r="HI36" s="183"/>
      <c r="HJ36" s="183"/>
      <c r="HK36" s="183"/>
      <c r="HL36" s="183"/>
      <c r="HM36" s="183"/>
      <c r="HN36" s="183"/>
      <c r="HO36" s="183"/>
      <c r="HP36" s="183"/>
      <c r="HQ36" s="183"/>
      <c r="HR36" s="183"/>
      <c r="HS36" s="183"/>
      <c r="HT36" s="183"/>
      <c r="HU36" s="183"/>
      <c r="HV36" s="183"/>
      <c r="HW36" s="183"/>
      <c r="HX36" s="183"/>
      <c r="HY36" s="183"/>
      <c r="HZ36" s="183"/>
      <c r="IA36" s="183"/>
      <c r="IB36" s="183"/>
      <c r="IC36" s="183"/>
      <c r="ID36" s="183"/>
      <c r="IE36" s="183"/>
      <c r="IF36" s="183"/>
      <c r="IG36" s="183"/>
      <c r="IH36" s="183"/>
      <c r="II36" s="183"/>
      <c r="IJ36" s="183"/>
      <c r="IK36" s="183"/>
      <c r="IL36" s="183"/>
      <c r="IM36" s="183"/>
      <c r="IN36" s="183"/>
      <c r="IO36" s="183"/>
      <c r="IP36" s="183"/>
      <c r="IQ36" s="183"/>
      <c r="IR36" s="183"/>
      <c r="IS36" s="183"/>
      <c r="IT36" s="183"/>
      <c r="IU36" s="183"/>
      <c r="IV36" s="183"/>
      <c r="IW36" s="183"/>
      <c r="IX36" s="183"/>
      <c r="IY36" s="183"/>
      <c r="IZ36" s="183"/>
      <c r="JA36" s="183"/>
      <c r="JB36" s="183"/>
      <c r="JC36" s="183"/>
      <c r="JD36" s="183"/>
      <c r="JE36" s="183"/>
      <c r="JF36" s="183"/>
      <c r="JG36" s="183"/>
      <c r="JH36" s="183"/>
      <c r="JI36" s="183"/>
      <c r="JJ36" s="183"/>
      <c r="JK36" s="183"/>
      <c r="JL36" s="183"/>
      <c r="JM36" s="183"/>
      <c r="JN36" s="183"/>
      <c r="JO36" s="183"/>
      <c r="JP36" s="183"/>
      <c r="JQ36" s="183"/>
      <c r="JR36" s="183"/>
      <c r="JS36" s="183"/>
      <c r="JT36" s="183"/>
      <c r="JU36" s="183"/>
      <c r="JV36" s="183"/>
      <c r="JW36" s="183"/>
      <c r="JX36" s="183"/>
      <c r="JY36" s="183"/>
      <c r="JZ36" s="183"/>
      <c r="KA36" s="183"/>
      <c r="KB36" s="183"/>
      <c r="KC36" s="183"/>
      <c r="KD36" s="183"/>
      <c r="KE36" s="183"/>
      <c r="KF36" s="183"/>
      <c r="KG36" s="183"/>
      <c r="KH36" s="183"/>
      <c r="KI36" s="183"/>
      <c r="KJ36" s="183"/>
      <c r="KK36" s="183"/>
      <c r="KL36" s="183"/>
      <c r="KM36" s="183"/>
      <c r="KN36" s="183"/>
      <c r="KO36" s="183"/>
      <c r="KP36" s="183"/>
      <c r="KQ36" s="183"/>
      <c r="KR36" s="183"/>
      <c r="KS36" s="183"/>
      <c r="KT36" s="183"/>
      <c r="KU36" s="183"/>
      <c r="KV36" s="183"/>
      <c r="KW36" s="183"/>
      <c r="KX36" s="183"/>
      <c r="KY36" s="183"/>
      <c r="KZ36" s="183"/>
      <c r="LA36" s="183"/>
      <c r="LB36" s="183"/>
      <c r="LC36" s="183"/>
      <c r="LD36" s="183"/>
      <c r="LE36" s="183"/>
      <c r="LF36" s="183"/>
      <c r="LG36" s="183"/>
      <c r="LH36" s="183"/>
      <c r="LI36" s="183"/>
      <c r="LJ36" s="183"/>
      <c r="LK36" s="183"/>
      <c r="LL36" s="183"/>
      <c r="LM36" s="183"/>
      <c r="LN36" s="183"/>
      <c r="LO36" s="183"/>
      <c r="LP36" s="183"/>
      <c r="LQ36" s="183"/>
      <c r="LR36" s="183"/>
      <c r="LS36" s="183"/>
      <c r="LT36" s="183"/>
      <c r="LU36" s="183"/>
      <c r="LV36" s="183"/>
      <c r="LW36" s="183"/>
      <c r="LX36" s="183"/>
      <c r="LY36" s="183"/>
      <c r="LZ36" s="183"/>
      <c r="MA36" s="183"/>
      <c r="MB36" s="183"/>
      <c r="MC36" s="183"/>
      <c r="MD36" s="183"/>
      <c r="ME36" s="183"/>
      <c r="MF36" s="183"/>
      <c r="MG36" s="183"/>
    </row>
    <row r="37" spans="1:348" s="220" customFormat="1" ht="17" outlineLevel="1">
      <c r="A37" s="221"/>
      <c r="B37" s="97"/>
      <c r="C37" s="227" t="s">
        <v>9</v>
      </c>
      <c r="D37" s="99"/>
      <c r="E37" s="99"/>
      <c r="F37" s="99"/>
      <c r="G37" s="99"/>
      <c r="H37" s="99"/>
      <c r="I37" s="99"/>
      <c r="J37" s="223"/>
      <c r="K37" s="223"/>
      <c r="L37" s="223"/>
      <c r="M37" s="7"/>
      <c r="N37" s="29"/>
      <c r="O37" s="29"/>
      <c r="P37" s="29"/>
      <c r="Q37" s="29"/>
      <c r="R37" s="29"/>
      <c r="S37" s="29"/>
      <c r="T37" s="110"/>
      <c r="U37" s="183"/>
      <c r="V37" s="183"/>
      <c r="W37" s="183"/>
      <c r="X37" s="183"/>
      <c r="Y37" s="183"/>
      <c r="Z37" s="183"/>
      <c r="AA37" s="183"/>
      <c r="AB37" s="183"/>
      <c r="AC37" s="183"/>
      <c r="AD37" s="183"/>
      <c r="AE37" s="183"/>
      <c r="AF37" s="183"/>
      <c r="AG37" s="183"/>
      <c r="AH37" s="183"/>
      <c r="AI37" s="183"/>
      <c r="AJ37" s="183"/>
      <c r="AK37" s="183"/>
      <c r="AL37" s="183"/>
      <c r="AM37" s="183"/>
      <c r="AN37" s="183"/>
      <c r="AO37" s="183"/>
      <c r="AP37" s="183"/>
      <c r="AQ37" s="183"/>
      <c r="AR37" s="183"/>
      <c r="AS37" s="183"/>
      <c r="AT37" s="183"/>
      <c r="AU37" s="183"/>
      <c r="AV37" s="183"/>
      <c r="AW37" s="183"/>
      <c r="AX37" s="183"/>
      <c r="AY37" s="183"/>
      <c r="AZ37" s="183"/>
      <c r="BA37" s="183"/>
      <c r="BB37" s="183"/>
      <c r="BC37" s="183"/>
      <c r="BD37" s="183"/>
      <c r="BE37" s="183"/>
      <c r="BF37" s="183"/>
      <c r="BG37" s="183"/>
      <c r="BH37" s="183"/>
      <c r="BI37" s="183"/>
      <c r="BJ37" s="183"/>
      <c r="BK37" s="183"/>
      <c r="BL37" s="183"/>
      <c r="BM37" s="183"/>
      <c r="BN37" s="183"/>
      <c r="BO37" s="183"/>
      <c r="BP37" s="183"/>
      <c r="BQ37" s="183"/>
      <c r="BR37" s="183"/>
      <c r="BS37" s="183"/>
      <c r="BT37" s="183"/>
      <c r="BU37" s="183"/>
      <c r="BV37" s="183"/>
      <c r="BW37" s="183"/>
      <c r="BX37" s="183"/>
      <c r="BY37" s="183"/>
      <c r="BZ37" s="183"/>
      <c r="CA37" s="183"/>
      <c r="CB37" s="183"/>
      <c r="CC37" s="183"/>
      <c r="CD37" s="183"/>
      <c r="CE37" s="183"/>
      <c r="CF37" s="183"/>
      <c r="CG37" s="183"/>
      <c r="CH37" s="183"/>
      <c r="CI37" s="183"/>
      <c r="CJ37" s="183"/>
      <c r="CK37" s="183"/>
      <c r="CL37" s="183"/>
      <c r="CM37" s="183"/>
      <c r="CN37" s="183"/>
      <c r="CO37" s="183"/>
      <c r="CP37" s="183"/>
      <c r="CQ37" s="183"/>
      <c r="CR37" s="183"/>
      <c r="CS37" s="183"/>
      <c r="CT37" s="183"/>
      <c r="CU37" s="183"/>
      <c r="CV37" s="183"/>
      <c r="CW37" s="183"/>
      <c r="CX37" s="183"/>
      <c r="CY37" s="183"/>
      <c r="CZ37" s="183"/>
      <c r="DA37" s="183"/>
      <c r="DB37" s="183"/>
      <c r="DC37" s="183"/>
      <c r="DD37" s="183"/>
      <c r="DE37" s="183"/>
      <c r="DF37" s="183"/>
      <c r="DG37" s="183"/>
      <c r="DH37" s="183"/>
      <c r="DI37" s="183"/>
      <c r="DJ37" s="183"/>
      <c r="DK37" s="183"/>
      <c r="DL37" s="183"/>
      <c r="DM37" s="183"/>
      <c r="DN37" s="183"/>
      <c r="DO37" s="183"/>
      <c r="DP37" s="183"/>
      <c r="DQ37" s="183"/>
      <c r="DR37" s="183"/>
      <c r="DS37" s="183"/>
      <c r="DT37" s="183"/>
      <c r="DU37" s="183"/>
      <c r="DV37" s="183"/>
      <c r="DW37" s="183"/>
      <c r="DX37" s="183"/>
      <c r="DY37" s="183"/>
      <c r="DZ37" s="183"/>
      <c r="EA37" s="183"/>
      <c r="EB37" s="183"/>
      <c r="EC37" s="183"/>
      <c r="ED37" s="183"/>
      <c r="EE37" s="183"/>
      <c r="EF37" s="183"/>
      <c r="EG37" s="183"/>
      <c r="EH37" s="183"/>
      <c r="EI37" s="183"/>
      <c r="EJ37" s="183"/>
      <c r="EK37" s="183"/>
      <c r="EL37" s="183"/>
      <c r="EM37" s="183"/>
      <c r="EN37" s="183"/>
      <c r="EO37" s="183"/>
      <c r="EP37" s="183"/>
      <c r="EQ37" s="183"/>
      <c r="ER37" s="183"/>
      <c r="ES37" s="183"/>
      <c r="ET37" s="183"/>
      <c r="EU37" s="183"/>
      <c r="EV37" s="183"/>
      <c r="EW37" s="183"/>
      <c r="EX37" s="183"/>
      <c r="EY37" s="183"/>
      <c r="EZ37" s="183"/>
      <c r="FA37" s="183"/>
      <c r="FB37" s="183"/>
      <c r="FC37" s="183"/>
      <c r="FD37" s="183"/>
      <c r="FE37" s="183"/>
      <c r="FF37" s="183"/>
      <c r="FG37" s="183"/>
      <c r="FH37" s="183"/>
      <c r="FI37" s="183"/>
      <c r="FJ37" s="183"/>
      <c r="FK37" s="183"/>
      <c r="FL37" s="183"/>
      <c r="FM37" s="183"/>
      <c r="FN37" s="183"/>
      <c r="FO37" s="183"/>
      <c r="FP37" s="183"/>
      <c r="FQ37" s="183"/>
      <c r="FR37" s="183"/>
      <c r="FS37" s="183"/>
      <c r="FT37" s="183"/>
      <c r="FU37" s="183"/>
      <c r="FV37" s="183"/>
      <c r="FW37" s="183"/>
      <c r="FX37" s="183"/>
      <c r="FY37" s="183"/>
      <c r="FZ37" s="183"/>
      <c r="GA37" s="183"/>
      <c r="GB37" s="183"/>
      <c r="GC37" s="183"/>
      <c r="GD37" s="183"/>
      <c r="GE37" s="183"/>
      <c r="GF37" s="183"/>
      <c r="GG37" s="183"/>
      <c r="GH37" s="183"/>
      <c r="GI37" s="183"/>
      <c r="GJ37" s="183"/>
      <c r="GK37" s="183"/>
      <c r="GL37" s="183"/>
      <c r="GM37" s="183"/>
      <c r="GN37" s="183"/>
      <c r="GO37" s="183"/>
      <c r="GP37" s="183"/>
      <c r="GQ37" s="183"/>
      <c r="GR37" s="183"/>
      <c r="GS37" s="183"/>
      <c r="GT37" s="183"/>
      <c r="GU37" s="183"/>
      <c r="GV37" s="183"/>
      <c r="GW37" s="183"/>
      <c r="GX37" s="183"/>
      <c r="GY37" s="183"/>
      <c r="GZ37" s="183"/>
      <c r="HA37" s="183"/>
      <c r="HB37" s="183"/>
      <c r="HC37" s="183"/>
      <c r="HD37" s="183"/>
      <c r="HE37" s="183"/>
      <c r="HF37" s="183"/>
      <c r="HG37" s="183"/>
      <c r="HH37" s="183"/>
      <c r="HI37" s="183"/>
      <c r="HJ37" s="183"/>
      <c r="HK37" s="183"/>
      <c r="HL37" s="183"/>
      <c r="HM37" s="183"/>
      <c r="HN37" s="183"/>
      <c r="HO37" s="183"/>
      <c r="HP37" s="183"/>
      <c r="HQ37" s="183"/>
      <c r="HR37" s="183"/>
      <c r="HS37" s="183"/>
      <c r="HT37" s="183"/>
      <c r="HU37" s="183"/>
      <c r="HV37" s="183"/>
      <c r="HW37" s="183"/>
      <c r="HX37" s="183"/>
      <c r="HY37" s="183"/>
      <c r="HZ37" s="183"/>
      <c r="IA37" s="183"/>
      <c r="IB37" s="183"/>
      <c r="IC37" s="183"/>
      <c r="ID37" s="183"/>
      <c r="IE37" s="183"/>
      <c r="IF37" s="183"/>
      <c r="IG37" s="183"/>
      <c r="IH37" s="183"/>
      <c r="II37" s="183"/>
      <c r="IJ37" s="183"/>
      <c r="IK37" s="183"/>
      <c r="IL37" s="183"/>
      <c r="IM37" s="183"/>
      <c r="IN37" s="183"/>
      <c r="IO37" s="183"/>
      <c r="IP37" s="183"/>
      <c r="IQ37" s="183"/>
      <c r="IR37" s="183"/>
      <c r="IS37" s="183"/>
      <c r="IT37" s="183"/>
      <c r="IU37" s="183"/>
      <c r="IV37" s="183"/>
      <c r="IW37" s="183"/>
      <c r="IX37" s="183"/>
      <c r="IY37" s="183"/>
      <c r="IZ37" s="183"/>
      <c r="JA37" s="183"/>
      <c r="JB37" s="183"/>
      <c r="JC37" s="183"/>
      <c r="JD37" s="183"/>
      <c r="JE37" s="183"/>
      <c r="JF37" s="183"/>
      <c r="JG37" s="183"/>
      <c r="JH37" s="183"/>
      <c r="JI37" s="183"/>
      <c r="JJ37" s="183"/>
      <c r="JK37" s="183"/>
      <c r="JL37" s="183"/>
      <c r="JM37" s="183"/>
      <c r="JN37" s="183"/>
      <c r="JO37" s="183"/>
      <c r="JP37" s="183"/>
      <c r="JQ37" s="183"/>
      <c r="JR37" s="183"/>
      <c r="JS37" s="183"/>
      <c r="JT37" s="183"/>
      <c r="JU37" s="183"/>
      <c r="JV37" s="183"/>
      <c r="JW37" s="183"/>
      <c r="JX37" s="183"/>
      <c r="JY37" s="183"/>
      <c r="JZ37" s="183"/>
      <c r="KA37" s="183"/>
      <c r="KB37" s="183"/>
      <c r="KC37" s="183"/>
      <c r="KD37" s="183"/>
      <c r="KE37" s="183"/>
      <c r="KF37" s="183"/>
      <c r="KG37" s="183"/>
      <c r="KH37" s="183"/>
      <c r="KI37" s="183"/>
      <c r="KJ37" s="183"/>
      <c r="KK37" s="183"/>
      <c r="KL37" s="183"/>
      <c r="KM37" s="183"/>
      <c r="KN37" s="183"/>
      <c r="KO37" s="183"/>
      <c r="KP37" s="183"/>
      <c r="KQ37" s="183"/>
      <c r="KR37" s="183"/>
      <c r="KS37" s="183"/>
      <c r="KT37" s="183"/>
      <c r="KU37" s="183"/>
      <c r="KV37" s="183"/>
      <c r="KW37" s="183"/>
      <c r="KX37" s="183"/>
      <c r="KY37" s="183"/>
      <c r="KZ37" s="183"/>
      <c r="LA37" s="183"/>
      <c r="LB37" s="183"/>
      <c r="LC37" s="183"/>
      <c r="LD37" s="183"/>
      <c r="LE37" s="183"/>
      <c r="LF37" s="183"/>
      <c r="LG37" s="183"/>
      <c r="LH37" s="183"/>
      <c r="LI37" s="183"/>
      <c r="LJ37" s="183"/>
      <c r="LK37" s="183"/>
      <c r="LL37" s="183"/>
      <c r="LM37" s="183"/>
      <c r="LN37" s="183"/>
      <c r="LO37" s="183"/>
      <c r="LP37" s="183"/>
      <c r="LQ37" s="183"/>
      <c r="LR37" s="183"/>
      <c r="LS37" s="183"/>
      <c r="LT37" s="183"/>
      <c r="LU37" s="183"/>
      <c r="LV37" s="183"/>
      <c r="LW37" s="183"/>
      <c r="LX37" s="183"/>
      <c r="LY37" s="183"/>
      <c r="LZ37" s="183"/>
      <c r="MA37" s="183"/>
      <c r="MB37" s="183"/>
      <c r="MC37" s="183"/>
      <c r="MD37" s="183"/>
      <c r="ME37" s="183"/>
      <c r="MF37" s="183"/>
      <c r="MG37" s="183"/>
    </row>
    <row r="38" spans="1:348" s="220" customFormat="1" ht="17" outlineLevel="1">
      <c r="A38" s="221"/>
      <c r="B38" s="97"/>
      <c r="C38" s="99"/>
      <c r="D38" s="99"/>
      <c r="E38" s="121" t="s">
        <v>5</v>
      </c>
      <c r="F38" s="99"/>
      <c r="G38" s="99"/>
      <c r="H38" s="99"/>
      <c r="I38" s="99"/>
      <c r="J38" s="233" t="s">
        <v>73</v>
      </c>
      <c r="K38" s="223" t="s">
        <v>77</v>
      </c>
      <c r="L38" s="223"/>
      <c r="M38" s="7"/>
      <c r="N38" s="102">
        <f>($N$32/'Direct costs Brazil'!J32)*'Direct costs Brazil'!I38</f>
        <v>12435.032011202829</v>
      </c>
      <c r="O38" s="16">
        <f>N38*(1+$M$33)</f>
        <v>13552.941389009964</v>
      </c>
      <c r="P38" s="16">
        <f t="shared" ref="P38" si="10">O38*(1+$M$33)</f>
        <v>14771.350819881962</v>
      </c>
      <c r="Q38" s="16">
        <f t="shared" ref="Q38:Q40" si="11">P38*(1+$M$33)</f>
        <v>16099.295258589351</v>
      </c>
      <c r="R38" s="16">
        <f t="shared" ref="R38:R40" si="12">Q38*(1+$M$33)</f>
        <v>17546.621902336534</v>
      </c>
      <c r="S38" s="16">
        <f t="shared" ref="S38:S40" si="13">R38*(1+$M$33)</f>
        <v>19124.063211356588</v>
      </c>
      <c r="T38" s="17">
        <f t="shared" ref="T38:T40" si="14">S38*(1+$M$33)</f>
        <v>20843.316494057548</v>
      </c>
      <c r="U38" s="183"/>
      <c r="V38" s="183"/>
      <c r="W38" s="183"/>
      <c r="X38" s="183"/>
      <c r="Y38" s="183"/>
      <c r="Z38" s="183"/>
      <c r="AA38" s="183"/>
      <c r="AB38" s="183"/>
      <c r="AC38" s="183"/>
      <c r="AD38" s="183"/>
      <c r="AE38" s="183"/>
      <c r="AF38" s="183"/>
      <c r="AG38" s="183"/>
      <c r="AH38" s="183"/>
      <c r="AI38" s="183"/>
      <c r="AJ38" s="183"/>
      <c r="AK38" s="183"/>
      <c r="AL38" s="183"/>
      <c r="AM38" s="183"/>
      <c r="AN38" s="183"/>
      <c r="AO38" s="183"/>
      <c r="AP38" s="183"/>
      <c r="AQ38" s="183"/>
      <c r="AR38" s="183"/>
      <c r="AS38" s="183"/>
      <c r="AT38" s="183"/>
      <c r="AU38" s="183"/>
      <c r="AV38" s="183"/>
      <c r="AW38" s="183"/>
      <c r="AX38" s="183"/>
      <c r="AY38" s="183"/>
      <c r="AZ38" s="183"/>
      <c r="BA38" s="183"/>
      <c r="BB38" s="183"/>
      <c r="BC38" s="183"/>
      <c r="BD38" s="183"/>
      <c r="BE38" s="183"/>
      <c r="BF38" s="183"/>
      <c r="BG38" s="183"/>
      <c r="BH38" s="183"/>
      <c r="BI38" s="183"/>
      <c r="BJ38" s="183"/>
      <c r="BK38" s="183"/>
      <c r="BL38" s="183"/>
      <c r="BM38" s="183"/>
      <c r="BN38" s="183"/>
      <c r="BO38" s="183"/>
      <c r="BP38" s="183"/>
      <c r="BQ38" s="183"/>
      <c r="BR38" s="183"/>
      <c r="BS38" s="183"/>
      <c r="BT38" s="183"/>
      <c r="BU38" s="183"/>
      <c r="BV38" s="183"/>
      <c r="BW38" s="183"/>
      <c r="BX38" s="183"/>
      <c r="BY38" s="183"/>
      <c r="BZ38" s="183"/>
      <c r="CA38" s="183"/>
      <c r="CB38" s="183"/>
      <c r="CC38" s="183"/>
      <c r="CD38" s="183"/>
      <c r="CE38" s="183"/>
      <c r="CF38" s="183"/>
      <c r="CG38" s="183"/>
      <c r="CH38" s="183"/>
      <c r="CI38" s="183"/>
      <c r="CJ38" s="183"/>
      <c r="CK38" s="183"/>
      <c r="CL38" s="183"/>
      <c r="CM38" s="183"/>
      <c r="CN38" s="183"/>
      <c r="CO38" s="183"/>
      <c r="CP38" s="183"/>
      <c r="CQ38" s="183"/>
      <c r="CR38" s="183"/>
      <c r="CS38" s="183"/>
      <c r="CT38" s="183"/>
      <c r="CU38" s="183"/>
      <c r="CV38" s="183"/>
      <c r="CW38" s="183"/>
      <c r="CX38" s="183"/>
      <c r="CY38" s="183"/>
      <c r="CZ38" s="183"/>
      <c r="DA38" s="183"/>
      <c r="DB38" s="183"/>
      <c r="DC38" s="183"/>
      <c r="DD38" s="183"/>
      <c r="DE38" s="183"/>
      <c r="DF38" s="183"/>
      <c r="DG38" s="183"/>
      <c r="DH38" s="183"/>
      <c r="DI38" s="183"/>
      <c r="DJ38" s="183"/>
      <c r="DK38" s="183"/>
      <c r="DL38" s="183"/>
      <c r="DM38" s="183"/>
      <c r="DN38" s="183"/>
      <c r="DO38" s="183"/>
      <c r="DP38" s="183"/>
      <c r="DQ38" s="183"/>
      <c r="DR38" s="183"/>
      <c r="DS38" s="183"/>
      <c r="DT38" s="183"/>
      <c r="DU38" s="183"/>
      <c r="DV38" s="183"/>
      <c r="DW38" s="183"/>
      <c r="DX38" s="183"/>
      <c r="DY38" s="183"/>
      <c r="DZ38" s="183"/>
      <c r="EA38" s="183"/>
      <c r="EB38" s="183"/>
      <c r="EC38" s="183"/>
      <c r="ED38" s="183"/>
      <c r="EE38" s="183"/>
      <c r="EF38" s="183"/>
      <c r="EG38" s="183"/>
      <c r="EH38" s="183"/>
      <c r="EI38" s="183"/>
      <c r="EJ38" s="183"/>
      <c r="EK38" s="183"/>
      <c r="EL38" s="183"/>
      <c r="EM38" s="183"/>
      <c r="EN38" s="183"/>
      <c r="EO38" s="183"/>
      <c r="EP38" s="183"/>
      <c r="EQ38" s="183"/>
      <c r="ER38" s="183"/>
      <c r="ES38" s="183"/>
      <c r="ET38" s="183"/>
      <c r="EU38" s="183"/>
      <c r="EV38" s="183"/>
      <c r="EW38" s="183"/>
      <c r="EX38" s="183"/>
      <c r="EY38" s="183"/>
      <c r="EZ38" s="183"/>
      <c r="FA38" s="183"/>
      <c r="FB38" s="183"/>
      <c r="FC38" s="183"/>
      <c r="FD38" s="183"/>
      <c r="FE38" s="183"/>
      <c r="FF38" s="183"/>
      <c r="FG38" s="183"/>
      <c r="FH38" s="183"/>
      <c r="FI38" s="183"/>
      <c r="FJ38" s="183"/>
      <c r="FK38" s="183"/>
      <c r="FL38" s="183"/>
      <c r="FM38" s="183"/>
      <c r="FN38" s="183"/>
      <c r="FO38" s="183"/>
      <c r="FP38" s="183"/>
      <c r="FQ38" s="183"/>
      <c r="FR38" s="183"/>
      <c r="FS38" s="183"/>
      <c r="FT38" s="183"/>
      <c r="FU38" s="183"/>
      <c r="FV38" s="183"/>
      <c r="FW38" s="183"/>
      <c r="FX38" s="183"/>
      <c r="FY38" s="183"/>
      <c r="FZ38" s="183"/>
      <c r="GA38" s="183"/>
      <c r="GB38" s="183"/>
      <c r="GC38" s="183"/>
      <c r="GD38" s="183"/>
      <c r="GE38" s="183"/>
      <c r="GF38" s="183"/>
      <c r="GG38" s="183"/>
      <c r="GH38" s="183"/>
      <c r="GI38" s="183"/>
      <c r="GJ38" s="183"/>
      <c r="GK38" s="183"/>
      <c r="GL38" s="183"/>
      <c r="GM38" s="183"/>
      <c r="GN38" s="183"/>
      <c r="GO38" s="183"/>
      <c r="GP38" s="183"/>
      <c r="GQ38" s="183"/>
      <c r="GR38" s="183"/>
      <c r="GS38" s="183"/>
      <c r="GT38" s="183"/>
      <c r="GU38" s="183"/>
      <c r="GV38" s="183"/>
      <c r="GW38" s="183"/>
      <c r="GX38" s="183"/>
      <c r="GY38" s="183"/>
      <c r="GZ38" s="183"/>
      <c r="HA38" s="183"/>
      <c r="HB38" s="183"/>
      <c r="HC38" s="183"/>
      <c r="HD38" s="183"/>
      <c r="HE38" s="183"/>
      <c r="HF38" s="183"/>
      <c r="HG38" s="183"/>
      <c r="HH38" s="183"/>
      <c r="HI38" s="183"/>
      <c r="HJ38" s="183"/>
      <c r="HK38" s="183"/>
      <c r="HL38" s="183"/>
      <c r="HM38" s="183"/>
      <c r="HN38" s="183"/>
      <c r="HO38" s="183"/>
      <c r="HP38" s="183"/>
      <c r="HQ38" s="183"/>
      <c r="HR38" s="183"/>
      <c r="HS38" s="183"/>
      <c r="HT38" s="183"/>
      <c r="HU38" s="183"/>
      <c r="HV38" s="183"/>
      <c r="HW38" s="183"/>
      <c r="HX38" s="183"/>
      <c r="HY38" s="183"/>
      <c r="HZ38" s="183"/>
      <c r="IA38" s="183"/>
      <c r="IB38" s="183"/>
      <c r="IC38" s="183"/>
      <c r="ID38" s="183"/>
      <c r="IE38" s="183"/>
      <c r="IF38" s="183"/>
      <c r="IG38" s="183"/>
      <c r="IH38" s="183"/>
      <c r="II38" s="183"/>
      <c r="IJ38" s="183"/>
      <c r="IK38" s="183"/>
      <c r="IL38" s="183"/>
      <c r="IM38" s="183"/>
      <c r="IN38" s="183"/>
      <c r="IO38" s="183"/>
      <c r="IP38" s="183"/>
      <c r="IQ38" s="183"/>
      <c r="IR38" s="183"/>
      <c r="IS38" s="183"/>
      <c r="IT38" s="183"/>
      <c r="IU38" s="183"/>
      <c r="IV38" s="183"/>
      <c r="IW38" s="183"/>
      <c r="IX38" s="183"/>
      <c r="IY38" s="183"/>
      <c r="IZ38" s="183"/>
      <c r="JA38" s="183"/>
      <c r="JB38" s="183"/>
      <c r="JC38" s="183"/>
      <c r="JD38" s="183"/>
      <c r="JE38" s="183"/>
      <c r="JF38" s="183"/>
      <c r="JG38" s="183"/>
      <c r="JH38" s="183"/>
      <c r="JI38" s="183"/>
      <c r="JJ38" s="183"/>
      <c r="JK38" s="183"/>
      <c r="JL38" s="183"/>
      <c r="JM38" s="183"/>
      <c r="JN38" s="183"/>
      <c r="JO38" s="183"/>
      <c r="JP38" s="183"/>
      <c r="JQ38" s="183"/>
      <c r="JR38" s="183"/>
      <c r="JS38" s="183"/>
      <c r="JT38" s="183"/>
      <c r="JU38" s="183"/>
      <c r="JV38" s="183"/>
      <c r="JW38" s="183"/>
      <c r="JX38" s="183"/>
      <c r="JY38" s="183"/>
      <c r="JZ38" s="183"/>
      <c r="KA38" s="183"/>
      <c r="KB38" s="183"/>
      <c r="KC38" s="183"/>
      <c r="KD38" s="183"/>
      <c r="KE38" s="183"/>
      <c r="KF38" s="183"/>
      <c r="KG38" s="183"/>
      <c r="KH38" s="183"/>
      <c r="KI38" s="183"/>
      <c r="KJ38" s="183"/>
      <c r="KK38" s="183"/>
      <c r="KL38" s="183"/>
      <c r="KM38" s="183"/>
      <c r="KN38" s="183"/>
      <c r="KO38" s="183"/>
      <c r="KP38" s="183"/>
      <c r="KQ38" s="183"/>
      <c r="KR38" s="183"/>
      <c r="KS38" s="183"/>
      <c r="KT38" s="183"/>
      <c r="KU38" s="183"/>
      <c r="KV38" s="183"/>
      <c r="KW38" s="183"/>
      <c r="KX38" s="183"/>
      <c r="KY38" s="183"/>
      <c r="KZ38" s="183"/>
      <c r="LA38" s="183"/>
      <c r="LB38" s="183"/>
      <c r="LC38" s="183"/>
      <c r="LD38" s="183"/>
      <c r="LE38" s="183"/>
      <c r="LF38" s="183"/>
      <c r="LG38" s="183"/>
      <c r="LH38" s="183"/>
      <c r="LI38" s="183"/>
      <c r="LJ38" s="183"/>
      <c r="LK38" s="183"/>
      <c r="LL38" s="183"/>
      <c r="LM38" s="183"/>
      <c r="LN38" s="183"/>
      <c r="LO38" s="183"/>
      <c r="LP38" s="183"/>
      <c r="LQ38" s="183"/>
      <c r="LR38" s="183"/>
      <c r="LS38" s="183"/>
      <c r="LT38" s="183"/>
      <c r="LU38" s="183"/>
      <c r="LV38" s="183"/>
      <c r="LW38" s="183"/>
      <c r="LX38" s="183"/>
      <c r="LY38" s="183"/>
      <c r="LZ38" s="183"/>
      <c r="MA38" s="183"/>
      <c r="MB38" s="183"/>
      <c r="MC38" s="183"/>
      <c r="MD38" s="183"/>
      <c r="ME38" s="183"/>
      <c r="MF38" s="183"/>
      <c r="MG38" s="183"/>
    </row>
    <row r="39" spans="1:348" s="220" customFormat="1" ht="17" outlineLevel="1">
      <c r="A39" s="221"/>
      <c r="B39" s="97"/>
      <c r="C39" s="228"/>
      <c r="D39" s="99"/>
      <c r="E39" s="121" t="s">
        <v>6</v>
      </c>
      <c r="F39" s="99"/>
      <c r="G39" s="99"/>
      <c r="H39" s="99"/>
      <c r="I39" s="99"/>
      <c r="J39" s="233" t="s">
        <v>73</v>
      </c>
      <c r="K39" s="223" t="s">
        <v>77</v>
      </c>
      <c r="L39" s="223"/>
      <c r="M39" s="7"/>
      <c r="N39" s="102">
        <f>($N$32/'Direct costs Brazil'!J32)*'Direct costs Brazil'!I39</f>
        <v>21424.401493514149</v>
      </c>
      <c r="O39" s="16">
        <f t="shared" ref="O39:P40" si="15">N39*(1+$M$33)</f>
        <v>23350.455187781074</v>
      </c>
      <c r="P39" s="16">
        <f t="shared" si="15"/>
        <v>25449.661109162593</v>
      </c>
      <c r="Q39" s="16">
        <f t="shared" si="11"/>
        <v>27737.585642876311</v>
      </c>
      <c r="R39" s="16">
        <f t="shared" si="12"/>
        <v>30231.194592170894</v>
      </c>
      <c r="S39" s="16">
        <f t="shared" si="13"/>
        <v>32948.97898600706</v>
      </c>
      <c r="T39" s="17">
        <f t="shared" si="14"/>
        <v>35911.092196849095</v>
      </c>
      <c r="U39" s="183"/>
      <c r="V39" s="183"/>
      <c r="W39" s="183"/>
      <c r="X39" s="183"/>
      <c r="Y39" s="183"/>
      <c r="Z39" s="183"/>
      <c r="AA39" s="183"/>
      <c r="AB39" s="183"/>
      <c r="AC39" s="183"/>
      <c r="AD39" s="183"/>
      <c r="AE39" s="183"/>
      <c r="AF39" s="183"/>
      <c r="AG39" s="183"/>
      <c r="AH39" s="183"/>
      <c r="AI39" s="183"/>
      <c r="AJ39" s="183"/>
      <c r="AK39" s="183"/>
      <c r="AL39" s="183"/>
      <c r="AM39" s="183"/>
      <c r="AN39" s="183"/>
      <c r="AO39" s="183"/>
      <c r="AP39" s="183"/>
      <c r="AQ39" s="183"/>
      <c r="AR39" s="183"/>
      <c r="AS39" s="183"/>
      <c r="AT39" s="183"/>
      <c r="AU39" s="183"/>
      <c r="AV39" s="183"/>
      <c r="AW39" s="183"/>
      <c r="AX39" s="183"/>
      <c r="AY39" s="183"/>
      <c r="AZ39" s="183"/>
      <c r="BA39" s="183"/>
      <c r="BB39" s="183"/>
      <c r="BC39" s="183"/>
      <c r="BD39" s="183"/>
      <c r="BE39" s="183"/>
      <c r="BF39" s="183"/>
      <c r="BG39" s="183"/>
      <c r="BH39" s="183"/>
      <c r="BI39" s="183"/>
      <c r="BJ39" s="183"/>
      <c r="BK39" s="183"/>
      <c r="BL39" s="183"/>
      <c r="BM39" s="183"/>
      <c r="BN39" s="183"/>
      <c r="BO39" s="183"/>
      <c r="BP39" s="183"/>
      <c r="BQ39" s="183"/>
      <c r="BR39" s="183"/>
      <c r="BS39" s="183"/>
      <c r="BT39" s="183"/>
      <c r="BU39" s="183"/>
      <c r="BV39" s="183"/>
      <c r="BW39" s="183"/>
      <c r="BX39" s="183"/>
      <c r="BY39" s="183"/>
      <c r="BZ39" s="183"/>
      <c r="CA39" s="183"/>
      <c r="CB39" s="183"/>
      <c r="CC39" s="183"/>
      <c r="CD39" s="183"/>
      <c r="CE39" s="183"/>
      <c r="CF39" s="183"/>
      <c r="CG39" s="183"/>
      <c r="CH39" s="183"/>
      <c r="CI39" s="183"/>
      <c r="CJ39" s="183"/>
      <c r="CK39" s="183"/>
      <c r="CL39" s="183"/>
      <c r="CM39" s="183"/>
      <c r="CN39" s="183"/>
      <c r="CO39" s="183"/>
      <c r="CP39" s="183"/>
      <c r="CQ39" s="183"/>
      <c r="CR39" s="183"/>
      <c r="CS39" s="183"/>
      <c r="CT39" s="183"/>
      <c r="CU39" s="183"/>
      <c r="CV39" s="183"/>
      <c r="CW39" s="183"/>
      <c r="CX39" s="183"/>
      <c r="CY39" s="183"/>
      <c r="CZ39" s="183"/>
      <c r="DA39" s="183"/>
      <c r="DB39" s="183"/>
      <c r="DC39" s="183"/>
      <c r="DD39" s="183"/>
      <c r="DE39" s="183"/>
      <c r="DF39" s="183"/>
      <c r="DG39" s="183"/>
      <c r="DH39" s="183"/>
      <c r="DI39" s="183"/>
      <c r="DJ39" s="183"/>
      <c r="DK39" s="183"/>
      <c r="DL39" s="183"/>
      <c r="DM39" s="183"/>
      <c r="DN39" s="183"/>
      <c r="DO39" s="183"/>
      <c r="DP39" s="183"/>
      <c r="DQ39" s="183"/>
      <c r="DR39" s="183"/>
      <c r="DS39" s="183"/>
      <c r="DT39" s="183"/>
      <c r="DU39" s="183"/>
      <c r="DV39" s="183"/>
      <c r="DW39" s="183"/>
      <c r="DX39" s="183"/>
      <c r="DY39" s="183"/>
      <c r="DZ39" s="183"/>
      <c r="EA39" s="183"/>
      <c r="EB39" s="183"/>
      <c r="EC39" s="183"/>
      <c r="ED39" s="183"/>
      <c r="EE39" s="183"/>
      <c r="EF39" s="183"/>
      <c r="EG39" s="183"/>
      <c r="EH39" s="183"/>
      <c r="EI39" s="183"/>
      <c r="EJ39" s="183"/>
      <c r="EK39" s="183"/>
      <c r="EL39" s="183"/>
      <c r="EM39" s="183"/>
      <c r="EN39" s="183"/>
      <c r="EO39" s="183"/>
      <c r="EP39" s="183"/>
      <c r="EQ39" s="183"/>
      <c r="ER39" s="183"/>
      <c r="ES39" s="183"/>
      <c r="ET39" s="183"/>
      <c r="EU39" s="183"/>
      <c r="EV39" s="183"/>
      <c r="EW39" s="183"/>
      <c r="EX39" s="183"/>
      <c r="EY39" s="183"/>
      <c r="EZ39" s="183"/>
      <c r="FA39" s="183"/>
      <c r="FB39" s="183"/>
      <c r="FC39" s="183"/>
      <c r="FD39" s="183"/>
      <c r="FE39" s="183"/>
      <c r="FF39" s="183"/>
      <c r="FG39" s="183"/>
      <c r="FH39" s="183"/>
      <c r="FI39" s="183"/>
      <c r="FJ39" s="183"/>
      <c r="FK39" s="183"/>
      <c r="FL39" s="183"/>
      <c r="FM39" s="183"/>
      <c r="FN39" s="183"/>
      <c r="FO39" s="183"/>
      <c r="FP39" s="183"/>
      <c r="FQ39" s="183"/>
      <c r="FR39" s="183"/>
      <c r="FS39" s="183"/>
      <c r="FT39" s="183"/>
      <c r="FU39" s="183"/>
      <c r="FV39" s="183"/>
      <c r="FW39" s="183"/>
      <c r="FX39" s="183"/>
      <c r="FY39" s="183"/>
      <c r="FZ39" s="183"/>
      <c r="GA39" s="183"/>
      <c r="GB39" s="183"/>
      <c r="GC39" s="183"/>
      <c r="GD39" s="183"/>
      <c r="GE39" s="183"/>
      <c r="GF39" s="183"/>
      <c r="GG39" s="183"/>
      <c r="GH39" s="183"/>
      <c r="GI39" s="183"/>
      <c r="GJ39" s="183"/>
      <c r="GK39" s="183"/>
      <c r="GL39" s="183"/>
      <c r="GM39" s="183"/>
      <c r="GN39" s="183"/>
      <c r="GO39" s="183"/>
      <c r="GP39" s="183"/>
      <c r="GQ39" s="183"/>
      <c r="GR39" s="183"/>
      <c r="GS39" s="183"/>
      <c r="GT39" s="183"/>
      <c r="GU39" s="183"/>
      <c r="GV39" s="183"/>
      <c r="GW39" s="183"/>
      <c r="GX39" s="183"/>
      <c r="GY39" s="183"/>
      <c r="GZ39" s="183"/>
      <c r="HA39" s="183"/>
      <c r="HB39" s="183"/>
      <c r="HC39" s="183"/>
      <c r="HD39" s="183"/>
      <c r="HE39" s="183"/>
      <c r="HF39" s="183"/>
      <c r="HG39" s="183"/>
      <c r="HH39" s="183"/>
      <c r="HI39" s="183"/>
      <c r="HJ39" s="183"/>
      <c r="HK39" s="183"/>
      <c r="HL39" s="183"/>
      <c r="HM39" s="183"/>
      <c r="HN39" s="183"/>
      <c r="HO39" s="183"/>
      <c r="HP39" s="183"/>
      <c r="HQ39" s="183"/>
      <c r="HR39" s="183"/>
      <c r="HS39" s="183"/>
      <c r="HT39" s="183"/>
      <c r="HU39" s="183"/>
      <c r="HV39" s="183"/>
      <c r="HW39" s="183"/>
      <c r="HX39" s="183"/>
      <c r="HY39" s="183"/>
      <c r="HZ39" s="183"/>
      <c r="IA39" s="183"/>
      <c r="IB39" s="183"/>
      <c r="IC39" s="183"/>
      <c r="ID39" s="183"/>
      <c r="IE39" s="183"/>
      <c r="IF39" s="183"/>
      <c r="IG39" s="183"/>
      <c r="IH39" s="183"/>
      <c r="II39" s="183"/>
      <c r="IJ39" s="183"/>
      <c r="IK39" s="183"/>
      <c r="IL39" s="183"/>
      <c r="IM39" s="183"/>
      <c r="IN39" s="183"/>
      <c r="IO39" s="183"/>
      <c r="IP39" s="183"/>
      <c r="IQ39" s="183"/>
      <c r="IR39" s="183"/>
      <c r="IS39" s="183"/>
      <c r="IT39" s="183"/>
      <c r="IU39" s="183"/>
      <c r="IV39" s="183"/>
      <c r="IW39" s="183"/>
      <c r="IX39" s="183"/>
      <c r="IY39" s="183"/>
      <c r="IZ39" s="183"/>
      <c r="JA39" s="183"/>
      <c r="JB39" s="183"/>
      <c r="JC39" s="183"/>
      <c r="JD39" s="183"/>
      <c r="JE39" s="183"/>
      <c r="JF39" s="183"/>
      <c r="JG39" s="183"/>
      <c r="JH39" s="183"/>
      <c r="JI39" s="183"/>
      <c r="JJ39" s="183"/>
      <c r="JK39" s="183"/>
      <c r="JL39" s="183"/>
      <c r="JM39" s="183"/>
      <c r="JN39" s="183"/>
      <c r="JO39" s="183"/>
      <c r="JP39" s="183"/>
      <c r="JQ39" s="183"/>
      <c r="JR39" s="183"/>
      <c r="JS39" s="183"/>
      <c r="JT39" s="183"/>
      <c r="JU39" s="183"/>
      <c r="JV39" s="183"/>
      <c r="JW39" s="183"/>
      <c r="JX39" s="183"/>
      <c r="JY39" s="183"/>
      <c r="JZ39" s="183"/>
      <c r="KA39" s="183"/>
      <c r="KB39" s="183"/>
      <c r="KC39" s="183"/>
      <c r="KD39" s="183"/>
      <c r="KE39" s="183"/>
      <c r="KF39" s="183"/>
      <c r="KG39" s="183"/>
      <c r="KH39" s="183"/>
      <c r="KI39" s="183"/>
      <c r="KJ39" s="183"/>
      <c r="KK39" s="183"/>
      <c r="KL39" s="183"/>
      <c r="KM39" s="183"/>
      <c r="KN39" s="183"/>
      <c r="KO39" s="183"/>
      <c r="KP39" s="183"/>
      <c r="KQ39" s="183"/>
      <c r="KR39" s="183"/>
      <c r="KS39" s="183"/>
      <c r="KT39" s="183"/>
      <c r="KU39" s="183"/>
      <c r="KV39" s="183"/>
      <c r="KW39" s="183"/>
      <c r="KX39" s="183"/>
      <c r="KY39" s="183"/>
      <c r="KZ39" s="183"/>
      <c r="LA39" s="183"/>
      <c r="LB39" s="183"/>
      <c r="LC39" s="183"/>
      <c r="LD39" s="183"/>
      <c r="LE39" s="183"/>
      <c r="LF39" s="183"/>
      <c r="LG39" s="183"/>
      <c r="LH39" s="183"/>
      <c r="LI39" s="183"/>
      <c r="LJ39" s="183"/>
      <c r="LK39" s="183"/>
      <c r="LL39" s="183"/>
      <c r="LM39" s="183"/>
      <c r="LN39" s="183"/>
      <c r="LO39" s="183"/>
      <c r="LP39" s="183"/>
      <c r="LQ39" s="183"/>
      <c r="LR39" s="183"/>
      <c r="LS39" s="183"/>
      <c r="LT39" s="183"/>
      <c r="LU39" s="183"/>
      <c r="LV39" s="183"/>
      <c r="LW39" s="183"/>
      <c r="LX39" s="183"/>
      <c r="LY39" s="183"/>
      <c r="LZ39" s="183"/>
      <c r="MA39" s="183"/>
      <c r="MB39" s="183"/>
      <c r="MC39" s="183"/>
      <c r="MD39" s="183"/>
      <c r="ME39" s="183"/>
      <c r="MF39" s="183"/>
      <c r="MG39" s="183"/>
    </row>
    <row r="40" spans="1:348" s="220" customFormat="1" ht="17" outlineLevel="1">
      <c r="A40" s="221"/>
      <c r="B40" s="97"/>
      <c r="C40" s="228"/>
      <c r="D40" s="99"/>
      <c r="E40" s="121" t="s">
        <v>7</v>
      </c>
      <c r="F40" s="99"/>
      <c r="G40" s="99"/>
      <c r="H40" s="99"/>
      <c r="I40" s="99"/>
      <c r="J40" s="233" t="s">
        <v>73</v>
      </c>
      <c r="K40" s="223" t="s">
        <v>77</v>
      </c>
      <c r="L40" s="223"/>
      <c r="M40" s="7"/>
      <c r="N40" s="102">
        <f>($N$32/'Direct costs Brazil'!J32)*'Direct costs Brazil'!I40</f>
        <v>25513.152689504717</v>
      </c>
      <c r="O40" s="16">
        <f>N40*(1+$M$33)</f>
        <v>27806.785116291194</v>
      </c>
      <c r="P40" s="16">
        <f t="shared" si="15"/>
        <v>30306.615098245773</v>
      </c>
      <c r="Q40" s="16">
        <f t="shared" si="11"/>
        <v>33031.179795578071</v>
      </c>
      <c r="R40" s="16">
        <f t="shared" si="12"/>
        <v>36000.68285920054</v>
      </c>
      <c r="S40" s="16">
        <f t="shared" si="13"/>
        <v>39237.144248242672</v>
      </c>
      <c r="T40" s="17">
        <f t="shared" si="14"/>
        <v>42764.563516159695</v>
      </c>
      <c r="U40" s="183"/>
      <c r="V40" s="183"/>
      <c r="W40" s="183"/>
      <c r="X40" s="183"/>
      <c r="Y40" s="183"/>
      <c r="Z40" s="183"/>
      <c r="AA40" s="183"/>
      <c r="AB40" s="183"/>
      <c r="AC40" s="183"/>
      <c r="AD40" s="183"/>
      <c r="AE40" s="183"/>
      <c r="AF40" s="183"/>
      <c r="AG40" s="183"/>
      <c r="AH40" s="183"/>
      <c r="AI40" s="183"/>
      <c r="AJ40" s="183"/>
      <c r="AK40" s="183"/>
      <c r="AL40" s="183"/>
      <c r="AM40" s="183"/>
      <c r="AN40" s="183"/>
      <c r="AO40" s="183"/>
      <c r="AP40" s="183"/>
      <c r="AQ40" s="183"/>
      <c r="AR40" s="183"/>
      <c r="AS40" s="183"/>
      <c r="AT40" s="183"/>
      <c r="AU40" s="183"/>
      <c r="AV40" s="183"/>
      <c r="AW40" s="183"/>
      <c r="AX40" s="183"/>
      <c r="AY40" s="183"/>
      <c r="AZ40" s="183"/>
      <c r="BA40" s="183"/>
      <c r="BB40" s="183"/>
      <c r="BC40" s="183"/>
      <c r="BD40" s="183"/>
      <c r="BE40" s="183"/>
      <c r="BF40" s="183"/>
      <c r="BG40" s="183"/>
      <c r="BH40" s="183"/>
      <c r="BI40" s="183"/>
      <c r="BJ40" s="183"/>
      <c r="BK40" s="183"/>
      <c r="BL40" s="183"/>
      <c r="BM40" s="183"/>
      <c r="BN40" s="183"/>
      <c r="BO40" s="183"/>
      <c r="BP40" s="183"/>
      <c r="BQ40" s="183"/>
      <c r="BR40" s="183"/>
      <c r="BS40" s="183"/>
      <c r="BT40" s="183"/>
      <c r="BU40" s="183"/>
      <c r="BV40" s="183"/>
      <c r="BW40" s="183"/>
      <c r="BX40" s="183"/>
      <c r="BY40" s="183"/>
      <c r="BZ40" s="183"/>
      <c r="CA40" s="183"/>
      <c r="CB40" s="183"/>
      <c r="CC40" s="183"/>
      <c r="CD40" s="183"/>
      <c r="CE40" s="183"/>
      <c r="CF40" s="183"/>
      <c r="CG40" s="183"/>
      <c r="CH40" s="183"/>
      <c r="CI40" s="183"/>
      <c r="CJ40" s="183"/>
      <c r="CK40" s="183"/>
      <c r="CL40" s="183"/>
      <c r="CM40" s="183"/>
      <c r="CN40" s="183"/>
      <c r="CO40" s="183"/>
      <c r="CP40" s="183"/>
      <c r="CQ40" s="183"/>
      <c r="CR40" s="183"/>
      <c r="CS40" s="183"/>
      <c r="CT40" s="183"/>
      <c r="CU40" s="183"/>
      <c r="CV40" s="183"/>
      <c r="CW40" s="183"/>
      <c r="CX40" s="183"/>
      <c r="CY40" s="183"/>
      <c r="CZ40" s="183"/>
      <c r="DA40" s="183"/>
      <c r="DB40" s="183"/>
      <c r="DC40" s="183"/>
      <c r="DD40" s="183"/>
      <c r="DE40" s="183"/>
      <c r="DF40" s="183"/>
      <c r="DG40" s="183"/>
      <c r="DH40" s="183"/>
      <c r="DI40" s="183"/>
      <c r="DJ40" s="183"/>
      <c r="DK40" s="183"/>
      <c r="DL40" s="183"/>
      <c r="DM40" s="183"/>
      <c r="DN40" s="183"/>
      <c r="DO40" s="183"/>
      <c r="DP40" s="183"/>
      <c r="DQ40" s="183"/>
      <c r="DR40" s="183"/>
      <c r="DS40" s="183"/>
      <c r="DT40" s="183"/>
      <c r="DU40" s="183"/>
      <c r="DV40" s="183"/>
      <c r="DW40" s="183"/>
      <c r="DX40" s="183"/>
      <c r="DY40" s="183"/>
      <c r="DZ40" s="183"/>
      <c r="EA40" s="183"/>
      <c r="EB40" s="183"/>
      <c r="EC40" s="183"/>
      <c r="ED40" s="183"/>
      <c r="EE40" s="183"/>
      <c r="EF40" s="183"/>
      <c r="EG40" s="183"/>
      <c r="EH40" s="183"/>
      <c r="EI40" s="183"/>
      <c r="EJ40" s="183"/>
      <c r="EK40" s="183"/>
      <c r="EL40" s="183"/>
      <c r="EM40" s="183"/>
      <c r="EN40" s="183"/>
      <c r="EO40" s="183"/>
      <c r="EP40" s="183"/>
      <c r="EQ40" s="183"/>
      <c r="ER40" s="183"/>
      <c r="ES40" s="183"/>
      <c r="ET40" s="183"/>
      <c r="EU40" s="183"/>
      <c r="EV40" s="183"/>
      <c r="EW40" s="183"/>
      <c r="EX40" s="183"/>
      <c r="EY40" s="183"/>
      <c r="EZ40" s="183"/>
      <c r="FA40" s="183"/>
      <c r="FB40" s="183"/>
      <c r="FC40" s="183"/>
      <c r="FD40" s="183"/>
      <c r="FE40" s="183"/>
      <c r="FF40" s="183"/>
      <c r="FG40" s="183"/>
      <c r="FH40" s="183"/>
      <c r="FI40" s="183"/>
      <c r="FJ40" s="183"/>
      <c r="FK40" s="183"/>
      <c r="FL40" s="183"/>
      <c r="FM40" s="183"/>
      <c r="FN40" s="183"/>
      <c r="FO40" s="183"/>
      <c r="FP40" s="183"/>
      <c r="FQ40" s="183"/>
      <c r="FR40" s="183"/>
      <c r="FS40" s="183"/>
      <c r="FT40" s="183"/>
      <c r="FU40" s="183"/>
      <c r="FV40" s="183"/>
      <c r="FW40" s="183"/>
      <c r="FX40" s="183"/>
      <c r="FY40" s="183"/>
      <c r="FZ40" s="183"/>
      <c r="GA40" s="183"/>
      <c r="GB40" s="183"/>
      <c r="GC40" s="183"/>
      <c r="GD40" s="183"/>
      <c r="GE40" s="183"/>
      <c r="GF40" s="183"/>
      <c r="GG40" s="183"/>
      <c r="GH40" s="183"/>
      <c r="GI40" s="183"/>
      <c r="GJ40" s="183"/>
      <c r="GK40" s="183"/>
      <c r="GL40" s="183"/>
      <c r="GM40" s="183"/>
      <c r="GN40" s="183"/>
      <c r="GO40" s="183"/>
      <c r="GP40" s="183"/>
      <c r="GQ40" s="183"/>
      <c r="GR40" s="183"/>
      <c r="GS40" s="183"/>
      <c r="GT40" s="183"/>
      <c r="GU40" s="183"/>
      <c r="GV40" s="183"/>
      <c r="GW40" s="183"/>
      <c r="GX40" s="183"/>
      <c r="GY40" s="183"/>
      <c r="GZ40" s="183"/>
      <c r="HA40" s="183"/>
      <c r="HB40" s="183"/>
      <c r="HC40" s="183"/>
      <c r="HD40" s="183"/>
      <c r="HE40" s="183"/>
      <c r="HF40" s="183"/>
      <c r="HG40" s="183"/>
      <c r="HH40" s="183"/>
      <c r="HI40" s="183"/>
      <c r="HJ40" s="183"/>
      <c r="HK40" s="183"/>
      <c r="HL40" s="183"/>
      <c r="HM40" s="183"/>
      <c r="HN40" s="183"/>
      <c r="HO40" s="183"/>
      <c r="HP40" s="183"/>
      <c r="HQ40" s="183"/>
      <c r="HR40" s="183"/>
      <c r="HS40" s="183"/>
      <c r="HT40" s="183"/>
      <c r="HU40" s="183"/>
      <c r="HV40" s="183"/>
      <c r="HW40" s="183"/>
      <c r="HX40" s="183"/>
      <c r="HY40" s="183"/>
      <c r="HZ40" s="183"/>
      <c r="IA40" s="183"/>
      <c r="IB40" s="183"/>
      <c r="IC40" s="183"/>
      <c r="ID40" s="183"/>
      <c r="IE40" s="183"/>
      <c r="IF40" s="183"/>
      <c r="IG40" s="183"/>
      <c r="IH40" s="183"/>
      <c r="II40" s="183"/>
      <c r="IJ40" s="183"/>
      <c r="IK40" s="183"/>
      <c r="IL40" s="183"/>
      <c r="IM40" s="183"/>
      <c r="IN40" s="183"/>
      <c r="IO40" s="183"/>
      <c r="IP40" s="183"/>
      <c r="IQ40" s="183"/>
      <c r="IR40" s="183"/>
      <c r="IS40" s="183"/>
      <c r="IT40" s="183"/>
      <c r="IU40" s="183"/>
      <c r="IV40" s="183"/>
      <c r="IW40" s="183"/>
      <c r="IX40" s="183"/>
      <c r="IY40" s="183"/>
      <c r="IZ40" s="183"/>
      <c r="JA40" s="183"/>
      <c r="JB40" s="183"/>
      <c r="JC40" s="183"/>
      <c r="JD40" s="183"/>
      <c r="JE40" s="183"/>
      <c r="JF40" s="183"/>
      <c r="JG40" s="183"/>
      <c r="JH40" s="183"/>
      <c r="JI40" s="183"/>
      <c r="JJ40" s="183"/>
      <c r="JK40" s="183"/>
      <c r="JL40" s="183"/>
      <c r="JM40" s="183"/>
      <c r="JN40" s="183"/>
      <c r="JO40" s="183"/>
      <c r="JP40" s="183"/>
      <c r="JQ40" s="183"/>
      <c r="JR40" s="183"/>
      <c r="JS40" s="183"/>
      <c r="JT40" s="183"/>
      <c r="JU40" s="183"/>
      <c r="JV40" s="183"/>
      <c r="JW40" s="183"/>
      <c r="JX40" s="183"/>
      <c r="JY40" s="183"/>
      <c r="JZ40" s="183"/>
      <c r="KA40" s="183"/>
      <c r="KB40" s="183"/>
      <c r="KC40" s="183"/>
      <c r="KD40" s="183"/>
      <c r="KE40" s="183"/>
      <c r="KF40" s="183"/>
      <c r="KG40" s="183"/>
      <c r="KH40" s="183"/>
      <c r="KI40" s="183"/>
      <c r="KJ40" s="183"/>
      <c r="KK40" s="183"/>
      <c r="KL40" s="183"/>
      <c r="KM40" s="183"/>
      <c r="KN40" s="183"/>
      <c r="KO40" s="183"/>
      <c r="KP40" s="183"/>
      <c r="KQ40" s="183"/>
      <c r="KR40" s="183"/>
      <c r="KS40" s="183"/>
      <c r="KT40" s="183"/>
      <c r="KU40" s="183"/>
      <c r="KV40" s="183"/>
      <c r="KW40" s="183"/>
      <c r="KX40" s="183"/>
      <c r="KY40" s="183"/>
      <c r="KZ40" s="183"/>
      <c r="LA40" s="183"/>
      <c r="LB40" s="183"/>
      <c r="LC40" s="183"/>
      <c r="LD40" s="183"/>
      <c r="LE40" s="183"/>
      <c r="LF40" s="183"/>
      <c r="LG40" s="183"/>
      <c r="LH40" s="183"/>
      <c r="LI40" s="183"/>
      <c r="LJ40" s="183"/>
      <c r="LK40" s="183"/>
      <c r="LL40" s="183"/>
      <c r="LM40" s="183"/>
      <c r="LN40" s="183"/>
      <c r="LO40" s="183"/>
      <c r="LP40" s="183"/>
      <c r="LQ40" s="183"/>
      <c r="LR40" s="183"/>
      <c r="LS40" s="183"/>
      <c r="LT40" s="183"/>
      <c r="LU40" s="183"/>
      <c r="LV40" s="183"/>
      <c r="LW40" s="183"/>
      <c r="LX40" s="183"/>
      <c r="LY40" s="183"/>
      <c r="LZ40" s="183"/>
      <c r="MA40" s="183"/>
      <c r="MB40" s="183"/>
      <c r="MC40" s="183"/>
      <c r="MD40" s="183"/>
      <c r="ME40" s="183"/>
      <c r="MF40" s="183"/>
      <c r="MG40" s="183"/>
    </row>
    <row r="41" spans="1:348" s="220" customFormat="1" ht="17" outlineLevel="1">
      <c r="A41" s="221"/>
      <c r="B41" s="97"/>
      <c r="C41" s="228"/>
      <c r="D41" s="228"/>
      <c r="E41" s="99"/>
      <c r="F41" s="99"/>
      <c r="G41" s="99"/>
      <c r="H41" s="99"/>
      <c r="I41" s="99"/>
      <c r="J41" s="223"/>
      <c r="K41" s="223" t="s">
        <v>77</v>
      </c>
      <c r="L41" s="223"/>
      <c r="M41" s="114" t="s">
        <v>59</v>
      </c>
      <c r="N41" s="115">
        <f t="shared" ref="N41:T41" si="16">SUM(N38:N40)</f>
        <v>59372.586194221702</v>
      </c>
      <c r="O41" s="18">
        <f t="shared" si="16"/>
        <v>64710.181693082239</v>
      </c>
      <c r="P41" s="18">
        <f t="shared" si="16"/>
        <v>70527.627027290335</v>
      </c>
      <c r="Q41" s="18">
        <f t="shared" si="16"/>
        <v>76868.060697043722</v>
      </c>
      <c r="R41" s="18">
        <f t="shared" si="16"/>
        <v>83778.499353707972</v>
      </c>
      <c r="S41" s="18">
        <f t="shared" si="16"/>
        <v>91310.186445606319</v>
      </c>
      <c r="T41" s="37">
        <f t="shared" si="16"/>
        <v>99518.972207066341</v>
      </c>
      <c r="U41" s="183"/>
      <c r="V41" s="183"/>
      <c r="W41" s="183"/>
      <c r="X41" s="183"/>
      <c r="Y41" s="183"/>
      <c r="Z41" s="183"/>
      <c r="AA41" s="183"/>
      <c r="AB41" s="183"/>
      <c r="AC41" s="183"/>
      <c r="AD41" s="183"/>
      <c r="AE41" s="183"/>
      <c r="AF41" s="183"/>
      <c r="AG41" s="183"/>
      <c r="AH41" s="183"/>
      <c r="AI41" s="183"/>
      <c r="AJ41" s="183"/>
      <c r="AK41" s="183"/>
      <c r="AL41" s="183"/>
      <c r="AM41" s="183"/>
      <c r="AN41" s="183"/>
      <c r="AO41" s="183"/>
      <c r="AP41" s="183"/>
      <c r="AQ41" s="183"/>
      <c r="AR41" s="183"/>
      <c r="AS41" s="183"/>
      <c r="AT41" s="183"/>
      <c r="AU41" s="183"/>
      <c r="AV41" s="183"/>
      <c r="AW41" s="183"/>
      <c r="AX41" s="183"/>
      <c r="AY41" s="183"/>
      <c r="AZ41" s="183"/>
      <c r="BA41" s="183"/>
      <c r="BB41" s="183"/>
      <c r="BC41" s="183"/>
      <c r="BD41" s="183"/>
      <c r="BE41" s="183"/>
      <c r="BF41" s="183"/>
      <c r="BG41" s="183"/>
      <c r="BH41" s="183"/>
      <c r="BI41" s="183"/>
      <c r="BJ41" s="183"/>
      <c r="BK41" s="183"/>
      <c r="BL41" s="183"/>
      <c r="BM41" s="183"/>
      <c r="BN41" s="183"/>
      <c r="BO41" s="183"/>
      <c r="BP41" s="183"/>
      <c r="BQ41" s="183"/>
      <c r="BR41" s="183"/>
      <c r="BS41" s="183"/>
      <c r="BT41" s="183"/>
      <c r="BU41" s="183"/>
      <c r="BV41" s="183"/>
      <c r="BW41" s="183"/>
      <c r="BX41" s="183"/>
      <c r="BY41" s="183"/>
      <c r="BZ41" s="183"/>
      <c r="CA41" s="183"/>
      <c r="CB41" s="183"/>
      <c r="CC41" s="183"/>
      <c r="CD41" s="183"/>
      <c r="CE41" s="183"/>
      <c r="CF41" s="183"/>
      <c r="CG41" s="183"/>
      <c r="CH41" s="183"/>
      <c r="CI41" s="183"/>
      <c r="CJ41" s="183"/>
      <c r="CK41" s="183"/>
      <c r="CL41" s="183"/>
      <c r="CM41" s="183"/>
      <c r="CN41" s="183"/>
      <c r="CO41" s="183"/>
      <c r="CP41" s="183"/>
      <c r="CQ41" s="183"/>
      <c r="CR41" s="183"/>
      <c r="CS41" s="183"/>
      <c r="CT41" s="183"/>
      <c r="CU41" s="183"/>
      <c r="CV41" s="183"/>
      <c r="CW41" s="183"/>
      <c r="CX41" s="183"/>
      <c r="CY41" s="183"/>
      <c r="CZ41" s="183"/>
      <c r="DA41" s="183"/>
      <c r="DB41" s="183"/>
      <c r="DC41" s="183"/>
      <c r="DD41" s="183"/>
      <c r="DE41" s="183"/>
      <c r="DF41" s="183"/>
      <c r="DG41" s="183"/>
      <c r="DH41" s="183"/>
      <c r="DI41" s="183"/>
      <c r="DJ41" s="183"/>
      <c r="DK41" s="183"/>
      <c r="DL41" s="183"/>
      <c r="DM41" s="183"/>
      <c r="DN41" s="183"/>
      <c r="DO41" s="183"/>
      <c r="DP41" s="183"/>
      <c r="DQ41" s="183"/>
      <c r="DR41" s="183"/>
      <c r="DS41" s="183"/>
      <c r="DT41" s="183"/>
      <c r="DU41" s="183"/>
      <c r="DV41" s="183"/>
      <c r="DW41" s="183"/>
      <c r="DX41" s="183"/>
      <c r="DY41" s="183"/>
      <c r="DZ41" s="183"/>
      <c r="EA41" s="183"/>
      <c r="EB41" s="183"/>
      <c r="EC41" s="183"/>
      <c r="ED41" s="183"/>
      <c r="EE41" s="183"/>
      <c r="EF41" s="183"/>
      <c r="EG41" s="183"/>
      <c r="EH41" s="183"/>
      <c r="EI41" s="183"/>
      <c r="EJ41" s="183"/>
      <c r="EK41" s="183"/>
      <c r="EL41" s="183"/>
      <c r="EM41" s="183"/>
      <c r="EN41" s="183"/>
      <c r="EO41" s="183"/>
      <c r="EP41" s="183"/>
      <c r="EQ41" s="183"/>
      <c r="ER41" s="183"/>
      <c r="ES41" s="183"/>
      <c r="ET41" s="183"/>
      <c r="EU41" s="183"/>
      <c r="EV41" s="183"/>
      <c r="EW41" s="183"/>
      <c r="EX41" s="183"/>
      <c r="EY41" s="183"/>
      <c r="EZ41" s="183"/>
      <c r="FA41" s="183"/>
      <c r="FB41" s="183"/>
      <c r="FC41" s="183"/>
      <c r="FD41" s="183"/>
      <c r="FE41" s="183"/>
      <c r="FF41" s="183"/>
      <c r="FG41" s="183"/>
      <c r="FH41" s="183"/>
      <c r="FI41" s="183"/>
      <c r="FJ41" s="183"/>
      <c r="FK41" s="183"/>
      <c r="FL41" s="183"/>
      <c r="FM41" s="183"/>
      <c r="FN41" s="183"/>
      <c r="FO41" s="183"/>
      <c r="FP41" s="183"/>
      <c r="FQ41" s="183"/>
      <c r="FR41" s="183"/>
      <c r="FS41" s="183"/>
      <c r="FT41" s="183"/>
      <c r="FU41" s="183"/>
      <c r="FV41" s="183"/>
      <c r="FW41" s="183"/>
      <c r="FX41" s="183"/>
      <c r="FY41" s="183"/>
      <c r="FZ41" s="183"/>
      <c r="GA41" s="183"/>
      <c r="GB41" s="183"/>
      <c r="GC41" s="183"/>
      <c r="GD41" s="183"/>
      <c r="GE41" s="183"/>
      <c r="GF41" s="183"/>
      <c r="GG41" s="183"/>
      <c r="GH41" s="183"/>
      <c r="GI41" s="183"/>
      <c r="GJ41" s="183"/>
      <c r="GK41" s="183"/>
      <c r="GL41" s="183"/>
      <c r="GM41" s="183"/>
      <c r="GN41" s="183"/>
      <c r="GO41" s="183"/>
      <c r="GP41" s="183"/>
      <c r="GQ41" s="183"/>
      <c r="GR41" s="183"/>
      <c r="GS41" s="183"/>
      <c r="GT41" s="183"/>
      <c r="GU41" s="183"/>
      <c r="GV41" s="183"/>
      <c r="GW41" s="183"/>
      <c r="GX41" s="183"/>
      <c r="GY41" s="183"/>
      <c r="GZ41" s="183"/>
      <c r="HA41" s="183"/>
      <c r="HB41" s="183"/>
      <c r="HC41" s="183"/>
      <c r="HD41" s="183"/>
      <c r="HE41" s="183"/>
      <c r="HF41" s="183"/>
      <c r="HG41" s="183"/>
      <c r="HH41" s="183"/>
      <c r="HI41" s="183"/>
      <c r="HJ41" s="183"/>
      <c r="HK41" s="183"/>
      <c r="HL41" s="183"/>
      <c r="HM41" s="183"/>
      <c r="HN41" s="183"/>
      <c r="HO41" s="183"/>
      <c r="HP41" s="183"/>
      <c r="HQ41" s="183"/>
      <c r="HR41" s="183"/>
      <c r="HS41" s="183"/>
      <c r="HT41" s="183"/>
      <c r="HU41" s="183"/>
      <c r="HV41" s="183"/>
      <c r="HW41" s="183"/>
      <c r="HX41" s="183"/>
      <c r="HY41" s="183"/>
      <c r="HZ41" s="183"/>
      <c r="IA41" s="183"/>
      <c r="IB41" s="183"/>
      <c r="IC41" s="183"/>
      <c r="ID41" s="183"/>
      <c r="IE41" s="183"/>
      <c r="IF41" s="183"/>
      <c r="IG41" s="183"/>
      <c r="IH41" s="183"/>
      <c r="II41" s="183"/>
      <c r="IJ41" s="183"/>
      <c r="IK41" s="183"/>
      <c r="IL41" s="183"/>
      <c r="IM41" s="183"/>
      <c r="IN41" s="183"/>
      <c r="IO41" s="183"/>
      <c r="IP41" s="183"/>
      <c r="IQ41" s="183"/>
      <c r="IR41" s="183"/>
      <c r="IS41" s="183"/>
      <c r="IT41" s="183"/>
      <c r="IU41" s="183"/>
      <c r="IV41" s="183"/>
      <c r="IW41" s="183"/>
      <c r="IX41" s="183"/>
      <c r="IY41" s="183"/>
      <c r="IZ41" s="183"/>
      <c r="JA41" s="183"/>
      <c r="JB41" s="183"/>
      <c r="JC41" s="183"/>
      <c r="JD41" s="183"/>
      <c r="JE41" s="183"/>
      <c r="JF41" s="183"/>
      <c r="JG41" s="183"/>
      <c r="JH41" s="183"/>
      <c r="JI41" s="183"/>
      <c r="JJ41" s="183"/>
      <c r="JK41" s="183"/>
      <c r="JL41" s="183"/>
      <c r="JM41" s="183"/>
      <c r="JN41" s="183"/>
      <c r="JO41" s="183"/>
      <c r="JP41" s="183"/>
      <c r="JQ41" s="183"/>
      <c r="JR41" s="183"/>
      <c r="JS41" s="183"/>
      <c r="JT41" s="183"/>
      <c r="JU41" s="183"/>
      <c r="JV41" s="183"/>
      <c r="JW41" s="183"/>
      <c r="JX41" s="183"/>
      <c r="JY41" s="183"/>
      <c r="JZ41" s="183"/>
      <c r="KA41" s="183"/>
      <c r="KB41" s="183"/>
      <c r="KC41" s="183"/>
      <c r="KD41" s="183"/>
      <c r="KE41" s="183"/>
      <c r="KF41" s="183"/>
      <c r="KG41" s="183"/>
      <c r="KH41" s="183"/>
      <c r="KI41" s="183"/>
      <c r="KJ41" s="183"/>
      <c r="KK41" s="183"/>
      <c r="KL41" s="183"/>
      <c r="KM41" s="183"/>
      <c r="KN41" s="183"/>
      <c r="KO41" s="183"/>
      <c r="KP41" s="183"/>
      <c r="KQ41" s="183"/>
      <c r="KR41" s="183"/>
      <c r="KS41" s="183"/>
      <c r="KT41" s="183"/>
      <c r="KU41" s="183"/>
      <c r="KV41" s="183"/>
      <c r="KW41" s="183"/>
      <c r="KX41" s="183"/>
      <c r="KY41" s="183"/>
      <c r="KZ41" s="183"/>
      <c r="LA41" s="183"/>
      <c r="LB41" s="183"/>
      <c r="LC41" s="183"/>
      <c r="LD41" s="183"/>
      <c r="LE41" s="183"/>
      <c r="LF41" s="183"/>
      <c r="LG41" s="183"/>
      <c r="LH41" s="183"/>
      <c r="LI41" s="183"/>
      <c r="LJ41" s="183"/>
      <c r="LK41" s="183"/>
      <c r="LL41" s="183"/>
      <c r="LM41" s="183"/>
      <c r="LN41" s="183"/>
      <c r="LO41" s="183"/>
      <c r="LP41" s="183"/>
      <c r="LQ41" s="183"/>
      <c r="LR41" s="183"/>
      <c r="LS41" s="183"/>
      <c r="LT41" s="183"/>
      <c r="LU41" s="183"/>
      <c r="LV41" s="183"/>
      <c r="LW41" s="183"/>
      <c r="LX41" s="183"/>
      <c r="LY41" s="183"/>
      <c r="LZ41" s="183"/>
      <c r="MA41" s="183"/>
      <c r="MB41" s="183"/>
      <c r="MC41" s="183"/>
      <c r="MD41" s="183"/>
      <c r="ME41" s="183"/>
      <c r="MF41" s="183"/>
      <c r="MG41" s="183"/>
    </row>
    <row r="42" spans="1:348" s="220" customFormat="1" ht="17" outlineLevel="1">
      <c r="A42" s="221"/>
      <c r="B42" s="97"/>
      <c r="C42" s="227" t="s">
        <v>10</v>
      </c>
      <c r="D42" s="227"/>
      <c r="E42" s="99"/>
      <c r="F42" s="99"/>
      <c r="G42" s="99"/>
      <c r="H42" s="99"/>
      <c r="I42" s="99"/>
      <c r="J42" s="223"/>
      <c r="K42" s="223"/>
      <c r="L42" s="223"/>
      <c r="M42" s="7"/>
      <c r="N42" s="20"/>
      <c r="O42" s="20"/>
      <c r="P42" s="20"/>
      <c r="Q42" s="38"/>
      <c r="R42" s="38"/>
      <c r="S42" s="38"/>
      <c r="T42" s="39"/>
      <c r="U42" s="183"/>
      <c r="V42" s="183"/>
      <c r="W42" s="183"/>
      <c r="X42" s="183"/>
      <c r="Y42" s="183"/>
      <c r="Z42" s="183"/>
      <c r="AA42" s="183"/>
      <c r="AB42" s="183"/>
      <c r="AC42" s="183"/>
      <c r="AD42" s="183"/>
      <c r="AE42" s="183"/>
      <c r="AF42" s="183"/>
      <c r="AG42" s="183"/>
      <c r="AH42" s="183"/>
      <c r="AI42" s="183"/>
      <c r="AJ42" s="183"/>
      <c r="AK42" s="183"/>
      <c r="AL42" s="183"/>
      <c r="AM42" s="183"/>
      <c r="AN42" s="183"/>
      <c r="AO42" s="183"/>
      <c r="AP42" s="183"/>
      <c r="AQ42" s="183"/>
      <c r="AR42" s="183"/>
      <c r="AS42" s="183"/>
      <c r="AT42" s="183"/>
      <c r="AU42" s="183"/>
      <c r="AV42" s="183"/>
      <c r="AW42" s="183"/>
      <c r="AX42" s="183"/>
      <c r="AY42" s="183"/>
      <c r="AZ42" s="183"/>
      <c r="BA42" s="183"/>
      <c r="BB42" s="183"/>
      <c r="BC42" s="183"/>
      <c r="BD42" s="183"/>
      <c r="BE42" s="183"/>
      <c r="BF42" s="183"/>
      <c r="BG42" s="183"/>
      <c r="BH42" s="183"/>
      <c r="BI42" s="183"/>
      <c r="BJ42" s="183"/>
      <c r="BK42" s="183"/>
      <c r="BL42" s="183"/>
      <c r="BM42" s="183"/>
      <c r="BN42" s="183"/>
      <c r="BO42" s="183"/>
      <c r="BP42" s="183"/>
      <c r="BQ42" s="183"/>
      <c r="BR42" s="183"/>
      <c r="BS42" s="183"/>
      <c r="BT42" s="183"/>
      <c r="BU42" s="183"/>
      <c r="BV42" s="183"/>
      <c r="BW42" s="183"/>
      <c r="BX42" s="183"/>
      <c r="BY42" s="183"/>
      <c r="BZ42" s="183"/>
      <c r="CA42" s="183"/>
      <c r="CB42" s="183"/>
      <c r="CC42" s="183"/>
      <c r="CD42" s="183"/>
      <c r="CE42" s="183"/>
      <c r="CF42" s="183"/>
      <c r="CG42" s="183"/>
      <c r="CH42" s="183"/>
      <c r="CI42" s="183"/>
      <c r="CJ42" s="183"/>
      <c r="CK42" s="183"/>
      <c r="CL42" s="183"/>
      <c r="CM42" s="183"/>
      <c r="CN42" s="183"/>
      <c r="CO42" s="183"/>
      <c r="CP42" s="183"/>
      <c r="CQ42" s="183"/>
      <c r="CR42" s="183"/>
      <c r="CS42" s="183"/>
      <c r="CT42" s="183"/>
      <c r="CU42" s="183"/>
      <c r="CV42" s="183"/>
      <c r="CW42" s="183"/>
      <c r="CX42" s="183"/>
      <c r="CY42" s="183"/>
      <c r="CZ42" s="183"/>
      <c r="DA42" s="183"/>
      <c r="DB42" s="183"/>
      <c r="DC42" s="183"/>
      <c r="DD42" s="183"/>
      <c r="DE42" s="183"/>
      <c r="DF42" s="183"/>
      <c r="DG42" s="183"/>
      <c r="DH42" s="183"/>
      <c r="DI42" s="183"/>
      <c r="DJ42" s="183"/>
      <c r="DK42" s="183"/>
      <c r="DL42" s="183"/>
      <c r="DM42" s="183"/>
      <c r="DN42" s="183"/>
      <c r="DO42" s="183"/>
      <c r="DP42" s="183"/>
      <c r="DQ42" s="183"/>
      <c r="DR42" s="183"/>
      <c r="DS42" s="183"/>
      <c r="DT42" s="183"/>
      <c r="DU42" s="183"/>
      <c r="DV42" s="183"/>
      <c r="DW42" s="183"/>
      <c r="DX42" s="183"/>
      <c r="DY42" s="183"/>
      <c r="DZ42" s="183"/>
      <c r="EA42" s="183"/>
      <c r="EB42" s="183"/>
      <c r="EC42" s="183"/>
      <c r="ED42" s="183"/>
      <c r="EE42" s="183"/>
      <c r="EF42" s="183"/>
      <c r="EG42" s="183"/>
      <c r="EH42" s="183"/>
      <c r="EI42" s="183"/>
      <c r="EJ42" s="183"/>
      <c r="EK42" s="183"/>
      <c r="EL42" s="183"/>
      <c r="EM42" s="183"/>
      <c r="EN42" s="183"/>
      <c r="EO42" s="183"/>
      <c r="EP42" s="183"/>
      <c r="EQ42" s="183"/>
      <c r="ER42" s="183"/>
      <c r="ES42" s="183"/>
      <c r="ET42" s="183"/>
      <c r="EU42" s="183"/>
      <c r="EV42" s="183"/>
      <c r="EW42" s="183"/>
      <c r="EX42" s="183"/>
      <c r="EY42" s="183"/>
      <c r="EZ42" s="183"/>
      <c r="FA42" s="183"/>
      <c r="FB42" s="183"/>
      <c r="FC42" s="183"/>
      <c r="FD42" s="183"/>
      <c r="FE42" s="183"/>
      <c r="FF42" s="183"/>
      <c r="FG42" s="183"/>
      <c r="FH42" s="183"/>
      <c r="FI42" s="183"/>
      <c r="FJ42" s="183"/>
      <c r="FK42" s="183"/>
      <c r="FL42" s="183"/>
      <c r="FM42" s="183"/>
      <c r="FN42" s="183"/>
      <c r="FO42" s="183"/>
      <c r="FP42" s="183"/>
      <c r="FQ42" s="183"/>
      <c r="FR42" s="183"/>
      <c r="FS42" s="183"/>
      <c r="FT42" s="183"/>
      <c r="FU42" s="183"/>
      <c r="FV42" s="183"/>
      <c r="FW42" s="183"/>
      <c r="FX42" s="183"/>
      <c r="FY42" s="183"/>
      <c r="FZ42" s="183"/>
      <c r="GA42" s="183"/>
      <c r="GB42" s="183"/>
      <c r="GC42" s="183"/>
      <c r="GD42" s="183"/>
      <c r="GE42" s="183"/>
      <c r="GF42" s="183"/>
      <c r="GG42" s="183"/>
      <c r="GH42" s="183"/>
      <c r="GI42" s="183"/>
      <c r="GJ42" s="183"/>
      <c r="GK42" s="183"/>
      <c r="GL42" s="183"/>
      <c r="GM42" s="183"/>
      <c r="GN42" s="183"/>
      <c r="GO42" s="183"/>
      <c r="GP42" s="183"/>
      <c r="GQ42" s="183"/>
      <c r="GR42" s="183"/>
      <c r="GS42" s="183"/>
      <c r="GT42" s="183"/>
      <c r="GU42" s="183"/>
      <c r="GV42" s="183"/>
      <c r="GW42" s="183"/>
      <c r="GX42" s="183"/>
      <c r="GY42" s="183"/>
      <c r="GZ42" s="183"/>
      <c r="HA42" s="183"/>
      <c r="HB42" s="183"/>
      <c r="HC42" s="183"/>
      <c r="HD42" s="183"/>
      <c r="HE42" s="183"/>
      <c r="HF42" s="183"/>
      <c r="HG42" s="183"/>
      <c r="HH42" s="183"/>
      <c r="HI42" s="183"/>
      <c r="HJ42" s="183"/>
      <c r="HK42" s="183"/>
      <c r="HL42" s="183"/>
      <c r="HM42" s="183"/>
      <c r="HN42" s="183"/>
      <c r="HO42" s="183"/>
      <c r="HP42" s="183"/>
      <c r="HQ42" s="183"/>
      <c r="HR42" s="183"/>
      <c r="HS42" s="183"/>
      <c r="HT42" s="183"/>
      <c r="HU42" s="183"/>
      <c r="HV42" s="183"/>
      <c r="HW42" s="183"/>
      <c r="HX42" s="183"/>
      <c r="HY42" s="183"/>
      <c r="HZ42" s="183"/>
      <c r="IA42" s="183"/>
      <c r="IB42" s="183"/>
      <c r="IC42" s="183"/>
      <c r="ID42" s="183"/>
      <c r="IE42" s="183"/>
      <c r="IF42" s="183"/>
      <c r="IG42" s="183"/>
      <c r="IH42" s="183"/>
      <c r="II42" s="183"/>
      <c r="IJ42" s="183"/>
      <c r="IK42" s="183"/>
      <c r="IL42" s="183"/>
      <c r="IM42" s="183"/>
      <c r="IN42" s="183"/>
      <c r="IO42" s="183"/>
      <c r="IP42" s="183"/>
      <c r="IQ42" s="183"/>
      <c r="IR42" s="183"/>
      <c r="IS42" s="183"/>
      <c r="IT42" s="183"/>
      <c r="IU42" s="183"/>
      <c r="IV42" s="183"/>
      <c r="IW42" s="183"/>
      <c r="IX42" s="183"/>
      <c r="IY42" s="183"/>
      <c r="IZ42" s="183"/>
      <c r="JA42" s="183"/>
      <c r="JB42" s="183"/>
      <c r="JC42" s="183"/>
      <c r="JD42" s="183"/>
      <c r="JE42" s="183"/>
      <c r="JF42" s="183"/>
      <c r="JG42" s="183"/>
      <c r="JH42" s="183"/>
      <c r="JI42" s="183"/>
      <c r="JJ42" s="183"/>
      <c r="JK42" s="183"/>
      <c r="JL42" s="183"/>
      <c r="JM42" s="183"/>
      <c r="JN42" s="183"/>
      <c r="JO42" s="183"/>
      <c r="JP42" s="183"/>
      <c r="JQ42" s="183"/>
      <c r="JR42" s="183"/>
      <c r="JS42" s="183"/>
      <c r="JT42" s="183"/>
      <c r="JU42" s="183"/>
      <c r="JV42" s="183"/>
      <c r="JW42" s="183"/>
      <c r="JX42" s="183"/>
      <c r="JY42" s="183"/>
      <c r="JZ42" s="183"/>
      <c r="KA42" s="183"/>
      <c r="KB42" s="183"/>
      <c r="KC42" s="183"/>
      <c r="KD42" s="183"/>
      <c r="KE42" s="183"/>
      <c r="KF42" s="183"/>
      <c r="KG42" s="183"/>
      <c r="KH42" s="183"/>
      <c r="KI42" s="183"/>
      <c r="KJ42" s="183"/>
      <c r="KK42" s="183"/>
      <c r="KL42" s="183"/>
      <c r="KM42" s="183"/>
      <c r="KN42" s="183"/>
      <c r="KO42" s="183"/>
      <c r="KP42" s="183"/>
      <c r="KQ42" s="183"/>
      <c r="KR42" s="183"/>
      <c r="KS42" s="183"/>
      <c r="KT42" s="183"/>
      <c r="KU42" s="183"/>
      <c r="KV42" s="183"/>
      <c r="KW42" s="183"/>
      <c r="KX42" s="183"/>
      <c r="KY42" s="183"/>
      <c r="KZ42" s="183"/>
      <c r="LA42" s="183"/>
      <c r="LB42" s="183"/>
      <c r="LC42" s="183"/>
      <c r="LD42" s="183"/>
      <c r="LE42" s="183"/>
      <c r="LF42" s="183"/>
      <c r="LG42" s="183"/>
      <c r="LH42" s="183"/>
      <c r="LI42" s="183"/>
      <c r="LJ42" s="183"/>
      <c r="LK42" s="183"/>
      <c r="LL42" s="183"/>
      <c r="LM42" s="183"/>
      <c r="LN42" s="183"/>
      <c r="LO42" s="183"/>
      <c r="LP42" s="183"/>
      <c r="LQ42" s="183"/>
      <c r="LR42" s="183"/>
      <c r="LS42" s="183"/>
      <c r="LT42" s="183"/>
      <c r="LU42" s="183"/>
      <c r="LV42" s="183"/>
      <c r="LW42" s="183"/>
      <c r="LX42" s="183"/>
      <c r="LY42" s="183"/>
      <c r="LZ42" s="183"/>
      <c r="MA42" s="183"/>
      <c r="MB42" s="183"/>
      <c r="MC42" s="183"/>
      <c r="MD42" s="183"/>
      <c r="ME42" s="183"/>
      <c r="MF42" s="183"/>
      <c r="MG42" s="183"/>
    </row>
    <row r="43" spans="1:348" s="220" customFormat="1" ht="17" outlineLevel="1">
      <c r="A43" s="221"/>
      <c r="B43" s="97"/>
      <c r="C43" s="99"/>
      <c r="D43" s="99"/>
      <c r="E43" s="121" t="s">
        <v>5</v>
      </c>
      <c r="F43" s="99"/>
      <c r="G43" s="99"/>
      <c r="H43" s="99"/>
      <c r="I43" s="99"/>
      <c r="J43" s="223" t="s">
        <v>73</v>
      </c>
      <c r="K43" s="223" t="s">
        <v>77</v>
      </c>
      <c r="L43" s="223"/>
      <c r="M43" s="7"/>
      <c r="N43" s="116">
        <f>($N$32/'Direct costs Brazil'!J32)*'Direct costs Brazil'!I43</f>
        <v>16177.302270990565</v>
      </c>
      <c r="O43" s="22">
        <f>N43*(1+$M$33)</f>
        <v>17631.641745152618</v>
      </c>
      <c r="P43" s="22">
        <f t="shared" ref="P43:P45" si="17">O43*(1+$M$33)</f>
        <v>19216.726338041841</v>
      </c>
      <c r="Q43" s="22">
        <f t="shared" ref="Q43:Q45" si="18">P43*(1+$M$33)</f>
        <v>20944.310035831804</v>
      </c>
      <c r="R43" s="22">
        <f t="shared" ref="R43:R45" si="19">Q43*(1+$M$33)</f>
        <v>22827.203508053084</v>
      </c>
      <c r="S43" s="22">
        <f t="shared" ref="S43:S45" si="20">R43*(1+$M$33)</f>
        <v>24879.36910342706</v>
      </c>
      <c r="T43" s="40">
        <f t="shared" ref="T43:T45" si="21">S43*(1+$M$33)</f>
        <v>27116.024385825156</v>
      </c>
      <c r="U43" s="183"/>
      <c r="V43" s="183"/>
      <c r="W43" s="183"/>
      <c r="X43" s="183"/>
      <c r="Y43" s="183"/>
      <c r="Z43" s="183"/>
      <c r="AA43" s="183"/>
      <c r="AB43" s="183"/>
      <c r="AC43" s="183"/>
      <c r="AD43" s="183"/>
      <c r="AE43" s="183"/>
      <c r="AF43" s="183"/>
      <c r="AG43" s="183"/>
      <c r="AH43" s="183"/>
      <c r="AI43" s="183"/>
      <c r="AJ43" s="183"/>
      <c r="AK43" s="183"/>
      <c r="AL43" s="183"/>
      <c r="AM43" s="183"/>
      <c r="AN43" s="183"/>
      <c r="AO43" s="183"/>
      <c r="AP43" s="183"/>
      <c r="AQ43" s="183"/>
      <c r="AR43" s="183"/>
      <c r="AS43" s="183"/>
      <c r="AT43" s="183"/>
      <c r="AU43" s="183"/>
      <c r="AV43" s="183"/>
      <c r="AW43" s="183"/>
      <c r="AX43" s="183"/>
      <c r="AY43" s="183"/>
      <c r="AZ43" s="183"/>
      <c r="BA43" s="183"/>
      <c r="BB43" s="183"/>
      <c r="BC43" s="183"/>
      <c r="BD43" s="183"/>
      <c r="BE43" s="183"/>
      <c r="BF43" s="183"/>
      <c r="BG43" s="183"/>
      <c r="BH43" s="183"/>
      <c r="BI43" s="183"/>
      <c r="BJ43" s="183"/>
      <c r="BK43" s="183"/>
      <c r="BL43" s="183"/>
      <c r="BM43" s="183"/>
      <c r="BN43" s="183"/>
      <c r="BO43" s="183"/>
      <c r="BP43" s="183"/>
      <c r="BQ43" s="183"/>
      <c r="BR43" s="183"/>
      <c r="BS43" s="183"/>
      <c r="BT43" s="183"/>
      <c r="BU43" s="183"/>
      <c r="BV43" s="183"/>
      <c r="BW43" s="183"/>
      <c r="BX43" s="183"/>
      <c r="BY43" s="183"/>
      <c r="BZ43" s="183"/>
      <c r="CA43" s="183"/>
      <c r="CB43" s="183"/>
      <c r="CC43" s="183"/>
      <c r="CD43" s="183"/>
      <c r="CE43" s="183"/>
      <c r="CF43" s="183"/>
      <c r="CG43" s="183"/>
      <c r="CH43" s="183"/>
      <c r="CI43" s="183"/>
      <c r="CJ43" s="183"/>
      <c r="CK43" s="183"/>
      <c r="CL43" s="183"/>
      <c r="CM43" s="183"/>
      <c r="CN43" s="183"/>
      <c r="CO43" s="183"/>
      <c r="CP43" s="183"/>
      <c r="CQ43" s="183"/>
      <c r="CR43" s="183"/>
      <c r="CS43" s="183"/>
      <c r="CT43" s="183"/>
      <c r="CU43" s="183"/>
      <c r="CV43" s="183"/>
      <c r="CW43" s="183"/>
      <c r="CX43" s="183"/>
      <c r="CY43" s="183"/>
      <c r="CZ43" s="183"/>
      <c r="DA43" s="183"/>
      <c r="DB43" s="183"/>
      <c r="DC43" s="183"/>
      <c r="DD43" s="183"/>
      <c r="DE43" s="183"/>
      <c r="DF43" s="183"/>
      <c r="DG43" s="183"/>
      <c r="DH43" s="183"/>
      <c r="DI43" s="183"/>
      <c r="DJ43" s="183"/>
      <c r="DK43" s="183"/>
      <c r="DL43" s="183"/>
      <c r="DM43" s="183"/>
      <c r="DN43" s="183"/>
      <c r="DO43" s="183"/>
      <c r="DP43" s="183"/>
      <c r="DQ43" s="183"/>
      <c r="DR43" s="183"/>
      <c r="DS43" s="183"/>
      <c r="DT43" s="183"/>
      <c r="DU43" s="183"/>
      <c r="DV43" s="183"/>
      <c r="DW43" s="183"/>
      <c r="DX43" s="183"/>
      <c r="DY43" s="183"/>
      <c r="DZ43" s="183"/>
      <c r="EA43" s="183"/>
      <c r="EB43" s="183"/>
      <c r="EC43" s="183"/>
      <c r="ED43" s="183"/>
      <c r="EE43" s="183"/>
      <c r="EF43" s="183"/>
      <c r="EG43" s="183"/>
      <c r="EH43" s="183"/>
      <c r="EI43" s="183"/>
      <c r="EJ43" s="183"/>
      <c r="EK43" s="183"/>
      <c r="EL43" s="183"/>
      <c r="EM43" s="183"/>
      <c r="EN43" s="183"/>
      <c r="EO43" s="183"/>
      <c r="EP43" s="183"/>
      <c r="EQ43" s="183"/>
      <c r="ER43" s="183"/>
      <c r="ES43" s="183"/>
      <c r="ET43" s="183"/>
      <c r="EU43" s="183"/>
      <c r="EV43" s="183"/>
      <c r="EW43" s="183"/>
      <c r="EX43" s="183"/>
      <c r="EY43" s="183"/>
      <c r="EZ43" s="183"/>
      <c r="FA43" s="183"/>
      <c r="FB43" s="183"/>
      <c r="FC43" s="183"/>
      <c r="FD43" s="183"/>
      <c r="FE43" s="183"/>
      <c r="FF43" s="183"/>
      <c r="FG43" s="183"/>
      <c r="FH43" s="183"/>
      <c r="FI43" s="183"/>
      <c r="FJ43" s="183"/>
      <c r="FK43" s="183"/>
      <c r="FL43" s="183"/>
      <c r="FM43" s="183"/>
      <c r="FN43" s="183"/>
      <c r="FO43" s="183"/>
      <c r="FP43" s="183"/>
      <c r="FQ43" s="183"/>
      <c r="FR43" s="183"/>
      <c r="FS43" s="183"/>
      <c r="FT43" s="183"/>
      <c r="FU43" s="183"/>
      <c r="FV43" s="183"/>
      <c r="FW43" s="183"/>
      <c r="FX43" s="183"/>
      <c r="FY43" s="183"/>
      <c r="FZ43" s="183"/>
      <c r="GA43" s="183"/>
      <c r="GB43" s="183"/>
      <c r="GC43" s="183"/>
      <c r="GD43" s="183"/>
      <c r="GE43" s="183"/>
      <c r="GF43" s="183"/>
      <c r="GG43" s="183"/>
      <c r="GH43" s="183"/>
      <c r="GI43" s="183"/>
      <c r="GJ43" s="183"/>
      <c r="GK43" s="183"/>
      <c r="GL43" s="183"/>
      <c r="GM43" s="183"/>
      <c r="GN43" s="183"/>
      <c r="GO43" s="183"/>
      <c r="GP43" s="183"/>
      <c r="GQ43" s="183"/>
      <c r="GR43" s="183"/>
      <c r="GS43" s="183"/>
      <c r="GT43" s="183"/>
      <c r="GU43" s="183"/>
      <c r="GV43" s="183"/>
      <c r="GW43" s="183"/>
      <c r="GX43" s="183"/>
      <c r="GY43" s="183"/>
      <c r="GZ43" s="183"/>
      <c r="HA43" s="183"/>
      <c r="HB43" s="183"/>
      <c r="HC43" s="183"/>
      <c r="HD43" s="183"/>
      <c r="HE43" s="183"/>
      <c r="HF43" s="183"/>
      <c r="HG43" s="183"/>
      <c r="HH43" s="183"/>
      <c r="HI43" s="183"/>
      <c r="HJ43" s="183"/>
      <c r="HK43" s="183"/>
      <c r="HL43" s="183"/>
      <c r="HM43" s="183"/>
      <c r="HN43" s="183"/>
      <c r="HO43" s="183"/>
      <c r="HP43" s="183"/>
      <c r="HQ43" s="183"/>
      <c r="HR43" s="183"/>
      <c r="HS43" s="183"/>
      <c r="HT43" s="183"/>
      <c r="HU43" s="183"/>
      <c r="HV43" s="183"/>
      <c r="HW43" s="183"/>
      <c r="HX43" s="183"/>
      <c r="HY43" s="183"/>
      <c r="HZ43" s="183"/>
      <c r="IA43" s="183"/>
      <c r="IB43" s="183"/>
      <c r="IC43" s="183"/>
      <c r="ID43" s="183"/>
      <c r="IE43" s="183"/>
      <c r="IF43" s="183"/>
      <c r="IG43" s="183"/>
      <c r="IH43" s="183"/>
      <c r="II43" s="183"/>
      <c r="IJ43" s="183"/>
      <c r="IK43" s="183"/>
      <c r="IL43" s="183"/>
      <c r="IM43" s="183"/>
      <c r="IN43" s="183"/>
      <c r="IO43" s="183"/>
      <c r="IP43" s="183"/>
      <c r="IQ43" s="183"/>
      <c r="IR43" s="183"/>
      <c r="IS43" s="183"/>
      <c r="IT43" s="183"/>
      <c r="IU43" s="183"/>
      <c r="IV43" s="183"/>
      <c r="IW43" s="183"/>
      <c r="IX43" s="183"/>
      <c r="IY43" s="183"/>
      <c r="IZ43" s="183"/>
      <c r="JA43" s="183"/>
      <c r="JB43" s="183"/>
      <c r="JC43" s="183"/>
      <c r="JD43" s="183"/>
      <c r="JE43" s="183"/>
      <c r="JF43" s="183"/>
      <c r="JG43" s="183"/>
      <c r="JH43" s="183"/>
      <c r="JI43" s="183"/>
      <c r="JJ43" s="183"/>
      <c r="JK43" s="183"/>
      <c r="JL43" s="183"/>
      <c r="JM43" s="183"/>
      <c r="JN43" s="183"/>
      <c r="JO43" s="183"/>
      <c r="JP43" s="183"/>
      <c r="JQ43" s="183"/>
      <c r="JR43" s="183"/>
      <c r="JS43" s="183"/>
      <c r="JT43" s="183"/>
      <c r="JU43" s="183"/>
      <c r="JV43" s="183"/>
      <c r="JW43" s="183"/>
      <c r="JX43" s="183"/>
      <c r="JY43" s="183"/>
      <c r="JZ43" s="183"/>
      <c r="KA43" s="183"/>
      <c r="KB43" s="183"/>
      <c r="KC43" s="183"/>
      <c r="KD43" s="183"/>
      <c r="KE43" s="183"/>
      <c r="KF43" s="183"/>
      <c r="KG43" s="183"/>
      <c r="KH43" s="183"/>
      <c r="KI43" s="183"/>
      <c r="KJ43" s="183"/>
      <c r="KK43" s="183"/>
      <c r="KL43" s="183"/>
      <c r="KM43" s="183"/>
      <c r="KN43" s="183"/>
      <c r="KO43" s="183"/>
      <c r="KP43" s="183"/>
      <c r="KQ43" s="183"/>
      <c r="KR43" s="183"/>
      <c r="KS43" s="183"/>
      <c r="KT43" s="183"/>
      <c r="KU43" s="183"/>
      <c r="KV43" s="183"/>
      <c r="KW43" s="183"/>
      <c r="KX43" s="183"/>
      <c r="KY43" s="183"/>
      <c r="KZ43" s="183"/>
      <c r="LA43" s="183"/>
      <c r="LB43" s="183"/>
      <c r="LC43" s="183"/>
      <c r="LD43" s="183"/>
      <c r="LE43" s="183"/>
      <c r="LF43" s="183"/>
      <c r="LG43" s="183"/>
      <c r="LH43" s="183"/>
      <c r="LI43" s="183"/>
      <c r="LJ43" s="183"/>
      <c r="LK43" s="183"/>
      <c r="LL43" s="183"/>
      <c r="LM43" s="183"/>
      <c r="LN43" s="183"/>
      <c r="LO43" s="183"/>
      <c r="LP43" s="183"/>
      <c r="LQ43" s="183"/>
      <c r="LR43" s="183"/>
      <c r="LS43" s="183"/>
      <c r="LT43" s="183"/>
      <c r="LU43" s="183"/>
      <c r="LV43" s="183"/>
      <c r="LW43" s="183"/>
      <c r="LX43" s="183"/>
      <c r="LY43" s="183"/>
      <c r="LZ43" s="183"/>
      <c r="MA43" s="183"/>
      <c r="MB43" s="183"/>
      <c r="MC43" s="183"/>
      <c r="MD43" s="183"/>
      <c r="ME43" s="183"/>
      <c r="MF43" s="183"/>
      <c r="MG43" s="183"/>
    </row>
    <row r="44" spans="1:348" s="220" customFormat="1" ht="17" outlineLevel="1">
      <c r="A44" s="221"/>
      <c r="B44" s="97"/>
      <c r="C44" s="228"/>
      <c r="D44" s="99"/>
      <c r="E44" s="121" t="s">
        <v>6</v>
      </c>
      <c r="F44" s="99"/>
      <c r="G44" s="99"/>
      <c r="H44" s="99"/>
      <c r="I44" s="99"/>
      <c r="J44" s="223" t="s">
        <v>73</v>
      </c>
      <c r="K44" s="223" t="s">
        <v>77</v>
      </c>
      <c r="L44" s="223"/>
      <c r="M44" s="7"/>
      <c r="N44" s="102">
        <f>($N$32/'Direct costs Brazil'!J32)*'Direct costs Brazil'!I44</f>
        <v>192484.47493018865</v>
      </c>
      <c r="O44" s="16">
        <f>N44*(1+$M$33)</f>
        <v>209788.82922641264</v>
      </c>
      <c r="P44" s="16">
        <f t="shared" si="17"/>
        <v>228648.84497386715</v>
      </c>
      <c r="Q44" s="16">
        <f t="shared" si="18"/>
        <v>249204.37613701783</v>
      </c>
      <c r="R44" s="16">
        <f t="shared" si="19"/>
        <v>271607.84955173574</v>
      </c>
      <c r="S44" s="16">
        <f t="shared" si="20"/>
        <v>296025.39522643678</v>
      </c>
      <c r="T44" s="17">
        <f t="shared" si="21"/>
        <v>322638.0782572935</v>
      </c>
      <c r="U44" s="183"/>
      <c r="V44" s="183"/>
      <c r="W44" s="183"/>
      <c r="X44" s="183"/>
      <c r="Y44" s="183"/>
      <c r="Z44" s="183"/>
      <c r="AA44" s="183"/>
      <c r="AB44" s="183"/>
      <c r="AC44" s="183"/>
      <c r="AD44" s="183"/>
      <c r="AE44" s="183"/>
      <c r="AF44" s="183"/>
      <c r="AG44" s="183"/>
      <c r="AH44" s="183"/>
      <c r="AI44" s="183"/>
      <c r="AJ44" s="183"/>
      <c r="AK44" s="183"/>
      <c r="AL44" s="183"/>
      <c r="AM44" s="183"/>
      <c r="AN44" s="183"/>
      <c r="AO44" s="183"/>
      <c r="AP44" s="183"/>
      <c r="AQ44" s="183"/>
      <c r="AR44" s="183"/>
      <c r="AS44" s="183"/>
      <c r="AT44" s="183"/>
      <c r="AU44" s="183"/>
      <c r="AV44" s="183"/>
      <c r="AW44" s="183"/>
      <c r="AX44" s="183"/>
      <c r="AY44" s="183"/>
      <c r="AZ44" s="183"/>
      <c r="BA44" s="183"/>
      <c r="BB44" s="183"/>
      <c r="BC44" s="183"/>
      <c r="BD44" s="183"/>
      <c r="BE44" s="183"/>
      <c r="BF44" s="183"/>
      <c r="BG44" s="183"/>
      <c r="BH44" s="183"/>
      <c r="BI44" s="183"/>
      <c r="BJ44" s="183"/>
      <c r="BK44" s="183"/>
      <c r="BL44" s="183"/>
      <c r="BM44" s="183"/>
      <c r="BN44" s="183"/>
      <c r="BO44" s="183"/>
      <c r="BP44" s="183"/>
      <c r="BQ44" s="183"/>
      <c r="BR44" s="183"/>
      <c r="BS44" s="183"/>
      <c r="BT44" s="183"/>
      <c r="BU44" s="183"/>
      <c r="BV44" s="183"/>
      <c r="BW44" s="183"/>
      <c r="BX44" s="183"/>
      <c r="BY44" s="183"/>
      <c r="BZ44" s="183"/>
      <c r="CA44" s="183"/>
      <c r="CB44" s="183"/>
      <c r="CC44" s="183"/>
      <c r="CD44" s="183"/>
      <c r="CE44" s="183"/>
      <c r="CF44" s="183"/>
      <c r="CG44" s="183"/>
      <c r="CH44" s="183"/>
      <c r="CI44" s="183"/>
      <c r="CJ44" s="183"/>
      <c r="CK44" s="183"/>
      <c r="CL44" s="183"/>
      <c r="CM44" s="183"/>
      <c r="CN44" s="183"/>
      <c r="CO44" s="183"/>
      <c r="CP44" s="183"/>
      <c r="CQ44" s="183"/>
      <c r="CR44" s="183"/>
      <c r="CS44" s="183"/>
      <c r="CT44" s="183"/>
      <c r="CU44" s="183"/>
      <c r="CV44" s="183"/>
      <c r="CW44" s="183"/>
      <c r="CX44" s="183"/>
      <c r="CY44" s="183"/>
      <c r="CZ44" s="183"/>
      <c r="DA44" s="183"/>
      <c r="DB44" s="183"/>
      <c r="DC44" s="183"/>
      <c r="DD44" s="183"/>
      <c r="DE44" s="183"/>
      <c r="DF44" s="183"/>
      <c r="DG44" s="183"/>
      <c r="DH44" s="183"/>
      <c r="DI44" s="183"/>
      <c r="DJ44" s="183"/>
      <c r="DK44" s="183"/>
      <c r="DL44" s="183"/>
      <c r="DM44" s="183"/>
      <c r="DN44" s="183"/>
      <c r="DO44" s="183"/>
      <c r="DP44" s="183"/>
      <c r="DQ44" s="183"/>
      <c r="DR44" s="183"/>
      <c r="DS44" s="183"/>
      <c r="DT44" s="183"/>
      <c r="DU44" s="183"/>
      <c r="DV44" s="183"/>
      <c r="DW44" s="183"/>
      <c r="DX44" s="183"/>
      <c r="DY44" s="183"/>
      <c r="DZ44" s="183"/>
      <c r="EA44" s="183"/>
      <c r="EB44" s="183"/>
      <c r="EC44" s="183"/>
      <c r="ED44" s="183"/>
      <c r="EE44" s="183"/>
      <c r="EF44" s="183"/>
      <c r="EG44" s="183"/>
      <c r="EH44" s="183"/>
      <c r="EI44" s="183"/>
      <c r="EJ44" s="183"/>
      <c r="EK44" s="183"/>
      <c r="EL44" s="183"/>
      <c r="EM44" s="183"/>
      <c r="EN44" s="183"/>
      <c r="EO44" s="183"/>
      <c r="EP44" s="183"/>
      <c r="EQ44" s="183"/>
      <c r="ER44" s="183"/>
      <c r="ES44" s="183"/>
      <c r="ET44" s="183"/>
      <c r="EU44" s="183"/>
      <c r="EV44" s="183"/>
      <c r="EW44" s="183"/>
      <c r="EX44" s="183"/>
      <c r="EY44" s="183"/>
      <c r="EZ44" s="183"/>
      <c r="FA44" s="183"/>
      <c r="FB44" s="183"/>
      <c r="FC44" s="183"/>
      <c r="FD44" s="183"/>
      <c r="FE44" s="183"/>
      <c r="FF44" s="183"/>
      <c r="FG44" s="183"/>
      <c r="FH44" s="183"/>
      <c r="FI44" s="183"/>
      <c r="FJ44" s="183"/>
      <c r="FK44" s="183"/>
      <c r="FL44" s="183"/>
      <c r="FM44" s="183"/>
      <c r="FN44" s="183"/>
      <c r="FO44" s="183"/>
      <c r="FP44" s="183"/>
      <c r="FQ44" s="183"/>
      <c r="FR44" s="183"/>
      <c r="FS44" s="183"/>
      <c r="FT44" s="183"/>
      <c r="FU44" s="183"/>
      <c r="FV44" s="183"/>
      <c r="FW44" s="183"/>
      <c r="FX44" s="183"/>
      <c r="FY44" s="183"/>
      <c r="FZ44" s="183"/>
      <c r="GA44" s="183"/>
      <c r="GB44" s="183"/>
      <c r="GC44" s="183"/>
      <c r="GD44" s="183"/>
      <c r="GE44" s="183"/>
      <c r="GF44" s="183"/>
      <c r="GG44" s="183"/>
      <c r="GH44" s="183"/>
      <c r="GI44" s="183"/>
      <c r="GJ44" s="183"/>
      <c r="GK44" s="183"/>
      <c r="GL44" s="183"/>
      <c r="GM44" s="183"/>
      <c r="GN44" s="183"/>
      <c r="GO44" s="183"/>
      <c r="GP44" s="183"/>
      <c r="GQ44" s="183"/>
      <c r="GR44" s="183"/>
      <c r="GS44" s="183"/>
      <c r="GT44" s="183"/>
      <c r="GU44" s="183"/>
      <c r="GV44" s="183"/>
      <c r="GW44" s="183"/>
      <c r="GX44" s="183"/>
      <c r="GY44" s="183"/>
      <c r="GZ44" s="183"/>
      <c r="HA44" s="183"/>
      <c r="HB44" s="183"/>
      <c r="HC44" s="183"/>
      <c r="HD44" s="183"/>
      <c r="HE44" s="183"/>
      <c r="HF44" s="183"/>
      <c r="HG44" s="183"/>
      <c r="HH44" s="183"/>
      <c r="HI44" s="183"/>
      <c r="HJ44" s="183"/>
      <c r="HK44" s="183"/>
      <c r="HL44" s="183"/>
      <c r="HM44" s="183"/>
      <c r="HN44" s="183"/>
      <c r="HO44" s="183"/>
      <c r="HP44" s="183"/>
      <c r="HQ44" s="183"/>
      <c r="HR44" s="183"/>
      <c r="HS44" s="183"/>
      <c r="HT44" s="183"/>
      <c r="HU44" s="183"/>
      <c r="HV44" s="183"/>
      <c r="HW44" s="183"/>
      <c r="HX44" s="183"/>
      <c r="HY44" s="183"/>
      <c r="HZ44" s="183"/>
      <c r="IA44" s="183"/>
      <c r="IB44" s="183"/>
      <c r="IC44" s="183"/>
      <c r="ID44" s="183"/>
      <c r="IE44" s="183"/>
      <c r="IF44" s="183"/>
      <c r="IG44" s="183"/>
      <c r="IH44" s="183"/>
      <c r="II44" s="183"/>
      <c r="IJ44" s="183"/>
      <c r="IK44" s="183"/>
      <c r="IL44" s="183"/>
      <c r="IM44" s="183"/>
      <c r="IN44" s="183"/>
      <c r="IO44" s="183"/>
      <c r="IP44" s="183"/>
      <c r="IQ44" s="183"/>
      <c r="IR44" s="183"/>
      <c r="IS44" s="183"/>
      <c r="IT44" s="183"/>
      <c r="IU44" s="183"/>
      <c r="IV44" s="183"/>
      <c r="IW44" s="183"/>
      <c r="IX44" s="183"/>
      <c r="IY44" s="183"/>
      <c r="IZ44" s="183"/>
      <c r="JA44" s="183"/>
      <c r="JB44" s="183"/>
      <c r="JC44" s="183"/>
      <c r="JD44" s="183"/>
      <c r="JE44" s="183"/>
      <c r="JF44" s="183"/>
      <c r="JG44" s="183"/>
      <c r="JH44" s="183"/>
      <c r="JI44" s="183"/>
      <c r="JJ44" s="183"/>
      <c r="JK44" s="183"/>
      <c r="JL44" s="183"/>
      <c r="JM44" s="183"/>
      <c r="JN44" s="183"/>
      <c r="JO44" s="183"/>
      <c r="JP44" s="183"/>
      <c r="JQ44" s="183"/>
      <c r="JR44" s="183"/>
      <c r="JS44" s="183"/>
      <c r="JT44" s="183"/>
      <c r="JU44" s="183"/>
      <c r="JV44" s="183"/>
      <c r="JW44" s="183"/>
      <c r="JX44" s="183"/>
      <c r="JY44" s="183"/>
      <c r="JZ44" s="183"/>
      <c r="KA44" s="183"/>
      <c r="KB44" s="183"/>
      <c r="KC44" s="183"/>
      <c r="KD44" s="183"/>
      <c r="KE44" s="183"/>
      <c r="KF44" s="183"/>
      <c r="KG44" s="183"/>
      <c r="KH44" s="183"/>
      <c r="KI44" s="183"/>
      <c r="KJ44" s="183"/>
      <c r="KK44" s="183"/>
      <c r="KL44" s="183"/>
      <c r="KM44" s="183"/>
      <c r="KN44" s="183"/>
      <c r="KO44" s="183"/>
      <c r="KP44" s="183"/>
      <c r="KQ44" s="183"/>
      <c r="KR44" s="183"/>
      <c r="KS44" s="183"/>
      <c r="KT44" s="183"/>
      <c r="KU44" s="183"/>
      <c r="KV44" s="183"/>
      <c r="KW44" s="183"/>
      <c r="KX44" s="183"/>
      <c r="KY44" s="183"/>
      <c r="KZ44" s="183"/>
      <c r="LA44" s="183"/>
      <c r="LB44" s="183"/>
      <c r="LC44" s="183"/>
      <c r="LD44" s="183"/>
      <c r="LE44" s="183"/>
      <c r="LF44" s="183"/>
      <c r="LG44" s="183"/>
      <c r="LH44" s="183"/>
      <c r="LI44" s="183"/>
      <c r="LJ44" s="183"/>
      <c r="LK44" s="183"/>
      <c r="LL44" s="183"/>
      <c r="LM44" s="183"/>
      <c r="LN44" s="183"/>
      <c r="LO44" s="183"/>
      <c r="LP44" s="183"/>
      <c r="LQ44" s="183"/>
      <c r="LR44" s="183"/>
      <c r="LS44" s="183"/>
      <c r="LT44" s="183"/>
      <c r="LU44" s="183"/>
      <c r="LV44" s="183"/>
      <c r="LW44" s="183"/>
      <c r="LX44" s="183"/>
      <c r="LY44" s="183"/>
      <c r="LZ44" s="183"/>
      <c r="MA44" s="183"/>
      <c r="MB44" s="183"/>
      <c r="MC44" s="183"/>
      <c r="MD44" s="183"/>
      <c r="ME44" s="183"/>
      <c r="MF44" s="183"/>
      <c r="MG44" s="183"/>
    </row>
    <row r="45" spans="1:348" s="220" customFormat="1" ht="17" outlineLevel="1">
      <c r="A45" s="221"/>
      <c r="B45" s="97"/>
      <c r="C45" s="228"/>
      <c r="D45" s="99"/>
      <c r="E45" s="121" t="s">
        <v>7</v>
      </c>
      <c r="F45" s="99"/>
      <c r="G45" s="99"/>
      <c r="H45" s="99"/>
      <c r="I45" s="99"/>
      <c r="J45" s="223" t="s">
        <v>73</v>
      </c>
      <c r="K45" s="223" t="s">
        <v>77</v>
      </c>
      <c r="L45" s="223"/>
      <c r="M45" s="7"/>
      <c r="N45" s="102">
        <f>($N$32/'Direct costs Brazil'!J32)*'Direct costs Brazil'!I45</f>
        <v>159459.24886768867</v>
      </c>
      <c r="O45" s="16">
        <f>N45*(1+$M$33)</f>
        <v>173794.6353408939</v>
      </c>
      <c r="P45" s="16">
        <f t="shared" si="17"/>
        <v>189418.77305804027</v>
      </c>
      <c r="Q45" s="16">
        <f t="shared" si="18"/>
        <v>206447.5207559581</v>
      </c>
      <c r="R45" s="16">
        <f t="shared" si="19"/>
        <v>225007.15287191875</v>
      </c>
      <c r="S45" s="16">
        <f t="shared" si="20"/>
        <v>245235.29591510427</v>
      </c>
      <c r="T45" s="17">
        <f t="shared" si="21"/>
        <v>267281.94901787216</v>
      </c>
      <c r="U45" s="224"/>
      <c r="V45" s="183"/>
      <c r="W45" s="183"/>
      <c r="X45" s="183"/>
      <c r="Y45" s="183"/>
      <c r="Z45" s="183"/>
      <c r="AA45" s="183"/>
      <c r="AB45" s="183"/>
      <c r="AC45" s="183"/>
      <c r="AD45" s="183"/>
      <c r="AE45" s="183"/>
      <c r="AF45" s="183"/>
      <c r="AG45" s="183"/>
      <c r="AH45" s="183"/>
      <c r="AI45" s="183"/>
      <c r="AJ45" s="183"/>
      <c r="AK45" s="183"/>
      <c r="AL45" s="183"/>
      <c r="AM45" s="183"/>
      <c r="AN45" s="183"/>
      <c r="AO45" s="183"/>
      <c r="AP45" s="183"/>
      <c r="AQ45" s="183"/>
      <c r="AR45" s="183"/>
      <c r="AS45" s="183"/>
      <c r="AT45" s="183"/>
      <c r="AU45" s="183"/>
      <c r="AV45" s="183"/>
      <c r="AW45" s="183"/>
      <c r="AX45" s="183"/>
      <c r="AY45" s="183"/>
      <c r="AZ45" s="183"/>
      <c r="BA45" s="183"/>
      <c r="BB45" s="183"/>
      <c r="BC45" s="183"/>
      <c r="BD45" s="183"/>
      <c r="BE45" s="183"/>
      <c r="BF45" s="183"/>
      <c r="BG45" s="183"/>
      <c r="BH45" s="183"/>
      <c r="BI45" s="183"/>
      <c r="BJ45" s="183"/>
      <c r="BK45" s="183"/>
      <c r="BL45" s="183"/>
      <c r="BM45" s="183"/>
      <c r="BN45" s="183"/>
      <c r="BO45" s="183"/>
      <c r="BP45" s="183"/>
      <c r="BQ45" s="183"/>
      <c r="BR45" s="183"/>
      <c r="BS45" s="183"/>
      <c r="BT45" s="183"/>
      <c r="BU45" s="183"/>
      <c r="BV45" s="183"/>
      <c r="BW45" s="183"/>
      <c r="BX45" s="183"/>
      <c r="BY45" s="183"/>
      <c r="BZ45" s="183"/>
      <c r="CA45" s="183"/>
      <c r="CB45" s="183"/>
      <c r="CC45" s="183"/>
      <c r="CD45" s="183"/>
      <c r="CE45" s="183"/>
      <c r="CF45" s="183"/>
      <c r="CG45" s="183"/>
      <c r="CH45" s="183"/>
      <c r="CI45" s="183"/>
      <c r="CJ45" s="183"/>
      <c r="CK45" s="183"/>
      <c r="CL45" s="183"/>
      <c r="CM45" s="183"/>
      <c r="CN45" s="183"/>
      <c r="CO45" s="183"/>
      <c r="CP45" s="183"/>
      <c r="CQ45" s="183"/>
      <c r="CR45" s="183"/>
      <c r="CS45" s="183"/>
      <c r="CT45" s="183"/>
      <c r="CU45" s="183"/>
      <c r="CV45" s="183"/>
      <c r="CW45" s="183"/>
      <c r="CX45" s="183"/>
      <c r="CY45" s="183"/>
      <c r="CZ45" s="183"/>
      <c r="DA45" s="183"/>
      <c r="DB45" s="183"/>
      <c r="DC45" s="183"/>
      <c r="DD45" s="183"/>
      <c r="DE45" s="183"/>
      <c r="DF45" s="183"/>
      <c r="DG45" s="183"/>
      <c r="DH45" s="183"/>
      <c r="DI45" s="183"/>
      <c r="DJ45" s="183"/>
      <c r="DK45" s="183"/>
      <c r="DL45" s="183"/>
      <c r="DM45" s="183"/>
      <c r="DN45" s="183"/>
      <c r="DO45" s="183"/>
      <c r="DP45" s="183"/>
      <c r="DQ45" s="183"/>
      <c r="DR45" s="183"/>
      <c r="DS45" s="183"/>
      <c r="DT45" s="183"/>
      <c r="DU45" s="183"/>
      <c r="DV45" s="183"/>
      <c r="DW45" s="183"/>
      <c r="DX45" s="183"/>
      <c r="DY45" s="183"/>
      <c r="DZ45" s="183"/>
      <c r="EA45" s="183"/>
      <c r="EB45" s="183"/>
      <c r="EC45" s="183"/>
      <c r="ED45" s="183"/>
      <c r="EE45" s="183"/>
      <c r="EF45" s="183"/>
      <c r="EG45" s="183"/>
      <c r="EH45" s="183"/>
      <c r="EI45" s="183"/>
      <c r="EJ45" s="183"/>
      <c r="EK45" s="183"/>
      <c r="EL45" s="183"/>
      <c r="EM45" s="183"/>
      <c r="EN45" s="183"/>
      <c r="EO45" s="183"/>
      <c r="EP45" s="183"/>
      <c r="EQ45" s="183"/>
      <c r="ER45" s="183"/>
      <c r="ES45" s="183"/>
      <c r="ET45" s="183"/>
      <c r="EU45" s="183"/>
      <c r="EV45" s="183"/>
      <c r="EW45" s="183"/>
      <c r="EX45" s="183"/>
      <c r="EY45" s="183"/>
      <c r="EZ45" s="183"/>
      <c r="FA45" s="183"/>
      <c r="FB45" s="183"/>
      <c r="FC45" s="183"/>
      <c r="FD45" s="183"/>
      <c r="FE45" s="183"/>
      <c r="FF45" s="183"/>
      <c r="FG45" s="183"/>
      <c r="FH45" s="183"/>
      <c r="FI45" s="183"/>
      <c r="FJ45" s="183"/>
      <c r="FK45" s="183"/>
      <c r="FL45" s="183"/>
      <c r="FM45" s="183"/>
      <c r="FN45" s="183"/>
      <c r="FO45" s="183"/>
      <c r="FP45" s="183"/>
      <c r="FQ45" s="183"/>
      <c r="FR45" s="183"/>
      <c r="FS45" s="183"/>
      <c r="FT45" s="183"/>
      <c r="FU45" s="183"/>
      <c r="FV45" s="183"/>
      <c r="FW45" s="183"/>
      <c r="FX45" s="183"/>
      <c r="FY45" s="183"/>
      <c r="FZ45" s="183"/>
      <c r="GA45" s="183"/>
      <c r="GB45" s="183"/>
      <c r="GC45" s="183"/>
      <c r="GD45" s="183"/>
      <c r="GE45" s="183"/>
      <c r="GF45" s="183"/>
      <c r="GG45" s="183"/>
      <c r="GH45" s="183"/>
      <c r="GI45" s="183"/>
      <c r="GJ45" s="183"/>
      <c r="GK45" s="183"/>
      <c r="GL45" s="183"/>
      <c r="GM45" s="183"/>
      <c r="GN45" s="183"/>
      <c r="GO45" s="183"/>
      <c r="GP45" s="183"/>
      <c r="GQ45" s="183"/>
      <c r="GR45" s="183"/>
      <c r="GS45" s="183"/>
      <c r="GT45" s="183"/>
      <c r="GU45" s="183"/>
      <c r="GV45" s="183"/>
      <c r="GW45" s="183"/>
      <c r="GX45" s="183"/>
      <c r="GY45" s="183"/>
      <c r="GZ45" s="183"/>
      <c r="HA45" s="183"/>
      <c r="HB45" s="183"/>
      <c r="HC45" s="183"/>
      <c r="HD45" s="183"/>
      <c r="HE45" s="183"/>
      <c r="HF45" s="183"/>
      <c r="HG45" s="183"/>
      <c r="HH45" s="183"/>
      <c r="HI45" s="183"/>
      <c r="HJ45" s="183"/>
      <c r="HK45" s="183"/>
      <c r="HL45" s="183"/>
      <c r="HM45" s="183"/>
      <c r="HN45" s="183"/>
      <c r="HO45" s="183"/>
      <c r="HP45" s="183"/>
      <c r="HQ45" s="183"/>
      <c r="HR45" s="183"/>
      <c r="HS45" s="183"/>
      <c r="HT45" s="183"/>
      <c r="HU45" s="183"/>
      <c r="HV45" s="183"/>
      <c r="HW45" s="183"/>
      <c r="HX45" s="183"/>
      <c r="HY45" s="183"/>
      <c r="HZ45" s="183"/>
      <c r="IA45" s="183"/>
      <c r="IB45" s="183"/>
      <c r="IC45" s="183"/>
      <c r="ID45" s="183"/>
      <c r="IE45" s="183"/>
      <c r="IF45" s="183"/>
      <c r="IG45" s="183"/>
      <c r="IH45" s="183"/>
      <c r="II45" s="183"/>
      <c r="IJ45" s="183"/>
      <c r="IK45" s="183"/>
      <c r="IL45" s="183"/>
      <c r="IM45" s="183"/>
      <c r="IN45" s="183"/>
      <c r="IO45" s="183"/>
      <c r="IP45" s="183"/>
      <c r="IQ45" s="183"/>
      <c r="IR45" s="183"/>
      <c r="IS45" s="183"/>
      <c r="IT45" s="183"/>
      <c r="IU45" s="183"/>
      <c r="IV45" s="183"/>
      <c r="IW45" s="183"/>
      <c r="IX45" s="183"/>
      <c r="IY45" s="183"/>
      <c r="IZ45" s="183"/>
      <c r="JA45" s="183"/>
      <c r="JB45" s="183"/>
      <c r="JC45" s="183"/>
      <c r="JD45" s="183"/>
      <c r="JE45" s="183"/>
      <c r="JF45" s="183"/>
      <c r="JG45" s="183"/>
      <c r="JH45" s="183"/>
      <c r="JI45" s="183"/>
      <c r="JJ45" s="183"/>
      <c r="JK45" s="183"/>
      <c r="JL45" s="183"/>
      <c r="JM45" s="183"/>
      <c r="JN45" s="183"/>
      <c r="JO45" s="183"/>
      <c r="JP45" s="183"/>
      <c r="JQ45" s="183"/>
      <c r="JR45" s="183"/>
      <c r="JS45" s="183"/>
      <c r="JT45" s="183"/>
      <c r="JU45" s="183"/>
      <c r="JV45" s="183"/>
      <c r="JW45" s="183"/>
      <c r="JX45" s="183"/>
      <c r="JY45" s="183"/>
      <c r="JZ45" s="183"/>
      <c r="KA45" s="183"/>
      <c r="KB45" s="183"/>
      <c r="KC45" s="183"/>
      <c r="KD45" s="183"/>
      <c r="KE45" s="183"/>
      <c r="KF45" s="183"/>
      <c r="KG45" s="183"/>
      <c r="KH45" s="183"/>
      <c r="KI45" s="183"/>
      <c r="KJ45" s="183"/>
      <c r="KK45" s="183"/>
      <c r="KL45" s="183"/>
      <c r="KM45" s="183"/>
      <c r="KN45" s="183"/>
      <c r="KO45" s="183"/>
      <c r="KP45" s="183"/>
      <c r="KQ45" s="183"/>
      <c r="KR45" s="183"/>
      <c r="KS45" s="183"/>
      <c r="KT45" s="183"/>
      <c r="KU45" s="183"/>
      <c r="KV45" s="183"/>
      <c r="KW45" s="183"/>
      <c r="KX45" s="183"/>
      <c r="KY45" s="183"/>
      <c r="KZ45" s="183"/>
      <c r="LA45" s="183"/>
      <c r="LB45" s="183"/>
      <c r="LC45" s="183"/>
      <c r="LD45" s="183"/>
      <c r="LE45" s="183"/>
      <c r="LF45" s="183"/>
      <c r="LG45" s="183"/>
      <c r="LH45" s="183"/>
      <c r="LI45" s="183"/>
      <c r="LJ45" s="183"/>
      <c r="LK45" s="183"/>
      <c r="LL45" s="183"/>
      <c r="LM45" s="183"/>
      <c r="LN45" s="183"/>
      <c r="LO45" s="183"/>
      <c r="LP45" s="183"/>
      <c r="LQ45" s="183"/>
      <c r="LR45" s="183"/>
      <c r="LS45" s="183"/>
      <c r="LT45" s="183"/>
      <c r="LU45" s="183"/>
      <c r="LV45" s="183"/>
      <c r="LW45" s="183"/>
      <c r="LX45" s="183"/>
      <c r="LY45" s="183"/>
      <c r="LZ45" s="183"/>
      <c r="MA45" s="183"/>
      <c r="MB45" s="183"/>
      <c r="MC45" s="183"/>
      <c r="MD45" s="183"/>
      <c r="ME45" s="183"/>
      <c r="MF45" s="183"/>
      <c r="MG45" s="183"/>
    </row>
    <row r="46" spans="1:348" s="220" customFormat="1" ht="18" outlineLevel="1" thickBot="1">
      <c r="A46" s="246"/>
      <c r="B46" s="180"/>
      <c r="C46" s="247"/>
      <c r="D46" s="123"/>
      <c r="E46" s="123"/>
      <c r="F46" s="123"/>
      <c r="G46" s="123"/>
      <c r="H46" s="123"/>
      <c r="I46" s="123"/>
      <c r="J46" s="245"/>
      <c r="K46" s="245"/>
      <c r="L46" s="245"/>
      <c r="M46" s="200" t="s">
        <v>59</v>
      </c>
      <c r="N46" s="201">
        <f t="shared" ref="N46:T46" si="22">SUM(N43:N45)</f>
        <v>368121.02606886788</v>
      </c>
      <c r="O46" s="23">
        <f t="shared" si="22"/>
        <v>401215.10631245916</v>
      </c>
      <c r="P46" s="23">
        <f t="shared" si="22"/>
        <v>437284.34436994925</v>
      </c>
      <c r="Q46" s="23">
        <f t="shared" si="22"/>
        <v>476596.20692880772</v>
      </c>
      <c r="R46" s="23">
        <f t="shared" si="22"/>
        <v>519442.20593170758</v>
      </c>
      <c r="S46" s="23">
        <f t="shared" si="22"/>
        <v>566140.06024496816</v>
      </c>
      <c r="T46" s="24">
        <f t="shared" si="22"/>
        <v>617036.05166099081</v>
      </c>
      <c r="U46" s="582"/>
      <c r="V46" s="183"/>
      <c r="W46" s="183"/>
      <c r="X46" s="183"/>
      <c r="Y46" s="183"/>
      <c r="Z46" s="183"/>
      <c r="AA46" s="183"/>
      <c r="AB46" s="183"/>
      <c r="AC46" s="183"/>
      <c r="AD46" s="183"/>
      <c r="AE46" s="183"/>
      <c r="AF46" s="183"/>
      <c r="AG46" s="183"/>
      <c r="AH46" s="183"/>
      <c r="AI46" s="183"/>
      <c r="AJ46" s="183"/>
      <c r="AK46" s="183"/>
      <c r="AL46" s="183"/>
      <c r="AM46" s="183"/>
      <c r="AN46" s="183"/>
      <c r="AO46" s="183"/>
      <c r="AP46" s="183"/>
      <c r="AQ46" s="183"/>
      <c r="AR46" s="183"/>
      <c r="AS46" s="183"/>
      <c r="AT46" s="183"/>
      <c r="AU46" s="183"/>
      <c r="AV46" s="183"/>
      <c r="AW46" s="183"/>
      <c r="AX46" s="183"/>
      <c r="AY46" s="183"/>
      <c r="AZ46" s="183"/>
      <c r="BA46" s="183"/>
      <c r="BB46" s="183"/>
      <c r="BC46" s="183"/>
      <c r="BD46" s="183"/>
      <c r="BE46" s="183"/>
      <c r="BF46" s="183"/>
      <c r="BG46" s="183"/>
      <c r="BH46" s="183"/>
      <c r="BI46" s="183"/>
      <c r="BJ46" s="183"/>
      <c r="BK46" s="183"/>
      <c r="BL46" s="183"/>
      <c r="BM46" s="183"/>
      <c r="BN46" s="183"/>
      <c r="BO46" s="183"/>
      <c r="BP46" s="183"/>
      <c r="BQ46" s="183"/>
      <c r="BR46" s="183"/>
      <c r="BS46" s="183"/>
      <c r="BT46" s="183"/>
      <c r="BU46" s="183"/>
      <c r="BV46" s="183"/>
      <c r="BW46" s="183"/>
      <c r="BX46" s="183"/>
      <c r="BY46" s="183"/>
      <c r="BZ46" s="183"/>
      <c r="CA46" s="183"/>
      <c r="CB46" s="183"/>
      <c r="CC46" s="183"/>
      <c r="CD46" s="183"/>
      <c r="CE46" s="183"/>
      <c r="CF46" s="183"/>
      <c r="CG46" s="183"/>
      <c r="CH46" s="183"/>
      <c r="CI46" s="183"/>
      <c r="CJ46" s="183"/>
      <c r="CK46" s="183"/>
      <c r="CL46" s="183"/>
      <c r="CM46" s="183"/>
      <c r="CN46" s="183"/>
      <c r="CO46" s="183"/>
      <c r="CP46" s="183"/>
      <c r="CQ46" s="183"/>
      <c r="CR46" s="183"/>
      <c r="CS46" s="183"/>
      <c r="CT46" s="183"/>
      <c r="CU46" s="183"/>
      <c r="CV46" s="183"/>
      <c r="CW46" s="183"/>
      <c r="CX46" s="183"/>
      <c r="CY46" s="183"/>
      <c r="CZ46" s="183"/>
      <c r="DA46" s="183"/>
      <c r="DB46" s="183"/>
      <c r="DC46" s="183"/>
      <c r="DD46" s="183"/>
      <c r="DE46" s="183"/>
      <c r="DF46" s="183"/>
      <c r="DG46" s="183"/>
      <c r="DH46" s="183"/>
      <c r="DI46" s="183"/>
      <c r="DJ46" s="183"/>
      <c r="DK46" s="183"/>
      <c r="DL46" s="183"/>
      <c r="DM46" s="183"/>
      <c r="DN46" s="183"/>
      <c r="DO46" s="183"/>
      <c r="DP46" s="183"/>
      <c r="DQ46" s="183"/>
      <c r="DR46" s="183"/>
      <c r="DS46" s="183"/>
      <c r="DT46" s="183"/>
      <c r="DU46" s="183"/>
      <c r="DV46" s="183"/>
      <c r="DW46" s="183"/>
      <c r="DX46" s="183"/>
      <c r="DY46" s="183"/>
      <c r="DZ46" s="183"/>
      <c r="EA46" s="183"/>
      <c r="EB46" s="183"/>
      <c r="EC46" s="183"/>
      <c r="ED46" s="183"/>
      <c r="EE46" s="183"/>
      <c r="EF46" s="183"/>
      <c r="EG46" s="183"/>
      <c r="EH46" s="183"/>
      <c r="EI46" s="183"/>
      <c r="EJ46" s="183"/>
      <c r="EK46" s="183"/>
      <c r="EL46" s="183"/>
      <c r="EM46" s="183"/>
      <c r="EN46" s="183"/>
      <c r="EO46" s="183"/>
      <c r="EP46" s="183"/>
      <c r="EQ46" s="183"/>
      <c r="ER46" s="183"/>
      <c r="ES46" s="183"/>
      <c r="ET46" s="183"/>
      <c r="EU46" s="183"/>
      <c r="EV46" s="183"/>
      <c r="EW46" s="183"/>
      <c r="EX46" s="183"/>
      <c r="EY46" s="183"/>
      <c r="EZ46" s="183"/>
      <c r="FA46" s="183"/>
      <c r="FB46" s="183"/>
      <c r="FC46" s="183"/>
      <c r="FD46" s="183"/>
      <c r="FE46" s="183"/>
      <c r="FF46" s="183"/>
      <c r="FG46" s="183"/>
      <c r="FH46" s="183"/>
      <c r="FI46" s="183"/>
      <c r="FJ46" s="183"/>
      <c r="FK46" s="183"/>
      <c r="FL46" s="183"/>
      <c r="FM46" s="183"/>
      <c r="FN46" s="183"/>
      <c r="FO46" s="183"/>
      <c r="FP46" s="183"/>
      <c r="FQ46" s="183"/>
      <c r="FR46" s="183"/>
      <c r="FS46" s="183"/>
      <c r="FT46" s="183"/>
      <c r="FU46" s="183"/>
      <c r="FV46" s="183"/>
      <c r="FW46" s="183"/>
      <c r="FX46" s="183"/>
      <c r="FY46" s="183"/>
      <c r="FZ46" s="183"/>
      <c r="GA46" s="183"/>
      <c r="GB46" s="183"/>
      <c r="GC46" s="183"/>
      <c r="GD46" s="183"/>
      <c r="GE46" s="183"/>
      <c r="GF46" s="183"/>
      <c r="GG46" s="183"/>
      <c r="GH46" s="183"/>
      <c r="GI46" s="183"/>
      <c r="GJ46" s="183"/>
      <c r="GK46" s="183"/>
      <c r="GL46" s="183"/>
      <c r="GM46" s="183"/>
      <c r="GN46" s="183"/>
      <c r="GO46" s="183"/>
      <c r="GP46" s="183"/>
      <c r="GQ46" s="183"/>
      <c r="GR46" s="183"/>
      <c r="GS46" s="183"/>
      <c r="GT46" s="183"/>
      <c r="GU46" s="183"/>
      <c r="GV46" s="183"/>
      <c r="GW46" s="183"/>
      <c r="GX46" s="183"/>
      <c r="GY46" s="183"/>
      <c r="GZ46" s="183"/>
      <c r="HA46" s="183"/>
      <c r="HB46" s="183"/>
      <c r="HC46" s="183"/>
      <c r="HD46" s="183"/>
      <c r="HE46" s="183"/>
      <c r="HF46" s="183"/>
      <c r="HG46" s="183"/>
      <c r="HH46" s="183"/>
      <c r="HI46" s="183"/>
      <c r="HJ46" s="183"/>
      <c r="HK46" s="183"/>
      <c r="HL46" s="183"/>
      <c r="HM46" s="183"/>
      <c r="HN46" s="183"/>
      <c r="HO46" s="183"/>
      <c r="HP46" s="183"/>
      <c r="HQ46" s="183"/>
      <c r="HR46" s="183"/>
      <c r="HS46" s="183"/>
      <c r="HT46" s="183"/>
      <c r="HU46" s="183"/>
      <c r="HV46" s="183"/>
      <c r="HW46" s="183"/>
      <c r="HX46" s="183"/>
      <c r="HY46" s="183"/>
      <c r="HZ46" s="183"/>
      <c r="IA46" s="183"/>
      <c r="IB46" s="183"/>
      <c r="IC46" s="183"/>
      <c r="ID46" s="183"/>
      <c r="IE46" s="183"/>
      <c r="IF46" s="183"/>
      <c r="IG46" s="183"/>
      <c r="IH46" s="183"/>
      <c r="II46" s="183"/>
      <c r="IJ46" s="183"/>
      <c r="IK46" s="183"/>
      <c r="IL46" s="183"/>
      <c r="IM46" s="183"/>
      <c r="IN46" s="183"/>
      <c r="IO46" s="183"/>
      <c r="IP46" s="183"/>
      <c r="IQ46" s="183"/>
      <c r="IR46" s="183"/>
      <c r="IS46" s="183"/>
      <c r="IT46" s="183"/>
      <c r="IU46" s="183"/>
      <c r="IV46" s="183"/>
      <c r="IW46" s="183"/>
      <c r="IX46" s="183"/>
      <c r="IY46" s="183"/>
      <c r="IZ46" s="183"/>
      <c r="JA46" s="183"/>
      <c r="JB46" s="183"/>
      <c r="JC46" s="183"/>
      <c r="JD46" s="183"/>
      <c r="JE46" s="183"/>
      <c r="JF46" s="183"/>
      <c r="JG46" s="183"/>
      <c r="JH46" s="183"/>
      <c r="JI46" s="183"/>
      <c r="JJ46" s="183"/>
      <c r="JK46" s="183"/>
      <c r="JL46" s="183"/>
      <c r="JM46" s="183"/>
      <c r="JN46" s="183"/>
      <c r="JO46" s="183"/>
      <c r="JP46" s="183"/>
      <c r="JQ46" s="183"/>
      <c r="JR46" s="183"/>
      <c r="JS46" s="183"/>
      <c r="JT46" s="183"/>
      <c r="JU46" s="183"/>
      <c r="JV46" s="183"/>
      <c r="JW46" s="183"/>
      <c r="JX46" s="183"/>
      <c r="JY46" s="183"/>
      <c r="JZ46" s="183"/>
      <c r="KA46" s="183"/>
      <c r="KB46" s="183"/>
      <c r="KC46" s="183"/>
      <c r="KD46" s="183"/>
      <c r="KE46" s="183"/>
      <c r="KF46" s="183"/>
      <c r="KG46" s="183"/>
      <c r="KH46" s="183"/>
      <c r="KI46" s="183"/>
      <c r="KJ46" s="183"/>
      <c r="KK46" s="183"/>
      <c r="KL46" s="183"/>
      <c r="KM46" s="183"/>
      <c r="KN46" s="183"/>
      <c r="KO46" s="183"/>
      <c r="KP46" s="183"/>
      <c r="KQ46" s="183"/>
      <c r="KR46" s="183"/>
      <c r="KS46" s="183"/>
      <c r="KT46" s="183"/>
      <c r="KU46" s="183"/>
      <c r="KV46" s="183"/>
      <c r="KW46" s="183"/>
      <c r="KX46" s="183"/>
      <c r="KY46" s="183"/>
      <c r="KZ46" s="183"/>
      <c r="LA46" s="183"/>
      <c r="LB46" s="183"/>
      <c r="LC46" s="183"/>
      <c r="LD46" s="183"/>
      <c r="LE46" s="183"/>
      <c r="LF46" s="183"/>
      <c r="LG46" s="183"/>
      <c r="LH46" s="183"/>
      <c r="LI46" s="183"/>
      <c r="LJ46" s="183"/>
      <c r="LK46" s="183"/>
      <c r="LL46" s="183"/>
      <c r="LM46" s="183"/>
      <c r="LN46" s="183"/>
      <c r="LO46" s="183"/>
      <c r="LP46" s="183"/>
      <c r="LQ46" s="183"/>
      <c r="LR46" s="183"/>
      <c r="LS46" s="183"/>
      <c r="LT46" s="183"/>
      <c r="LU46" s="183"/>
      <c r="LV46" s="183"/>
      <c r="LW46" s="183"/>
      <c r="LX46" s="183"/>
      <c r="LY46" s="183"/>
      <c r="LZ46" s="183"/>
      <c r="MA46" s="183"/>
      <c r="MB46" s="183"/>
      <c r="MC46" s="183"/>
      <c r="MD46" s="183"/>
      <c r="ME46" s="183"/>
      <c r="MF46" s="183"/>
      <c r="MG46" s="183"/>
    </row>
    <row r="47" spans="1:348" s="94" customFormat="1" ht="18.75" customHeight="1" thickBot="1">
      <c r="A47" s="234" t="s">
        <v>53</v>
      </c>
      <c r="B47" s="160"/>
      <c r="C47" s="160"/>
      <c r="D47" s="160"/>
      <c r="E47" s="160"/>
      <c r="F47" s="160"/>
      <c r="G47" s="160"/>
      <c r="H47" s="160"/>
      <c r="I47" s="160"/>
      <c r="J47" s="160"/>
      <c r="K47" s="144"/>
      <c r="L47" s="144"/>
      <c r="M47" s="41"/>
      <c r="N47" s="25"/>
      <c r="O47" s="25"/>
      <c r="P47" s="25"/>
      <c r="Q47" s="41"/>
      <c r="R47" s="41"/>
      <c r="S47" s="41"/>
      <c r="T47" s="42"/>
      <c r="U47" s="70"/>
    </row>
    <row r="48" spans="1:348" s="220" customFormat="1" ht="19" outlineLevel="1" thickTop="1" thickBot="1">
      <c r="A48" s="221"/>
      <c r="B48" s="97"/>
      <c r="C48" s="227" t="s">
        <v>9</v>
      </c>
      <c r="D48" s="99"/>
      <c r="E48" s="99"/>
      <c r="F48" s="99"/>
      <c r="G48" s="99"/>
      <c r="H48" s="99"/>
      <c r="I48" s="99"/>
      <c r="J48" s="223"/>
      <c r="K48" s="223"/>
      <c r="L48" s="223"/>
      <c r="M48" s="7"/>
      <c r="N48" s="28"/>
      <c r="O48" s="28"/>
      <c r="P48" s="28"/>
      <c r="Q48" s="29"/>
      <c r="R48" s="29"/>
      <c r="S48" s="29"/>
      <c r="T48" s="110"/>
      <c r="U48" s="224"/>
      <c r="V48" s="183"/>
      <c r="W48" s="183"/>
      <c r="X48" s="183"/>
      <c r="Y48" s="183"/>
      <c r="Z48" s="183"/>
      <c r="AA48" s="183"/>
      <c r="AB48" s="183"/>
      <c r="AC48" s="183"/>
      <c r="AD48" s="183"/>
      <c r="AE48" s="183"/>
      <c r="AF48" s="183"/>
      <c r="AG48" s="183"/>
      <c r="AH48" s="183"/>
      <c r="AI48" s="183"/>
      <c r="AJ48" s="183"/>
      <c r="AK48" s="183"/>
      <c r="AL48" s="183"/>
      <c r="AM48" s="183"/>
      <c r="AN48" s="183"/>
      <c r="AO48" s="183"/>
      <c r="AP48" s="183"/>
      <c r="AQ48" s="183"/>
      <c r="AR48" s="183"/>
      <c r="AS48" s="183"/>
      <c r="AT48" s="183"/>
      <c r="AU48" s="183"/>
      <c r="AV48" s="183"/>
      <c r="AW48" s="183"/>
      <c r="AX48" s="183"/>
      <c r="AY48" s="183"/>
      <c r="AZ48" s="183"/>
      <c r="BA48" s="183"/>
      <c r="BB48" s="183"/>
      <c r="BC48" s="183"/>
      <c r="BD48" s="183"/>
      <c r="BE48" s="183"/>
      <c r="BF48" s="183"/>
      <c r="BG48" s="183"/>
      <c r="BH48" s="183"/>
      <c r="BI48" s="183"/>
      <c r="BJ48" s="183"/>
      <c r="BK48" s="183"/>
      <c r="BL48" s="183"/>
      <c r="BM48" s="183"/>
      <c r="BN48" s="183"/>
      <c r="BO48" s="183"/>
      <c r="BP48" s="183"/>
      <c r="BQ48" s="183"/>
      <c r="BR48" s="183"/>
      <c r="BS48" s="183"/>
      <c r="BT48" s="183"/>
      <c r="BU48" s="183"/>
      <c r="BV48" s="183"/>
      <c r="BW48" s="183"/>
      <c r="BX48" s="183"/>
      <c r="BY48" s="183"/>
      <c r="BZ48" s="183"/>
      <c r="CA48" s="183"/>
      <c r="CB48" s="183"/>
      <c r="CC48" s="183"/>
      <c r="CD48" s="183"/>
      <c r="CE48" s="183"/>
      <c r="CF48" s="183"/>
      <c r="CG48" s="183"/>
      <c r="CH48" s="183"/>
      <c r="CI48" s="183"/>
      <c r="CJ48" s="183"/>
      <c r="CK48" s="183"/>
      <c r="CL48" s="183"/>
      <c r="CM48" s="183"/>
      <c r="CN48" s="183"/>
      <c r="CO48" s="183"/>
      <c r="CP48" s="183"/>
      <c r="CQ48" s="183"/>
      <c r="CR48" s="183"/>
      <c r="CS48" s="183"/>
      <c r="CT48" s="183"/>
      <c r="CU48" s="183"/>
      <c r="CV48" s="183"/>
      <c r="CW48" s="183"/>
      <c r="CX48" s="183"/>
      <c r="CY48" s="183"/>
      <c r="CZ48" s="183"/>
      <c r="DA48" s="183"/>
      <c r="DB48" s="183"/>
      <c r="DC48" s="183"/>
      <c r="DD48" s="183"/>
      <c r="DE48" s="183"/>
      <c r="DF48" s="183"/>
      <c r="DG48" s="183"/>
      <c r="DH48" s="183"/>
      <c r="DI48" s="183"/>
      <c r="DJ48" s="183"/>
      <c r="DK48" s="183"/>
      <c r="DL48" s="183"/>
      <c r="DM48" s="183"/>
      <c r="DN48" s="183"/>
      <c r="DO48" s="183"/>
      <c r="DP48" s="183"/>
      <c r="DQ48" s="183"/>
      <c r="DR48" s="183"/>
      <c r="DS48" s="183"/>
      <c r="DT48" s="183"/>
      <c r="DU48" s="183"/>
      <c r="DV48" s="183"/>
      <c r="DW48" s="183"/>
      <c r="DX48" s="183"/>
      <c r="DY48" s="183"/>
      <c r="DZ48" s="183"/>
      <c r="EA48" s="183"/>
      <c r="EB48" s="183"/>
      <c r="EC48" s="183"/>
      <c r="ED48" s="183"/>
      <c r="EE48" s="183"/>
      <c r="EF48" s="183"/>
      <c r="EG48" s="183"/>
      <c r="EH48" s="183"/>
      <c r="EI48" s="183"/>
      <c r="EJ48" s="183"/>
      <c r="EK48" s="183"/>
      <c r="EL48" s="183"/>
      <c r="EM48" s="183"/>
      <c r="EN48" s="183"/>
      <c r="EO48" s="183"/>
      <c r="EP48" s="183"/>
      <c r="EQ48" s="183"/>
      <c r="ER48" s="183"/>
      <c r="ES48" s="183"/>
      <c r="ET48" s="183"/>
      <c r="EU48" s="183"/>
      <c r="EV48" s="183"/>
      <c r="EW48" s="183"/>
      <c r="EX48" s="183"/>
      <c r="EY48" s="183"/>
      <c r="EZ48" s="183"/>
      <c r="FA48" s="183"/>
      <c r="FB48" s="183"/>
      <c r="FC48" s="183"/>
      <c r="FD48" s="183"/>
      <c r="FE48" s="183"/>
      <c r="FF48" s="183"/>
      <c r="FG48" s="183"/>
      <c r="FH48" s="183"/>
      <c r="FI48" s="183"/>
      <c r="FJ48" s="183"/>
      <c r="FK48" s="183"/>
      <c r="FL48" s="183"/>
      <c r="FM48" s="183"/>
      <c r="FN48" s="183"/>
      <c r="FO48" s="183"/>
      <c r="FP48" s="183"/>
      <c r="FQ48" s="183"/>
      <c r="FR48" s="183"/>
      <c r="FS48" s="183"/>
      <c r="FT48" s="183"/>
      <c r="FU48" s="183"/>
      <c r="FV48" s="183"/>
      <c r="FW48" s="183"/>
      <c r="FX48" s="183"/>
      <c r="FY48" s="183"/>
      <c r="FZ48" s="183"/>
      <c r="GA48" s="183"/>
      <c r="GB48" s="183"/>
      <c r="GC48" s="183"/>
      <c r="GD48" s="183"/>
      <c r="GE48" s="183"/>
      <c r="GF48" s="183"/>
      <c r="GG48" s="183"/>
      <c r="GH48" s="183"/>
      <c r="GI48" s="183"/>
      <c r="GJ48" s="183"/>
      <c r="GK48" s="183"/>
      <c r="GL48" s="183"/>
      <c r="GM48" s="183"/>
      <c r="GN48" s="183"/>
      <c r="GO48" s="183"/>
      <c r="GP48" s="183"/>
      <c r="GQ48" s="183"/>
      <c r="GR48" s="183"/>
      <c r="GS48" s="183"/>
      <c r="GT48" s="183"/>
      <c r="GU48" s="183"/>
      <c r="GV48" s="183"/>
      <c r="GW48" s="183"/>
      <c r="GX48" s="183"/>
      <c r="GY48" s="183"/>
      <c r="GZ48" s="183"/>
      <c r="HA48" s="183"/>
      <c r="HB48" s="183"/>
      <c r="HC48" s="183"/>
      <c r="HD48" s="183"/>
      <c r="HE48" s="183"/>
      <c r="HF48" s="183"/>
      <c r="HG48" s="183"/>
      <c r="HH48" s="183"/>
      <c r="HI48" s="183"/>
      <c r="HJ48" s="183"/>
      <c r="HK48" s="183"/>
      <c r="HL48" s="183"/>
      <c r="HM48" s="183"/>
      <c r="HN48" s="183"/>
      <c r="HO48" s="183"/>
      <c r="HP48" s="183"/>
      <c r="HQ48" s="183"/>
      <c r="HR48" s="183"/>
      <c r="HS48" s="183"/>
      <c r="HT48" s="183"/>
      <c r="HU48" s="183"/>
      <c r="HV48" s="183"/>
      <c r="HW48" s="183"/>
      <c r="HX48" s="183"/>
      <c r="HY48" s="183"/>
      <c r="HZ48" s="183"/>
      <c r="IA48" s="183"/>
      <c r="IB48" s="183"/>
      <c r="IC48" s="183"/>
      <c r="ID48" s="183"/>
      <c r="IE48" s="183"/>
      <c r="IF48" s="183"/>
      <c r="IG48" s="183"/>
      <c r="IH48" s="183"/>
      <c r="II48" s="183"/>
      <c r="IJ48" s="183"/>
      <c r="IK48" s="183"/>
      <c r="IL48" s="183"/>
      <c r="IM48" s="183"/>
      <c r="IN48" s="183"/>
      <c r="IO48" s="183"/>
      <c r="IP48" s="183"/>
      <c r="IQ48" s="183"/>
      <c r="IR48" s="183"/>
      <c r="IS48" s="183"/>
      <c r="IT48" s="183"/>
      <c r="IU48" s="183"/>
      <c r="IV48" s="183"/>
      <c r="IW48" s="183"/>
      <c r="IX48" s="183"/>
      <c r="IY48" s="183"/>
      <c r="IZ48" s="183"/>
      <c r="JA48" s="183"/>
      <c r="JB48" s="183"/>
      <c r="JC48" s="183"/>
      <c r="JD48" s="183"/>
      <c r="JE48" s="183"/>
      <c r="JF48" s="183"/>
      <c r="JG48" s="183"/>
      <c r="JH48" s="183"/>
      <c r="JI48" s="183"/>
      <c r="JJ48" s="183"/>
      <c r="JK48" s="183"/>
      <c r="JL48" s="183"/>
      <c r="JM48" s="183"/>
      <c r="JN48" s="183"/>
      <c r="JO48" s="183"/>
      <c r="JP48" s="183"/>
      <c r="JQ48" s="183"/>
      <c r="JR48" s="183"/>
      <c r="JS48" s="183"/>
      <c r="JT48" s="183"/>
      <c r="JU48" s="183"/>
      <c r="JV48" s="183"/>
      <c r="JW48" s="183"/>
      <c r="JX48" s="183"/>
      <c r="JY48" s="183"/>
      <c r="JZ48" s="183"/>
      <c r="KA48" s="183"/>
      <c r="KB48" s="183"/>
      <c r="KC48" s="183"/>
      <c r="KD48" s="183"/>
      <c r="KE48" s="183"/>
      <c r="KF48" s="183"/>
      <c r="KG48" s="183"/>
      <c r="KH48" s="183"/>
      <c r="KI48" s="183"/>
      <c r="KJ48" s="183"/>
      <c r="KK48" s="183"/>
      <c r="KL48" s="183"/>
      <c r="KM48" s="183"/>
      <c r="KN48" s="183"/>
      <c r="KO48" s="183"/>
      <c r="KP48" s="183"/>
      <c r="KQ48" s="183"/>
      <c r="KR48" s="183"/>
      <c r="KS48" s="183"/>
      <c r="KT48" s="183"/>
      <c r="KU48" s="183"/>
      <c r="KV48" s="183"/>
      <c r="KW48" s="183"/>
      <c r="KX48" s="183"/>
      <c r="KY48" s="183"/>
      <c r="KZ48" s="183"/>
      <c r="LA48" s="183"/>
      <c r="LB48" s="183"/>
      <c r="LC48" s="183"/>
      <c r="LD48" s="183"/>
      <c r="LE48" s="183"/>
      <c r="LF48" s="183"/>
      <c r="LG48" s="183"/>
      <c r="LH48" s="183"/>
      <c r="LI48" s="183"/>
      <c r="LJ48" s="183"/>
      <c r="LK48" s="183"/>
      <c r="LL48" s="183"/>
      <c r="LM48" s="183"/>
      <c r="LN48" s="183"/>
      <c r="LO48" s="183"/>
      <c r="LP48" s="183"/>
      <c r="LQ48" s="183"/>
      <c r="LR48" s="183"/>
      <c r="LS48" s="183"/>
      <c r="LT48" s="183"/>
      <c r="LU48" s="183"/>
      <c r="LV48" s="183"/>
      <c r="LW48" s="183"/>
      <c r="LX48" s="183"/>
      <c r="LY48" s="183"/>
      <c r="LZ48" s="183"/>
      <c r="MA48" s="183"/>
      <c r="MB48" s="183"/>
      <c r="MC48" s="183"/>
      <c r="MD48" s="183"/>
      <c r="ME48" s="183"/>
      <c r="MF48" s="183"/>
      <c r="MG48" s="183"/>
      <c r="MH48" s="183"/>
      <c r="MI48" s="183"/>
      <c r="MJ48" s="183"/>
    </row>
    <row r="49" spans="1:348" s="220" customFormat="1" ht="17" outlineLevel="1">
      <c r="A49" s="221"/>
      <c r="B49" s="97"/>
      <c r="C49" s="99"/>
      <c r="D49" s="99"/>
      <c r="E49" s="121" t="s">
        <v>5</v>
      </c>
      <c r="F49" s="99"/>
      <c r="G49" s="99"/>
      <c r="H49" s="99"/>
      <c r="I49" s="99"/>
      <c r="J49" s="233" t="s">
        <v>73</v>
      </c>
      <c r="K49" s="223" t="s">
        <v>77</v>
      </c>
      <c r="L49" s="223"/>
      <c r="M49" s="7"/>
      <c r="N49" s="479">
        <f>(N19*N38)*$M$25</f>
        <v>1647303.5086136702</v>
      </c>
      <c r="O49" s="480">
        <f t="shared" ref="O49:T49" si="23">(O19*O38)*$M$25</f>
        <v>1865416.5417055225</v>
      </c>
      <c r="P49" s="480">
        <f t="shared" si="23"/>
        <v>2112409.0708682383</v>
      </c>
      <c r="Q49" s="480">
        <f t="shared" si="23"/>
        <v>2392104.9175465251</v>
      </c>
      <c r="R49" s="480">
        <f t="shared" si="23"/>
        <v>2708834.200469682</v>
      </c>
      <c r="S49" s="480">
        <f t="shared" si="23"/>
        <v>3067500.3725004909</v>
      </c>
      <c r="T49" s="481">
        <f t="shared" si="23"/>
        <v>3473656.1335718282</v>
      </c>
      <c r="U49" s="183"/>
      <c r="V49" s="183"/>
      <c r="W49" s="183"/>
      <c r="X49" s="183"/>
      <c r="Y49" s="183"/>
      <c r="Z49" s="183"/>
      <c r="AA49" s="183"/>
      <c r="AB49" s="183"/>
      <c r="AC49" s="183"/>
      <c r="AD49" s="183"/>
      <c r="AE49" s="183"/>
      <c r="AF49" s="183"/>
      <c r="AG49" s="183"/>
      <c r="AH49" s="183"/>
      <c r="AI49" s="183"/>
      <c r="AJ49" s="183"/>
      <c r="AK49" s="183"/>
      <c r="AL49" s="183"/>
      <c r="AM49" s="183"/>
      <c r="AN49" s="183"/>
      <c r="AO49" s="183"/>
      <c r="AP49" s="183"/>
      <c r="AQ49" s="183"/>
      <c r="AR49" s="183"/>
      <c r="AS49" s="183"/>
      <c r="AT49" s="183"/>
      <c r="AU49" s="183"/>
      <c r="AV49" s="183"/>
      <c r="AW49" s="183"/>
      <c r="AX49" s="183"/>
      <c r="AY49" s="183"/>
      <c r="AZ49" s="183"/>
      <c r="BA49" s="183"/>
      <c r="BB49" s="183"/>
      <c r="BC49" s="183"/>
      <c r="BD49" s="183"/>
      <c r="BE49" s="183"/>
      <c r="BF49" s="183"/>
      <c r="BG49" s="183"/>
      <c r="BH49" s="183"/>
      <c r="BI49" s="183"/>
      <c r="BJ49" s="183"/>
      <c r="BK49" s="183"/>
      <c r="BL49" s="183"/>
      <c r="BM49" s="183"/>
      <c r="BN49" s="183"/>
      <c r="BO49" s="183"/>
      <c r="BP49" s="183"/>
      <c r="BQ49" s="183"/>
      <c r="BR49" s="183"/>
      <c r="BS49" s="183"/>
      <c r="BT49" s="183"/>
      <c r="BU49" s="183"/>
      <c r="BV49" s="183"/>
      <c r="BW49" s="183"/>
      <c r="BX49" s="183"/>
      <c r="BY49" s="183"/>
      <c r="BZ49" s="183"/>
      <c r="CA49" s="183"/>
      <c r="CB49" s="183"/>
      <c r="CC49" s="183"/>
      <c r="CD49" s="183"/>
      <c r="CE49" s="183"/>
      <c r="CF49" s="183"/>
      <c r="CG49" s="183"/>
      <c r="CH49" s="183"/>
      <c r="CI49" s="183"/>
      <c r="CJ49" s="183"/>
      <c r="CK49" s="183"/>
      <c r="CL49" s="183"/>
      <c r="CM49" s="183"/>
      <c r="CN49" s="183"/>
      <c r="CO49" s="183"/>
      <c r="CP49" s="183"/>
      <c r="CQ49" s="183"/>
      <c r="CR49" s="183"/>
      <c r="CS49" s="183"/>
      <c r="CT49" s="183"/>
      <c r="CU49" s="183"/>
      <c r="CV49" s="183"/>
      <c r="CW49" s="183"/>
      <c r="CX49" s="183"/>
      <c r="CY49" s="183"/>
      <c r="CZ49" s="183"/>
      <c r="DA49" s="183"/>
      <c r="DB49" s="183"/>
      <c r="DC49" s="183"/>
      <c r="DD49" s="183"/>
      <c r="DE49" s="183"/>
      <c r="DF49" s="183"/>
      <c r="DG49" s="183"/>
      <c r="DH49" s="183"/>
      <c r="DI49" s="183"/>
      <c r="DJ49" s="183"/>
      <c r="DK49" s="183"/>
      <c r="DL49" s="183"/>
      <c r="DM49" s="183"/>
      <c r="DN49" s="183"/>
      <c r="DO49" s="183"/>
      <c r="DP49" s="183"/>
      <c r="DQ49" s="183"/>
      <c r="DR49" s="183"/>
      <c r="DS49" s="183"/>
      <c r="DT49" s="183"/>
      <c r="DU49" s="183"/>
      <c r="DV49" s="183"/>
      <c r="DW49" s="183"/>
      <c r="DX49" s="183"/>
      <c r="DY49" s="183"/>
      <c r="DZ49" s="183"/>
      <c r="EA49" s="183"/>
      <c r="EB49" s="183"/>
      <c r="EC49" s="183"/>
      <c r="ED49" s="183"/>
      <c r="EE49" s="183"/>
      <c r="EF49" s="183"/>
      <c r="EG49" s="183"/>
      <c r="EH49" s="183"/>
      <c r="EI49" s="183"/>
      <c r="EJ49" s="183"/>
      <c r="EK49" s="183"/>
      <c r="EL49" s="183"/>
      <c r="EM49" s="183"/>
      <c r="EN49" s="183"/>
      <c r="EO49" s="183"/>
      <c r="EP49" s="183"/>
      <c r="EQ49" s="183"/>
      <c r="ER49" s="183"/>
      <c r="ES49" s="183"/>
      <c r="ET49" s="183"/>
      <c r="EU49" s="183"/>
      <c r="EV49" s="183"/>
      <c r="EW49" s="183"/>
      <c r="EX49" s="183"/>
      <c r="EY49" s="183"/>
      <c r="EZ49" s="183"/>
      <c r="FA49" s="183"/>
      <c r="FB49" s="183"/>
      <c r="FC49" s="183"/>
      <c r="FD49" s="183"/>
      <c r="FE49" s="183"/>
      <c r="FF49" s="183"/>
      <c r="FG49" s="183"/>
      <c r="FH49" s="183"/>
      <c r="FI49" s="183"/>
      <c r="FJ49" s="183"/>
      <c r="FK49" s="183"/>
      <c r="FL49" s="183"/>
      <c r="FM49" s="183"/>
      <c r="FN49" s="183"/>
      <c r="FO49" s="183"/>
      <c r="FP49" s="183"/>
      <c r="FQ49" s="183"/>
      <c r="FR49" s="183"/>
      <c r="FS49" s="183"/>
      <c r="FT49" s="183"/>
      <c r="FU49" s="183"/>
      <c r="FV49" s="183"/>
      <c r="FW49" s="183"/>
      <c r="FX49" s="183"/>
      <c r="FY49" s="183"/>
      <c r="FZ49" s="183"/>
      <c r="GA49" s="183"/>
      <c r="GB49" s="183"/>
      <c r="GC49" s="183"/>
      <c r="GD49" s="183"/>
      <c r="GE49" s="183"/>
      <c r="GF49" s="183"/>
      <c r="GG49" s="183"/>
      <c r="GH49" s="183"/>
      <c r="GI49" s="183"/>
      <c r="GJ49" s="183"/>
      <c r="GK49" s="183"/>
      <c r="GL49" s="183"/>
      <c r="GM49" s="183"/>
      <c r="GN49" s="183"/>
      <c r="GO49" s="183"/>
      <c r="GP49" s="183"/>
      <c r="GQ49" s="183"/>
      <c r="GR49" s="183"/>
      <c r="GS49" s="183"/>
      <c r="GT49" s="183"/>
      <c r="GU49" s="183"/>
      <c r="GV49" s="183"/>
      <c r="GW49" s="183"/>
      <c r="GX49" s="183"/>
      <c r="GY49" s="183"/>
      <c r="GZ49" s="183"/>
      <c r="HA49" s="183"/>
      <c r="HB49" s="183"/>
      <c r="HC49" s="183"/>
      <c r="HD49" s="183"/>
      <c r="HE49" s="183"/>
      <c r="HF49" s="183"/>
      <c r="HG49" s="183"/>
      <c r="HH49" s="183"/>
      <c r="HI49" s="183"/>
      <c r="HJ49" s="183"/>
      <c r="HK49" s="183"/>
      <c r="HL49" s="183"/>
      <c r="HM49" s="183"/>
      <c r="HN49" s="183"/>
      <c r="HO49" s="183"/>
      <c r="HP49" s="183"/>
      <c r="HQ49" s="183"/>
      <c r="HR49" s="183"/>
      <c r="HS49" s="183"/>
      <c r="HT49" s="183"/>
      <c r="HU49" s="183"/>
      <c r="HV49" s="183"/>
      <c r="HW49" s="183"/>
      <c r="HX49" s="183"/>
      <c r="HY49" s="183"/>
      <c r="HZ49" s="183"/>
      <c r="IA49" s="183"/>
      <c r="IB49" s="183"/>
      <c r="IC49" s="183"/>
      <c r="ID49" s="183"/>
      <c r="IE49" s="183"/>
      <c r="IF49" s="183"/>
      <c r="IG49" s="183"/>
      <c r="IH49" s="183"/>
      <c r="II49" s="183"/>
      <c r="IJ49" s="183"/>
      <c r="IK49" s="183"/>
      <c r="IL49" s="183"/>
      <c r="IM49" s="183"/>
      <c r="IN49" s="183"/>
      <c r="IO49" s="183"/>
      <c r="IP49" s="183"/>
      <c r="IQ49" s="183"/>
      <c r="IR49" s="183"/>
      <c r="IS49" s="183"/>
      <c r="IT49" s="183"/>
      <c r="IU49" s="183"/>
      <c r="IV49" s="183"/>
      <c r="IW49" s="183"/>
      <c r="IX49" s="183"/>
      <c r="IY49" s="183"/>
      <c r="IZ49" s="183"/>
      <c r="JA49" s="183"/>
      <c r="JB49" s="183"/>
      <c r="JC49" s="183"/>
      <c r="JD49" s="183"/>
      <c r="JE49" s="183"/>
      <c r="JF49" s="183"/>
      <c r="JG49" s="183"/>
      <c r="JH49" s="183"/>
      <c r="JI49" s="183"/>
      <c r="JJ49" s="183"/>
      <c r="JK49" s="183"/>
      <c r="JL49" s="183"/>
      <c r="JM49" s="183"/>
      <c r="JN49" s="183"/>
      <c r="JO49" s="183"/>
      <c r="JP49" s="183"/>
      <c r="JQ49" s="183"/>
      <c r="JR49" s="183"/>
      <c r="JS49" s="183"/>
      <c r="JT49" s="183"/>
      <c r="JU49" s="183"/>
      <c r="JV49" s="183"/>
      <c r="JW49" s="183"/>
      <c r="JX49" s="183"/>
      <c r="JY49" s="183"/>
      <c r="JZ49" s="183"/>
      <c r="KA49" s="183"/>
      <c r="KB49" s="183"/>
      <c r="KC49" s="183"/>
      <c r="KD49" s="183"/>
      <c r="KE49" s="183"/>
      <c r="KF49" s="183"/>
      <c r="KG49" s="183"/>
      <c r="KH49" s="183"/>
      <c r="KI49" s="183"/>
      <c r="KJ49" s="183"/>
      <c r="KK49" s="183"/>
      <c r="KL49" s="183"/>
      <c r="KM49" s="183"/>
      <c r="KN49" s="183"/>
      <c r="KO49" s="183"/>
      <c r="KP49" s="183"/>
      <c r="KQ49" s="183"/>
      <c r="KR49" s="183"/>
      <c r="KS49" s="183"/>
      <c r="KT49" s="183"/>
      <c r="KU49" s="183"/>
      <c r="KV49" s="183"/>
      <c r="KW49" s="183"/>
      <c r="KX49" s="183"/>
      <c r="KY49" s="183"/>
      <c r="KZ49" s="183"/>
      <c r="LA49" s="183"/>
      <c r="LB49" s="183"/>
      <c r="LC49" s="183"/>
      <c r="LD49" s="183"/>
      <c r="LE49" s="183"/>
      <c r="LF49" s="183"/>
      <c r="LG49" s="183"/>
      <c r="LH49" s="183"/>
      <c r="LI49" s="183"/>
      <c r="LJ49" s="183"/>
      <c r="LK49" s="183"/>
      <c r="LL49" s="183"/>
      <c r="LM49" s="183"/>
      <c r="LN49" s="183"/>
      <c r="LO49" s="183"/>
      <c r="LP49" s="183"/>
      <c r="LQ49" s="183"/>
      <c r="LR49" s="183"/>
      <c r="LS49" s="183"/>
      <c r="LT49" s="183"/>
      <c r="LU49" s="183"/>
      <c r="LV49" s="183"/>
      <c r="LW49" s="183"/>
      <c r="LX49" s="183"/>
      <c r="LY49" s="183"/>
      <c r="LZ49" s="183"/>
      <c r="MA49" s="183"/>
      <c r="MB49" s="183"/>
      <c r="MC49" s="183"/>
      <c r="MD49" s="183"/>
      <c r="ME49" s="183"/>
      <c r="MF49" s="183"/>
      <c r="MG49" s="183"/>
      <c r="MH49" s="183"/>
      <c r="MI49" s="183"/>
      <c r="MJ49" s="183"/>
    </row>
    <row r="50" spans="1:348" s="220" customFormat="1" ht="17" outlineLevel="1">
      <c r="A50" s="221"/>
      <c r="B50" s="97"/>
      <c r="C50" s="228"/>
      <c r="D50" s="99"/>
      <c r="E50" s="121" t="s">
        <v>6</v>
      </c>
      <c r="F50" s="99"/>
      <c r="G50" s="99"/>
      <c r="H50" s="99"/>
      <c r="I50" s="99"/>
      <c r="J50" s="223" t="s">
        <v>73</v>
      </c>
      <c r="K50" s="223" t="s">
        <v>77</v>
      </c>
      <c r="L50" s="223"/>
      <c r="M50" s="7"/>
      <c r="N50" s="482">
        <f t="shared" ref="N50:T51" si="24">(N20*N39)*$M$25</f>
        <v>7379191.1808420038</v>
      </c>
      <c r="O50" s="475">
        <f t="shared" si="24"/>
        <v>8356241.1062516868</v>
      </c>
      <c r="P50" s="475">
        <f t="shared" si="24"/>
        <v>9462658.401790157</v>
      </c>
      <c r="Q50" s="475">
        <f t="shared" si="24"/>
        <v>10715572.096403427</v>
      </c>
      <c r="R50" s="475">
        <f t="shared" si="24"/>
        <v>12134379.206957029</v>
      </c>
      <c r="S50" s="475">
        <f t="shared" si="24"/>
        <v>13741045.033671303</v>
      </c>
      <c r="T50" s="476">
        <f t="shared" si="24"/>
        <v>15560443.21650409</v>
      </c>
      <c r="U50" s="183"/>
      <c r="V50" s="183"/>
      <c r="W50" s="183"/>
      <c r="X50" s="183"/>
      <c r="Y50" s="183"/>
      <c r="Z50" s="183"/>
      <c r="AA50" s="183"/>
      <c r="AB50" s="183"/>
      <c r="AC50" s="183"/>
      <c r="AD50" s="183"/>
      <c r="AE50" s="183"/>
      <c r="AF50" s="183"/>
      <c r="AG50" s="183"/>
      <c r="AH50" s="183"/>
      <c r="AI50" s="183"/>
      <c r="AJ50" s="183"/>
      <c r="AK50" s="183"/>
      <c r="AL50" s="183"/>
      <c r="AM50" s="183"/>
      <c r="AN50" s="183"/>
      <c r="AO50" s="183"/>
      <c r="AP50" s="183"/>
      <c r="AQ50" s="183"/>
      <c r="AR50" s="183"/>
      <c r="AS50" s="183"/>
      <c r="AT50" s="183"/>
      <c r="AU50" s="183"/>
      <c r="AV50" s="183"/>
      <c r="AW50" s="183"/>
      <c r="AX50" s="183"/>
      <c r="AY50" s="183"/>
      <c r="AZ50" s="183"/>
      <c r="BA50" s="183"/>
      <c r="BB50" s="183"/>
      <c r="BC50" s="183"/>
      <c r="BD50" s="183"/>
      <c r="BE50" s="183"/>
      <c r="BF50" s="183"/>
      <c r="BG50" s="183"/>
      <c r="BH50" s="183"/>
      <c r="BI50" s="183"/>
      <c r="BJ50" s="183"/>
      <c r="BK50" s="183"/>
      <c r="BL50" s="183"/>
      <c r="BM50" s="183"/>
      <c r="BN50" s="183"/>
      <c r="BO50" s="183"/>
      <c r="BP50" s="183"/>
      <c r="BQ50" s="183"/>
      <c r="BR50" s="183"/>
      <c r="BS50" s="183"/>
      <c r="BT50" s="183"/>
      <c r="BU50" s="183"/>
      <c r="BV50" s="183"/>
      <c r="BW50" s="183"/>
      <c r="BX50" s="183"/>
      <c r="BY50" s="183"/>
      <c r="BZ50" s="183"/>
      <c r="CA50" s="183"/>
      <c r="CB50" s="183"/>
      <c r="CC50" s="183"/>
      <c r="CD50" s="183"/>
      <c r="CE50" s="183"/>
      <c r="CF50" s="183"/>
      <c r="CG50" s="183"/>
      <c r="CH50" s="183"/>
      <c r="CI50" s="183"/>
      <c r="CJ50" s="183"/>
      <c r="CK50" s="183"/>
      <c r="CL50" s="183"/>
      <c r="CM50" s="183"/>
      <c r="CN50" s="183"/>
      <c r="CO50" s="183"/>
      <c r="CP50" s="183"/>
      <c r="CQ50" s="183"/>
      <c r="CR50" s="183"/>
      <c r="CS50" s="183"/>
      <c r="CT50" s="183"/>
      <c r="CU50" s="183"/>
      <c r="CV50" s="183"/>
      <c r="CW50" s="183"/>
      <c r="CX50" s="183"/>
      <c r="CY50" s="183"/>
      <c r="CZ50" s="183"/>
      <c r="DA50" s="183"/>
      <c r="DB50" s="183"/>
      <c r="DC50" s="183"/>
      <c r="DD50" s="183"/>
      <c r="DE50" s="183"/>
      <c r="DF50" s="183"/>
      <c r="DG50" s="183"/>
      <c r="DH50" s="183"/>
      <c r="DI50" s="183"/>
      <c r="DJ50" s="183"/>
      <c r="DK50" s="183"/>
      <c r="DL50" s="183"/>
      <c r="DM50" s="183"/>
      <c r="DN50" s="183"/>
      <c r="DO50" s="183"/>
      <c r="DP50" s="183"/>
      <c r="DQ50" s="183"/>
      <c r="DR50" s="183"/>
      <c r="DS50" s="183"/>
      <c r="DT50" s="183"/>
      <c r="DU50" s="183"/>
      <c r="DV50" s="183"/>
      <c r="DW50" s="183"/>
      <c r="DX50" s="183"/>
      <c r="DY50" s="183"/>
      <c r="DZ50" s="183"/>
      <c r="EA50" s="183"/>
      <c r="EB50" s="183"/>
      <c r="EC50" s="183"/>
      <c r="ED50" s="183"/>
      <c r="EE50" s="183"/>
      <c r="EF50" s="183"/>
      <c r="EG50" s="183"/>
      <c r="EH50" s="183"/>
      <c r="EI50" s="183"/>
      <c r="EJ50" s="183"/>
      <c r="EK50" s="183"/>
      <c r="EL50" s="183"/>
      <c r="EM50" s="183"/>
      <c r="EN50" s="183"/>
      <c r="EO50" s="183"/>
      <c r="EP50" s="183"/>
      <c r="EQ50" s="183"/>
      <c r="ER50" s="183"/>
      <c r="ES50" s="183"/>
      <c r="ET50" s="183"/>
      <c r="EU50" s="183"/>
      <c r="EV50" s="183"/>
      <c r="EW50" s="183"/>
      <c r="EX50" s="183"/>
      <c r="EY50" s="183"/>
      <c r="EZ50" s="183"/>
      <c r="FA50" s="183"/>
      <c r="FB50" s="183"/>
      <c r="FC50" s="183"/>
      <c r="FD50" s="183"/>
      <c r="FE50" s="183"/>
      <c r="FF50" s="183"/>
      <c r="FG50" s="183"/>
      <c r="FH50" s="183"/>
      <c r="FI50" s="183"/>
      <c r="FJ50" s="183"/>
      <c r="FK50" s="183"/>
      <c r="FL50" s="183"/>
      <c r="FM50" s="183"/>
      <c r="FN50" s="183"/>
      <c r="FO50" s="183"/>
      <c r="FP50" s="183"/>
      <c r="FQ50" s="183"/>
      <c r="FR50" s="183"/>
      <c r="FS50" s="183"/>
      <c r="FT50" s="183"/>
      <c r="FU50" s="183"/>
      <c r="FV50" s="183"/>
      <c r="FW50" s="183"/>
      <c r="FX50" s="183"/>
      <c r="FY50" s="183"/>
      <c r="FZ50" s="183"/>
      <c r="GA50" s="183"/>
      <c r="GB50" s="183"/>
      <c r="GC50" s="183"/>
      <c r="GD50" s="183"/>
      <c r="GE50" s="183"/>
      <c r="GF50" s="183"/>
      <c r="GG50" s="183"/>
      <c r="GH50" s="183"/>
      <c r="GI50" s="183"/>
      <c r="GJ50" s="183"/>
      <c r="GK50" s="183"/>
      <c r="GL50" s="183"/>
      <c r="GM50" s="183"/>
      <c r="GN50" s="183"/>
      <c r="GO50" s="183"/>
      <c r="GP50" s="183"/>
      <c r="GQ50" s="183"/>
      <c r="GR50" s="183"/>
      <c r="GS50" s="183"/>
      <c r="GT50" s="183"/>
      <c r="GU50" s="183"/>
      <c r="GV50" s="183"/>
      <c r="GW50" s="183"/>
      <c r="GX50" s="183"/>
      <c r="GY50" s="183"/>
      <c r="GZ50" s="183"/>
      <c r="HA50" s="183"/>
      <c r="HB50" s="183"/>
      <c r="HC50" s="183"/>
      <c r="HD50" s="183"/>
      <c r="HE50" s="183"/>
      <c r="HF50" s="183"/>
      <c r="HG50" s="183"/>
      <c r="HH50" s="183"/>
      <c r="HI50" s="183"/>
      <c r="HJ50" s="183"/>
      <c r="HK50" s="183"/>
      <c r="HL50" s="183"/>
      <c r="HM50" s="183"/>
      <c r="HN50" s="183"/>
      <c r="HO50" s="183"/>
      <c r="HP50" s="183"/>
      <c r="HQ50" s="183"/>
      <c r="HR50" s="183"/>
      <c r="HS50" s="183"/>
      <c r="HT50" s="183"/>
      <c r="HU50" s="183"/>
      <c r="HV50" s="183"/>
      <c r="HW50" s="183"/>
      <c r="HX50" s="183"/>
      <c r="HY50" s="183"/>
      <c r="HZ50" s="183"/>
      <c r="IA50" s="183"/>
      <c r="IB50" s="183"/>
      <c r="IC50" s="183"/>
      <c r="ID50" s="183"/>
      <c r="IE50" s="183"/>
      <c r="IF50" s="183"/>
      <c r="IG50" s="183"/>
      <c r="IH50" s="183"/>
      <c r="II50" s="183"/>
      <c r="IJ50" s="183"/>
      <c r="IK50" s="183"/>
      <c r="IL50" s="183"/>
      <c r="IM50" s="183"/>
      <c r="IN50" s="183"/>
      <c r="IO50" s="183"/>
      <c r="IP50" s="183"/>
      <c r="IQ50" s="183"/>
      <c r="IR50" s="183"/>
      <c r="IS50" s="183"/>
      <c r="IT50" s="183"/>
      <c r="IU50" s="183"/>
      <c r="IV50" s="183"/>
      <c r="IW50" s="183"/>
      <c r="IX50" s="183"/>
      <c r="IY50" s="183"/>
      <c r="IZ50" s="183"/>
      <c r="JA50" s="183"/>
      <c r="JB50" s="183"/>
      <c r="JC50" s="183"/>
      <c r="JD50" s="183"/>
      <c r="JE50" s="183"/>
      <c r="JF50" s="183"/>
      <c r="JG50" s="183"/>
      <c r="JH50" s="183"/>
      <c r="JI50" s="183"/>
      <c r="JJ50" s="183"/>
      <c r="JK50" s="183"/>
      <c r="JL50" s="183"/>
      <c r="JM50" s="183"/>
      <c r="JN50" s="183"/>
      <c r="JO50" s="183"/>
      <c r="JP50" s="183"/>
      <c r="JQ50" s="183"/>
      <c r="JR50" s="183"/>
      <c r="JS50" s="183"/>
      <c r="JT50" s="183"/>
      <c r="JU50" s="183"/>
      <c r="JV50" s="183"/>
      <c r="JW50" s="183"/>
      <c r="JX50" s="183"/>
      <c r="JY50" s="183"/>
      <c r="JZ50" s="183"/>
      <c r="KA50" s="183"/>
      <c r="KB50" s="183"/>
      <c r="KC50" s="183"/>
      <c r="KD50" s="183"/>
      <c r="KE50" s="183"/>
      <c r="KF50" s="183"/>
      <c r="KG50" s="183"/>
      <c r="KH50" s="183"/>
      <c r="KI50" s="183"/>
      <c r="KJ50" s="183"/>
      <c r="KK50" s="183"/>
      <c r="KL50" s="183"/>
      <c r="KM50" s="183"/>
      <c r="KN50" s="183"/>
      <c r="KO50" s="183"/>
      <c r="KP50" s="183"/>
      <c r="KQ50" s="183"/>
      <c r="KR50" s="183"/>
      <c r="KS50" s="183"/>
      <c r="KT50" s="183"/>
      <c r="KU50" s="183"/>
      <c r="KV50" s="183"/>
      <c r="KW50" s="183"/>
      <c r="KX50" s="183"/>
      <c r="KY50" s="183"/>
      <c r="KZ50" s="183"/>
      <c r="LA50" s="183"/>
      <c r="LB50" s="183"/>
      <c r="LC50" s="183"/>
      <c r="LD50" s="183"/>
      <c r="LE50" s="183"/>
      <c r="LF50" s="183"/>
      <c r="LG50" s="183"/>
      <c r="LH50" s="183"/>
      <c r="LI50" s="183"/>
      <c r="LJ50" s="183"/>
      <c r="LK50" s="183"/>
      <c r="LL50" s="183"/>
      <c r="LM50" s="183"/>
      <c r="LN50" s="183"/>
      <c r="LO50" s="183"/>
      <c r="LP50" s="183"/>
      <c r="LQ50" s="183"/>
      <c r="LR50" s="183"/>
      <c r="LS50" s="183"/>
      <c r="LT50" s="183"/>
      <c r="LU50" s="183"/>
      <c r="LV50" s="183"/>
      <c r="LW50" s="183"/>
      <c r="LX50" s="183"/>
      <c r="LY50" s="183"/>
      <c r="LZ50" s="183"/>
      <c r="MA50" s="183"/>
      <c r="MB50" s="183"/>
      <c r="MC50" s="183"/>
      <c r="MD50" s="183"/>
      <c r="ME50" s="183"/>
      <c r="MF50" s="183"/>
      <c r="MG50" s="183"/>
      <c r="MH50" s="183"/>
      <c r="MI50" s="183"/>
      <c r="MJ50" s="183"/>
    </row>
    <row r="51" spans="1:348" s="220" customFormat="1" ht="17" outlineLevel="1">
      <c r="A51" s="221"/>
      <c r="B51" s="97"/>
      <c r="C51" s="228"/>
      <c r="D51" s="99"/>
      <c r="E51" s="121" t="s">
        <v>7</v>
      </c>
      <c r="F51" s="99"/>
      <c r="G51" s="99"/>
      <c r="H51" s="99"/>
      <c r="I51" s="99"/>
      <c r="J51" s="223" t="s">
        <v>73</v>
      </c>
      <c r="K51" s="223" t="s">
        <v>77</v>
      </c>
      <c r="L51" s="223"/>
      <c r="M51" s="7"/>
      <c r="N51" s="482">
        <f t="shared" si="24"/>
        <v>10364716.239059078</v>
      </c>
      <c r="O51" s="475">
        <f t="shared" si="24"/>
        <v>11737067.893879557</v>
      </c>
      <c r="P51" s="475">
        <f t="shared" si="24"/>
        <v>13291127.279143361</v>
      </c>
      <c r="Q51" s="475">
        <f t="shared" si="24"/>
        <v>15050953.606778346</v>
      </c>
      <c r="R51" s="475">
        <f t="shared" si="24"/>
        <v>17043791.6751328</v>
      </c>
      <c r="S51" s="475">
        <f t="shared" si="24"/>
        <v>19300493.660049606</v>
      </c>
      <c r="T51" s="476">
        <f t="shared" si="24"/>
        <v>21855996.7536515</v>
      </c>
      <c r="U51" s="183"/>
      <c r="V51" s="183"/>
      <c r="W51" s="183"/>
      <c r="X51" s="183"/>
      <c r="Y51" s="183"/>
      <c r="Z51" s="183"/>
      <c r="AA51" s="183"/>
      <c r="AB51" s="183"/>
      <c r="AC51" s="183"/>
      <c r="AD51" s="183"/>
      <c r="AE51" s="183"/>
      <c r="AF51" s="183"/>
      <c r="AG51" s="183"/>
      <c r="AH51" s="183"/>
      <c r="AI51" s="183"/>
      <c r="AJ51" s="183"/>
      <c r="AK51" s="183"/>
      <c r="AL51" s="183"/>
      <c r="AM51" s="183"/>
      <c r="AN51" s="183"/>
      <c r="AO51" s="183"/>
      <c r="AP51" s="183"/>
      <c r="AQ51" s="183"/>
      <c r="AR51" s="183"/>
      <c r="AS51" s="183"/>
      <c r="AT51" s="183"/>
      <c r="AU51" s="183"/>
      <c r="AV51" s="183"/>
      <c r="AW51" s="183"/>
      <c r="AX51" s="183"/>
      <c r="AY51" s="183"/>
      <c r="AZ51" s="183"/>
      <c r="BA51" s="183"/>
      <c r="BB51" s="183"/>
      <c r="BC51" s="183"/>
      <c r="BD51" s="183"/>
      <c r="BE51" s="183"/>
      <c r="BF51" s="183"/>
      <c r="BG51" s="183"/>
      <c r="BH51" s="183"/>
      <c r="BI51" s="183"/>
      <c r="BJ51" s="183"/>
      <c r="BK51" s="183"/>
      <c r="BL51" s="183"/>
      <c r="BM51" s="183"/>
      <c r="BN51" s="183"/>
      <c r="BO51" s="183"/>
      <c r="BP51" s="183"/>
      <c r="BQ51" s="183"/>
      <c r="BR51" s="183"/>
      <c r="BS51" s="183"/>
      <c r="BT51" s="183"/>
      <c r="BU51" s="183"/>
      <c r="BV51" s="183"/>
      <c r="BW51" s="183"/>
      <c r="BX51" s="183"/>
      <c r="BY51" s="183"/>
      <c r="BZ51" s="183"/>
      <c r="CA51" s="183"/>
      <c r="CB51" s="183"/>
      <c r="CC51" s="183"/>
      <c r="CD51" s="183"/>
      <c r="CE51" s="183"/>
      <c r="CF51" s="183"/>
      <c r="CG51" s="183"/>
      <c r="CH51" s="183"/>
      <c r="CI51" s="183"/>
      <c r="CJ51" s="183"/>
      <c r="CK51" s="183"/>
      <c r="CL51" s="183"/>
      <c r="CM51" s="183"/>
      <c r="CN51" s="183"/>
      <c r="CO51" s="183"/>
      <c r="CP51" s="183"/>
      <c r="CQ51" s="183"/>
      <c r="CR51" s="183"/>
      <c r="CS51" s="183"/>
      <c r="CT51" s="183"/>
      <c r="CU51" s="183"/>
      <c r="CV51" s="183"/>
      <c r="CW51" s="183"/>
      <c r="CX51" s="183"/>
      <c r="CY51" s="183"/>
      <c r="CZ51" s="183"/>
      <c r="DA51" s="183"/>
      <c r="DB51" s="183"/>
      <c r="DC51" s="183"/>
      <c r="DD51" s="183"/>
      <c r="DE51" s="183"/>
      <c r="DF51" s="183"/>
      <c r="DG51" s="183"/>
      <c r="DH51" s="183"/>
      <c r="DI51" s="183"/>
      <c r="DJ51" s="183"/>
      <c r="DK51" s="183"/>
      <c r="DL51" s="183"/>
      <c r="DM51" s="183"/>
      <c r="DN51" s="183"/>
      <c r="DO51" s="183"/>
      <c r="DP51" s="183"/>
      <c r="DQ51" s="183"/>
      <c r="DR51" s="183"/>
      <c r="DS51" s="183"/>
      <c r="DT51" s="183"/>
      <c r="DU51" s="183"/>
      <c r="DV51" s="183"/>
      <c r="DW51" s="183"/>
      <c r="DX51" s="183"/>
      <c r="DY51" s="183"/>
      <c r="DZ51" s="183"/>
      <c r="EA51" s="183"/>
      <c r="EB51" s="183"/>
      <c r="EC51" s="183"/>
      <c r="ED51" s="183"/>
      <c r="EE51" s="183"/>
      <c r="EF51" s="183"/>
      <c r="EG51" s="183"/>
      <c r="EH51" s="183"/>
      <c r="EI51" s="183"/>
      <c r="EJ51" s="183"/>
      <c r="EK51" s="183"/>
      <c r="EL51" s="183"/>
      <c r="EM51" s="183"/>
      <c r="EN51" s="183"/>
      <c r="EO51" s="183"/>
      <c r="EP51" s="183"/>
      <c r="EQ51" s="183"/>
      <c r="ER51" s="183"/>
      <c r="ES51" s="183"/>
      <c r="ET51" s="183"/>
      <c r="EU51" s="183"/>
      <c r="EV51" s="183"/>
      <c r="EW51" s="183"/>
      <c r="EX51" s="183"/>
      <c r="EY51" s="183"/>
      <c r="EZ51" s="183"/>
      <c r="FA51" s="183"/>
      <c r="FB51" s="183"/>
      <c r="FC51" s="183"/>
      <c r="FD51" s="183"/>
      <c r="FE51" s="183"/>
      <c r="FF51" s="183"/>
      <c r="FG51" s="183"/>
      <c r="FH51" s="183"/>
      <c r="FI51" s="183"/>
      <c r="FJ51" s="183"/>
      <c r="FK51" s="183"/>
      <c r="FL51" s="183"/>
      <c r="FM51" s="183"/>
      <c r="FN51" s="183"/>
      <c r="FO51" s="183"/>
      <c r="FP51" s="183"/>
      <c r="FQ51" s="183"/>
      <c r="FR51" s="183"/>
      <c r="FS51" s="183"/>
      <c r="FT51" s="183"/>
      <c r="FU51" s="183"/>
      <c r="FV51" s="183"/>
      <c r="FW51" s="183"/>
      <c r="FX51" s="183"/>
      <c r="FY51" s="183"/>
      <c r="FZ51" s="183"/>
      <c r="GA51" s="183"/>
      <c r="GB51" s="183"/>
      <c r="GC51" s="183"/>
      <c r="GD51" s="183"/>
      <c r="GE51" s="183"/>
      <c r="GF51" s="183"/>
      <c r="GG51" s="183"/>
      <c r="GH51" s="183"/>
      <c r="GI51" s="183"/>
      <c r="GJ51" s="183"/>
      <c r="GK51" s="183"/>
      <c r="GL51" s="183"/>
      <c r="GM51" s="183"/>
      <c r="GN51" s="183"/>
      <c r="GO51" s="183"/>
      <c r="GP51" s="183"/>
      <c r="GQ51" s="183"/>
      <c r="GR51" s="183"/>
      <c r="GS51" s="183"/>
      <c r="GT51" s="183"/>
      <c r="GU51" s="183"/>
      <c r="GV51" s="183"/>
      <c r="GW51" s="183"/>
      <c r="GX51" s="183"/>
      <c r="GY51" s="183"/>
      <c r="GZ51" s="183"/>
      <c r="HA51" s="183"/>
      <c r="HB51" s="183"/>
      <c r="HC51" s="183"/>
      <c r="HD51" s="183"/>
      <c r="HE51" s="183"/>
      <c r="HF51" s="183"/>
      <c r="HG51" s="183"/>
      <c r="HH51" s="183"/>
      <c r="HI51" s="183"/>
      <c r="HJ51" s="183"/>
      <c r="HK51" s="183"/>
      <c r="HL51" s="183"/>
      <c r="HM51" s="183"/>
      <c r="HN51" s="183"/>
      <c r="HO51" s="183"/>
      <c r="HP51" s="183"/>
      <c r="HQ51" s="183"/>
      <c r="HR51" s="183"/>
      <c r="HS51" s="183"/>
      <c r="HT51" s="183"/>
      <c r="HU51" s="183"/>
      <c r="HV51" s="183"/>
      <c r="HW51" s="183"/>
      <c r="HX51" s="183"/>
      <c r="HY51" s="183"/>
      <c r="HZ51" s="183"/>
      <c r="IA51" s="183"/>
      <c r="IB51" s="183"/>
      <c r="IC51" s="183"/>
      <c r="ID51" s="183"/>
      <c r="IE51" s="183"/>
      <c r="IF51" s="183"/>
      <c r="IG51" s="183"/>
      <c r="IH51" s="183"/>
      <c r="II51" s="183"/>
      <c r="IJ51" s="183"/>
      <c r="IK51" s="183"/>
      <c r="IL51" s="183"/>
      <c r="IM51" s="183"/>
      <c r="IN51" s="183"/>
      <c r="IO51" s="183"/>
      <c r="IP51" s="183"/>
      <c r="IQ51" s="183"/>
      <c r="IR51" s="183"/>
      <c r="IS51" s="183"/>
      <c r="IT51" s="183"/>
      <c r="IU51" s="183"/>
      <c r="IV51" s="183"/>
      <c r="IW51" s="183"/>
      <c r="IX51" s="183"/>
      <c r="IY51" s="183"/>
      <c r="IZ51" s="183"/>
      <c r="JA51" s="183"/>
      <c r="JB51" s="183"/>
      <c r="JC51" s="183"/>
      <c r="JD51" s="183"/>
      <c r="JE51" s="183"/>
      <c r="JF51" s="183"/>
      <c r="JG51" s="183"/>
      <c r="JH51" s="183"/>
      <c r="JI51" s="183"/>
      <c r="JJ51" s="183"/>
      <c r="JK51" s="183"/>
      <c r="JL51" s="183"/>
      <c r="JM51" s="183"/>
      <c r="JN51" s="183"/>
      <c r="JO51" s="183"/>
      <c r="JP51" s="183"/>
      <c r="JQ51" s="183"/>
      <c r="JR51" s="183"/>
      <c r="JS51" s="183"/>
      <c r="JT51" s="183"/>
      <c r="JU51" s="183"/>
      <c r="JV51" s="183"/>
      <c r="JW51" s="183"/>
      <c r="JX51" s="183"/>
      <c r="JY51" s="183"/>
      <c r="JZ51" s="183"/>
      <c r="KA51" s="183"/>
      <c r="KB51" s="183"/>
      <c r="KC51" s="183"/>
      <c r="KD51" s="183"/>
      <c r="KE51" s="183"/>
      <c r="KF51" s="183"/>
      <c r="KG51" s="183"/>
      <c r="KH51" s="183"/>
      <c r="KI51" s="183"/>
      <c r="KJ51" s="183"/>
      <c r="KK51" s="183"/>
      <c r="KL51" s="183"/>
      <c r="KM51" s="183"/>
      <c r="KN51" s="183"/>
      <c r="KO51" s="183"/>
      <c r="KP51" s="183"/>
      <c r="KQ51" s="183"/>
      <c r="KR51" s="183"/>
      <c r="KS51" s="183"/>
      <c r="KT51" s="183"/>
      <c r="KU51" s="183"/>
      <c r="KV51" s="183"/>
      <c r="KW51" s="183"/>
      <c r="KX51" s="183"/>
      <c r="KY51" s="183"/>
      <c r="KZ51" s="183"/>
      <c r="LA51" s="183"/>
      <c r="LB51" s="183"/>
      <c r="LC51" s="183"/>
      <c r="LD51" s="183"/>
      <c r="LE51" s="183"/>
      <c r="LF51" s="183"/>
      <c r="LG51" s="183"/>
      <c r="LH51" s="183"/>
      <c r="LI51" s="183"/>
      <c r="LJ51" s="183"/>
      <c r="LK51" s="183"/>
      <c r="LL51" s="183"/>
      <c r="LM51" s="183"/>
      <c r="LN51" s="183"/>
      <c r="LO51" s="183"/>
      <c r="LP51" s="183"/>
      <c r="LQ51" s="183"/>
      <c r="LR51" s="183"/>
      <c r="LS51" s="183"/>
      <c r="LT51" s="183"/>
      <c r="LU51" s="183"/>
      <c r="LV51" s="183"/>
      <c r="LW51" s="183"/>
      <c r="LX51" s="183"/>
      <c r="LY51" s="183"/>
      <c r="LZ51" s="183"/>
      <c r="MA51" s="183"/>
      <c r="MB51" s="183"/>
      <c r="MC51" s="183"/>
      <c r="MD51" s="183"/>
      <c r="ME51" s="183"/>
      <c r="MF51" s="183"/>
      <c r="MG51" s="183"/>
      <c r="MH51" s="183"/>
      <c r="MI51" s="183"/>
      <c r="MJ51" s="183"/>
    </row>
    <row r="52" spans="1:348" s="220" customFormat="1" ht="18" outlineLevel="1" thickBot="1">
      <c r="A52" s="221"/>
      <c r="B52" s="97"/>
      <c r="C52" s="228"/>
      <c r="D52" s="228"/>
      <c r="E52" s="99"/>
      <c r="F52" s="99"/>
      <c r="G52" s="99"/>
      <c r="H52" s="99"/>
      <c r="I52" s="99"/>
      <c r="J52" s="223" t="s">
        <v>73</v>
      </c>
      <c r="K52" s="223" t="s">
        <v>77</v>
      </c>
      <c r="L52" s="223"/>
      <c r="M52" s="114" t="s">
        <v>25</v>
      </c>
      <c r="N52" s="484">
        <f>SUM(N49:N51)</f>
        <v>19391210.928514749</v>
      </c>
      <c r="O52" s="485">
        <f t="shared" ref="O52:T52" si="25">SUM(O49:O51)</f>
        <v>21958725.541836768</v>
      </c>
      <c r="P52" s="485">
        <f t="shared" si="25"/>
        <v>24866194.751801759</v>
      </c>
      <c r="Q52" s="485">
        <f t="shared" si="25"/>
        <v>28158630.620728299</v>
      </c>
      <c r="R52" s="485">
        <f t="shared" si="25"/>
        <v>31887005.082559511</v>
      </c>
      <c r="S52" s="485">
        <f t="shared" si="25"/>
        <v>36109039.066221401</v>
      </c>
      <c r="T52" s="486">
        <f t="shared" si="25"/>
        <v>40890096.103727415</v>
      </c>
      <c r="U52" s="183"/>
      <c r="V52" s="183"/>
      <c r="W52" s="183"/>
      <c r="X52" s="183"/>
      <c r="Y52" s="183"/>
      <c r="Z52" s="183"/>
      <c r="AA52" s="183"/>
      <c r="AB52" s="183"/>
      <c r="AC52" s="183"/>
      <c r="AD52" s="183"/>
      <c r="AE52" s="183"/>
      <c r="AF52" s="183"/>
      <c r="AG52" s="183"/>
      <c r="AH52" s="183"/>
      <c r="AI52" s="183"/>
      <c r="AJ52" s="183"/>
      <c r="AK52" s="183"/>
      <c r="AL52" s="183"/>
      <c r="AM52" s="183"/>
      <c r="AN52" s="183"/>
      <c r="AO52" s="183"/>
      <c r="AP52" s="183"/>
      <c r="AQ52" s="183"/>
      <c r="AR52" s="183"/>
      <c r="AS52" s="183"/>
      <c r="AT52" s="183"/>
      <c r="AU52" s="183"/>
      <c r="AV52" s="183"/>
      <c r="AW52" s="183"/>
      <c r="AX52" s="183"/>
      <c r="AY52" s="183"/>
      <c r="AZ52" s="183"/>
      <c r="BA52" s="183"/>
      <c r="BB52" s="183"/>
      <c r="BC52" s="183"/>
      <c r="BD52" s="183"/>
      <c r="BE52" s="183"/>
      <c r="BF52" s="183"/>
      <c r="BG52" s="183"/>
      <c r="BH52" s="183"/>
      <c r="BI52" s="183"/>
      <c r="BJ52" s="183"/>
      <c r="BK52" s="183"/>
      <c r="BL52" s="183"/>
      <c r="BM52" s="183"/>
      <c r="BN52" s="183"/>
      <c r="BO52" s="183"/>
      <c r="BP52" s="183"/>
      <c r="BQ52" s="183"/>
      <c r="BR52" s="183"/>
      <c r="BS52" s="183"/>
      <c r="BT52" s="183"/>
      <c r="BU52" s="183"/>
      <c r="BV52" s="183"/>
      <c r="BW52" s="183"/>
      <c r="BX52" s="183"/>
      <c r="BY52" s="183"/>
      <c r="BZ52" s="183"/>
      <c r="CA52" s="183"/>
      <c r="CB52" s="183"/>
      <c r="CC52" s="183"/>
      <c r="CD52" s="183"/>
      <c r="CE52" s="183"/>
      <c r="CF52" s="183"/>
      <c r="CG52" s="183"/>
      <c r="CH52" s="183"/>
      <c r="CI52" s="183"/>
      <c r="CJ52" s="183"/>
      <c r="CK52" s="183"/>
      <c r="CL52" s="183"/>
      <c r="CM52" s="183"/>
      <c r="CN52" s="183"/>
      <c r="CO52" s="183"/>
      <c r="CP52" s="183"/>
      <c r="CQ52" s="183"/>
      <c r="CR52" s="183"/>
      <c r="CS52" s="183"/>
      <c r="CT52" s="183"/>
      <c r="CU52" s="183"/>
      <c r="CV52" s="183"/>
      <c r="CW52" s="183"/>
      <c r="CX52" s="183"/>
      <c r="CY52" s="183"/>
      <c r="CZ52" s="183"/>
      <c r="DA52" s="183"/>
      <c r="DB52" s="183"/>
      <c r="DC52" s="183"/>
      <c r="DD52" s="183"/>
      <c r="DE52" s="183"/>
      <c r="DF52" s="183"/>
      <c r="DG52" s="183"/>
      <c r="DH52" s="183"/>
      <c r="DI52" s="183"/>
      <c r="DJ52" s="183"/>
      <c r="DK52" s="183"/>
      <c r="DL52" s="183"/>
      <c r="DM52" s="183"/>
      <c r="DN52" s="183"/>
      <c r="DO52" s="183"/>
      <c r="DP52" s="183"/>
      <c r="DQ52" s="183"/>
      <c r="DR52" s="183"/>
      <c r="DS52" s="183"/>
      <c r="DT52" s="183"/>
      <c r="DU52" s="183"/>
      <c r="DV52" s="183"/>
      <c r="DW52" s="183"/>
      <c r="DX52" s="183"/>
      <c r="DY52" s="183"/>
      <c r="DZ52" s="183"/>
      <c r="EA52" s="183"/>
      <c r="EB52" s="183"/>
      <c r="EC52" s="183"/>
      <c r="ED52" s="183"/>
      <c r="EE52" s="183"/>
      <c r="EF52" s="183"/>
      <c r="EG52" s="183"/>
      <c r="EH52" s="183"/>
      <c r="EI52" s="183"/>
      <c r="EJ52" s="183"/>
      <c r="EK52" s="183"/>
      <c r="EL52" s="183"/>
      <c r="EM52" s="183"/>
      <c r="EN52" s="183"/>
      <c r="EO52" s="183"/>
      <c r="EP52" s="183"/>
      <c r="EQ52" s="183"/>
      <c r="ER52" s="183"/>
      <c r="ES52" s="183"/>
      <c r="ET52" s="183"/>
      <c r="EU52" s="183"/>
      <c r="EV52" s="183"/>
      <c r="EW52" s="183"/>
      <c r="EX52" s="183"/>
      <c r="EY52" s="183"/>
      <c r="EZ52" s="183"/>
      <c r="FA52" s="183"/>
      <c r="FB52" s="183"/>
      <c r="FC52" s="183"/>
      <c r="FD52" s="183"/>
      <c r="FE52" s="183"/>
      <c r="FF52" s="183"/>
      <c r="FG52" s="183"/>
      <c r="FH52" s="183"/>
      <c r="FI52" s="183"/>
      <c r="FJ52" s="183"/>
      <c r="FK52" s="183"/>
      <c r="FL52" s="183"/>
      <c r="FM52" s="183"/>
      <c r="FN52" s="183"/>
      <c r="FO52" s="183"/>
      <c r="FP52" s="183"/>
      <c r="FQ52" s="183"/>
      <c r="FR52" s="183"/>
      <c r="FS52" s="183"/>
      <c r="FT52" s="183"/>
      <c r="FU52" s="183"/>
      <c r="FV52" s="183"/>
      <c r="FW52" s="183"/>
      <c r="FX52" s="183"/>
      <c r="FY52" s="183"/>
      <c r="FZ52" s="183"/>
      <c r="GA52" s="183"/>
      <c r="GB52" s="183"/>
      <c r="GC52" s="183"/>
      <c r="GD52" s="183"/>
      <c r="GE52" s="183"/>
      <c r="GF52" s="183"/>
      <c r="GG52" s="183"/>
      <c r="GH52" s="183"/>
      <c r="GI52" s="183"/>
      <c r="GJ52" s="183"/>
      <c r="GK52" s="183"/>
      <c r="GL52" s="183"/>
      <c r="GM52" s="183"/>
      <c r="GN52" s="183"/>
      <c r="GO52" s="183"/>
      <c r="GP52" s="183"/>
      <c r="GQ52" s="183"/>
      <c r="GR52" s="183"/>
      <c r="GS52" s="183"/>
      <c r="GT52" s="183"/>
      <c r="GU52" s="183"/>
      <c r="GV52" s="183"/>
      <c r="GW52" s="183"/>
      <c r="GX52" s="183"/>
      <c r="GY52" s="183"/>
      <c r="GZ52" s="183"/>
      <c r="HA52" s="183"/>
      <c r="HB52" s="183"/>
      <c r="HC52" s="183"/>
      <c r="HD52" s="183"/>
      <c r="HE52" s="183"/>
      <c r="HF52" s="183"/>
      <c r="HG52" s="183"/>
      <c r="HH52" s="183"/>
      <c r="HI52" s="183"/>
      <c r="HJ52" s="183"/>
      <c r="HK52" s="183"/>
      <c r="HL52" s="183"/>
      <c r="HM52" s="183"/>
      <c r="HN52" s="183"/>
      <c r="HO52" s="183"/>
      <c r="HP52" s="183"/>
      <c r="HQ52" s="183"/>
      <c r="HR52" s="183"/>
      <c r="HS52" s="183"/>
      <c r="HT52" s="183"/>
      <c r="HU52" s="183"/>
      <c r="HV52" s="183"/>
      <c r="HW52" s="183"/>
      <c r="HX52" s="183"/>
      <c r="HY52" s="183"/>
      <c r="HZ52" s="183"/>
      <c r="IA52" s="183"/>
      <c r="IB52" s="183"/>
      <c r="IC52" s="183"/>
      <c r="ID52" s="183"/>
      <c r="IE52" s="183"/>
      <c r="IF52" s="183"/>
      <c r="IG52" s="183"/>
      <c r="IH52" s="183"/>
      <c r="II52" s="183"/>
      <c r="IJ52" s="183"/>
      <c r="IK52" s="183"/>
      <c r="IL52" s="183"/>
      <c r="IM52" s="183"/>
      <c r="IN52" s="183"/>
      <c r="IO52" s="183"/>
      <c r="IP52" s="183"/>
      <c r="IQ52" s="183"/>
      <c r="IR52" s="183"/>
      <c r="IS52" s="183"/>
      <c r="IT52" s="183"/>
      <c r="IU52" s="183"/>
      <c r="IV52" s="183"/>
      <c r="IW52" s="183"/>
      <c r="IX52" s="183"/>
      <c r="IY52" s="183"/>
      <c r="IZ52" s="183"/>
      <c r="JA52" s="183"/>
      <c r="JB52" s="183"/>
      <c r="JC52" s="183"/>
      <c r="JD52" s="183"/>
      <c r="JE52" s="183"/>
      <c r="JF52" s="183"/>
      <c r="JG52" s="183"/>
      <c r="JH52" s="183"/>
      <c r="JI52" s="183"/>
      <c r="JJ52" s="183"/>
      <c r="JK52" s="183"/>
      <c r="JL52" s="183"/>
      <c r="JM52" s="183"/>
      <c r="JN52" s="183"/>
      <c r="JO52" s="183"/>
      <c r="JP52" s="183"/>
      <c r="JQ52" s="183"/>
      <c r="JR52" s="183"/>
      <c r="JS52" s="183"/>
      <c r="JT52" s="183"/>
      <c r="JU52" s="183"/>
      <c r="JV52" s="183"/>
      <c r="JW52" s="183"/>
      <c r="JX52" s="183"/>
      <c r="JY52" s="183"/>
      <c r="JZ52" s="183"/>
      <c r="KA52" s="183"/>
      <c r="KB52" s="183"/>
      <c r="KC52" s="183"/>
      <c r="KD52" s="183"/>
      <c r="KE52" s="183"/>
      <c r="KF52" s="183"/>
      <c r="KG52" s="183"/>
      <c r="KH52" s="183"/>
      <c r="KI52" s="183"/>
      <c r="KJ52" s="183"/>
      <c r="KK52" s="183"/>
      <c r="KL52" s="183"/>
      <c r="KM52" s="183"/>
      <c r="KN52" s="183"/>
      <c r="KO52" s="183"/>
      <c r="KP52" s="183"/>
      <c r="KQ52" s="183"/>
      <c r="KR52" s="183"/>
      <c r="KS52" s="183"/>
      <c r="KT52" s="183"/>
      <c r="KU52" s="183"/>
      <c r="KV52" s="183"/>
      <c r="KW52" s="183"/>
      <c r="KX52" s="183"/>
      <c r="KY52" s="183"/>
      <c r="KZ52" s="183"/>
      <c r="LA52" s="183"/>
      <c r="LB52" s="183"/>
      <c r="LC52" s="183"/>
      <c r="LD52" s="183"/>
      <c r="LE52" s="183"/>
      <c r="LF52" s="183"/>
      <c r="LG52" s="183"/>
      <c r="LH52" s="183"/>
      <c r="LI52" s="183"/>
      <c r="LJ52" s="183"/>
      <c r="LK52" s="183"/>
      <c r="LL52" s="183"/>
      <c r="LM52" s="183"/>
      <c r="LN52" s="183"/>
      <c r="LO52" s="183"/>
      <c r="LP52" s="183"/>
      <c r="LQ52" s="183"/>
      <c r="LR52" s="183"/>
      <c r="LS52" s="183"/>
      <c r="LT52" s="183"/>
      <c r="LU52" s="183"/>
      <c r="LV52" s="183"/>
      <c r="LW52" s="183"/>
      <c r="LX52" s="183"/>
      <c r="LY52" s="183"/>
      <c r="LZ52" s="183"/>
      <c r="MA52" s="183"/>
      <c r="MB52" s="183"/>
      <c r="MC52" s="183"/>
      <c r="MD52" s="183"/>
      <c r="ME52" s="183"/>
      <c r="MF52" s="183"/>
      <c r="MG52" s="183"/>
      <c r="MH52" s="183"/>
      <c r="MI52" s="183"/>
      <c r="MJ52" s="183"/>
    </row>
    <row r="53" spans="1:348" s="220" customFormat="1" ht="18" outlineLevel="1" thickBot="1">
      <c r="A53" s="221"/>
      <c r="B53" s="97"/>
      <c r="C53" s="227" t="s">
        <v>10</v>
      </c>
      <c r="D53" s="227"/>
      <c r="E53" s="99"/>
      <c r="F53" s="99"/>
      <c r="G53" s="99"/>
      <c r="H53" s="99"/>
      <c r="I53" s="99"/>
      <c r="J53" s="223"/>
      <c r="K53" s="223"/>
      <c r="L53" s="223"/>
      <c r="M53" s="114"/>
      <c r="N53" s="9"/>
      <c r="O53" s="9"/>
      <c r="P53" s="9"/>
      <c r="Q53" s="29"/>
      <c r="R53" s="29"/>
      <c r="S53" s="29"/>
      <c r="T53" s="110"/>
      <c r="U53" s="183"/>
      <c r="V53" s="183"/>
      <c r="W53" s="183"/>
      <c r="X53" s="183"/>
      <c r="Y53" s="183"/>
      <c r="Z53" s="183"/>
      <c r="AA53" s="183"/>
      <c r="AB53" s="183"/>
      <c r="AC53" s="183"/>
      <c r="AD53" s="183"/>
      <c r="AE53" s="183"/>
      <c r="AF53" s="183"/>
      <c r="AG53" s="183"/>
      <c r="AH53" s="183"/>
      <c r="AI53" s="183"/>
      <c r="AJ53" s="183"/>
      <c r="AK53" s="183"/>
      <c r="AL53" s="183"/>
      <c r="AM53" s="183"/>
      <c r="AN53" s="183"/>
      <c r="AO53" s="183"/>
      <c r="AP53" s="183"/>
      <c r="AQ53" s="183"/>
      <c r="AR53" s="183"/>
      <c r="AS53" s="183"/>
      <c r="AT53" s="183"/>
      <c r="AU53" s="183"/>
      <c r="AV53" s="183"/>
      <c r="AW53" s="183"/>
      <c r="AX53" s="183"/>
      <c r="AY53" s="183"/>
      <c r="AZ53" s="183"/>
      <c r="BA53" s="183"/>
      <c r="BB53" s="183"/>
      <c r="BC53" s="183"/>
      <c r="BD53" s="183"/>
      <c r="BE53" s="183"/>
      <c r="BF53" s="183"/>
      <c r="BG53" s="183"/>
      <c r="BH53" s="183"/>
      <c r="BI53" s="183"/>
      <c r="BJ53" s="183"/>
      <c r="BK53" s="183"/>
      <c r="BL53" s="183"/>
      <c r="BM53" s="183"/>
      <c r="BN53" s="183"/>
      <c r="BO53" s="183"/>
      <c r="BP53" s="183"/>
      <c r="BQ53" s="183"/>
      <c r="BR53" s="183"/>
      <c r="BS53" s="183"/>
      <c r="BT53" s="183"/>
      <c r="BU53" s="183"/>
      <c r="BV53" s="183"/>
      <c r="BW53" s="183"/>
      <c r="BX53" s="183"/>
      <c r="BY53" s="183"/>
      <c r="BZ53" s="183"/>
      <c r="CA53" s="183"/>
      <c r="CB53" s="183"/>
      <c r="CC53" s="183"/>
      <c r="CD53" s="183"/>
      <c r="CE53" s="183"/>
      <c r="CF53" s="183"/>
      <c r="CG53" s="183"/>
      <c r="CH53" s="183"/>
      <c r="CI53" s="183"/>
      <c r="CJ53" s="183"/>
      <c r="CK53" s="183"/>
      <c r="CL53" s="183"/>
      <c r="CM53" s="183"/>
      <c r="CN53" s="183"/>
      <c r="CO53" s="183"/>
      <c r="CP53" s="183"/>
      <c r="CQ53" s="183"/>
      <c r="CR53" s="183"/>
      <c r="CS53" s="183"/>
      <c r="CT53" s="183"/>
      <c r="CU53" s="183"/>
      <c r="CV53" s="183"/>
      <c r="CW53" s="183"/>
      <c r="CX53" s="183"/>
      <c r="CY53" s="183"/>
      <c r="CZ53" s="183"/>
      <c r="DA53" s="183"/>
      <c r="DB53" s="183"/>
      <c r="DC53" s="183"/>
      <c r="DD53" s="183"/>
      <c r="DE53" s="183"/>
      <c r="DF53" s="183"/>
      <c r="DG53" s="183"/>
      <c r="DH53" s="183"/>
      <c r="DI53" s="183"/>
      <c r="DJ53" s="183"/>
      <c r="DK53" s="183"/>
      <c r="DL53" s="183"/>
      <c r="DM53" s="183"/>
      <c r="DN53" s="183"/>
      <c r="DO53" s="183"/>
      <c r="DP53" s="183"/>
      <c r="DQ53" s="183"/>
      <c r="DR53" s="183"/>
      <c r="DS53" s="183"/>
      <c r="DT53" s="183"/>
      <c r="DU53" s="183"/>
      <c r="DV53" s="183"/>
      <c r="DW53" s="183"/>
      <c r="DX53" s="183"/>
      <c r="DY53" s="183"/>
      <c r="DZ53" s="183"/>
      <c r="EA53" s="183"/>
      <c r="EB53" s="183"/>
      <c r="EC53" s="183"/>
      <c r="ED53" s="183"/>
      <c r="EE53" s="183"/>
      <c r="EF53" s="183"/>
      <c r="EG53" s="183"/>
      <c r="EH53" s="183"/>
      <c r="EI53" s="183"/>
      <c r="EJ53" s="183"/>
      <c r="EK53" s="183"/>
      <c r="EL53" s="183"/>
      <c r="EM53" s="183"/>
      <c r="EN53" s="183"/>
      <c r="EO53" s="183"/>
      <c r="EP53" s="183"/>
      <c r="EQ53" s="183"/>
      <c r="ER53" s="183"/>
      <c r="ES53" s="183"/>
      <c r="ET53" s="183"/>
      <c r="EU53" s="183"/>
      <c r="EV53" s="183"/>
      <c r="EW53" s="183"/>
      <c r="EX53" s="183"/>
      <c r="EY53" s="183"/>
      <c r="EZ53" s="183"/>
      <c r="FA53" s="183"/>
      <c r="FB53" s="183"/>
      <c r="FC53" s="183"/>
      <c r="FD53" s="183"/>
      <c r="FE53" s="183"/>
      <c r="FF53" s="183"/>
      <c r="FG53" s="183"/>
      <c r="FH53" s="183"/>
      <c r="FI53" s="183"/>
      <c r="FJ53" s="183"/>
      <c r="FK53" s="183"/>
      <c r="FL53" s="183"/>
      <c r="FM53" s="183"/>
      <c r="FN53" s="183"/>
      <c r="FO53" s="183"/>
      <c r="FP53" s="183"/>
      <c r="FQ53" s="183"/>
      <c r="FR53" s="183"/>
      <c r="FS53" s="183"/>
      <c r="FT53" s="183"/>
      <c r="FU53" s="183"/>
      <c r="FV53" s="183"/>
      <c r="FW53" s="183"/>
      <c r="FX53" s="183"/>
      <c r="FY53" s="183"/>
      <c r="FZ53" s="183"/>
      <c r="GA53" s="183"/>
      <c r="GB53" s="183"/>
      <c r="GC53" s="183"/>
      <c r="GD53" s="183"/>
      <c r="GE53" s="183"/>
      <c r="GF53" s="183"/>
      <c r="GG53" s="183"/>
      <c r="GH53" s="183"/>
      <c r="GI53" s="183"/>
      <c r="GJ53" s="183"/>
      <c r="GK53" s="183"/>
      <c r="GL53" s="183"/>
      <c r="GM53" s="183"/>
      <c r="GN53" s="183"/>
      <c r="GO53" s="183"/>
      <c r="GP53" s="183"/>
      <c r="GQ53" s="183"/>
      <c r="GR53" s="183"/>
      <c r="GS53" s="183"/>
      <c r="GT53" s="183"/>
      <c r="GU53" s="183"/>
      <c r="GV53" s="183"/>
      <c r="GW53" s="183"/>
      <c r="GX53" s="183"/>
      <c r="GY53" s="183"/>
      <c r="GZ53" s="183"/>
      <c r="HA53" s="183"/>
      <c r="HB53" s="183"/>
      <c r="HC53" s="183"/>
      <c r="HD53" s="183"/>
      <c r="HE53" s="183"/>
      <c r="HF53" s="183"/>
      <c r="HG53" s="183"/>
      <c r="HH53" s="183"/>
      <c r="HI53" s="183"/>
      <c r="HJ53" s="183"/>
      <c r="HK53" s="183"/>
      <c r="HL53" s="183"/>
      <c r="HM53" s="183"/>
      <c r="HN53" s="183"/>
      <c r="HO53" s="183"/>
      <c r="HP53" s="183"/>
      <c r="HQ53" s="183"/>
      <c r="HR53" s="183"/>
      <c r="HS53" s="183"/>
      <c r="HT53" s="183"/>
      <c r="HU53" s="183"/>
      <c r="HV53" s="183"/>
      <c r="HW53" s="183"/>
      <c r="HX53" s="183"/>
      <c r="HY53" s="183"/>
      <c r="HZ53" s="183"/>
      <c r="IA53" s="183"/>
      <c r="IB53" s="183"/>
      <c r="IC53" s="183"/>
      <c r="ID53" s="183"/>
      <c r="IE53" s="183"/>
      <c r="IF53" s="183"/>
      <c r="IG53" s="183"/>
      <c r="IH53" s="183"/>
      <c r="II53" s="183"/>
      <c r="IJ53" s="183"/>
      <c r="IK53" s="183"/>
      <c r="IL53" s="183"/>
      <c r="IM53" s="183"/>
      <c r="IN53" s="183"/>
      <c r="IO53" s="183"/>
      <c r="IP53" s="183"/>
      <c r="IQ53" s="183"/>
      <c r="IR53" s="183"/>
      <c r="IS53" s="183"/>
      <c r="IT53" s="183"/>
      <c r="IU53" s="183"/>
      <c r="IV53" s="183"/>
      <c r="IW53" s="183"/>
      <c r="IX53" s="183"/>
      <c r="IY53" s="183"/>
      <c r="IZ53" s="183"/>
      <c r="JA53" s="183"/>
      <c r="JB53" s="183"/>
      <c r="JC53" s="183"/>
      <c r="JD53" s="183"/>
      <c r="JE53" s="183"/>
      <c r="JF53" s="183"/>
      <c r="JG53" s="183"/>
      <c r="JH53" s="183"/>
      <c r="JI53" s="183"/>
      <c r="JJ53" s="183"/>
      <c r="JK53" s="183"/>
      <c r="JL53" s="183"/>
      <c r="JM53" s="183"/>
      <c r="JN53" s="183"/>
      <c r="JO53" s="183"/>
      <c r="JP53" s="183"/>
      <c r="JQ53" s="183"/>
      <c r="JR53" s="183"/>
      <c r="JS53" s="183"/>
      <c r="JT53" s="183"/>
      <c r="JU53" s="183"/>
      <c r="JV53" s="183"/>
      <c r="JW53" s="183"/>
      <c r="JX53" s="183"/>
      <c r="JY53" s="183"/>
      <c r="JZ53" s="183"/>
      <c r="KA53" s="183"/>
      <c r="KB53" s="183"/>
      <c r="KC53" s="183"/>
      <c r="KD53" s="183"/>
      <c r="KE53" s="183"/>
      <c r="KF53" s="183"/>
      <c r="KG53" s="183"/>
      <c r="KH53" s="183"/>
      <c r="KI53" s="183"/>
      <c r="KJ53" s="183"/>
      <c r="KK53" s="183"/>
      <c r="KL53" s="183"/>
      <c r="KM53" s="183"/>
      <c r="KN53" s="183"/>
      <c r="KO53" s="183"/>
      <c r="KP53" s="183"/>
      <c r="KQ53" s="183"/>
      <c r="KR53" s="183"/>
      <c r="KS53" s="183"/>
      <c r="KT53" s="183"/>
      <c r="KU53" s="183"/>
      <c r="KV53" s="183"/>
      <c r="KW53" s="183"/>
      <c r="KX53" s="183"/>
      <c r="KY53" s="183"/>
      <c r="KZ53" s="183"/>
      <c r="LA53" s="183"/>
      <c r="LB53" s="183"/>
      <c r="LC53" s="183"/>
      <c r="LD53" s="183"/>
      <c r="LE53" s="183"/>
      <c r="LF53" s="183"/>
      <c r="LG53" s="183"/>
      <c r="LH53" s="183"/>
      <c r="LI53" s="183"/>
      <c r="LJ53" s="183"/>
      <c r="LK53" s="183"/>
      <c r="LL53" s="183"/>
      <c r="LM53" s="183"/>
      <c r="LN53" s="183"/>
      <c r="LO53" s="183"/>
      <c r="LP53" s="183"/>
      <c r="LQ53" s="183"/>
      <c r="LR53" s="183"/>
      <c r="LS53" s="183"/>
      <c r="LT53" s="183"/>
      <c r="LU53" s="183"/>
      <c r="LV53" s="183"/>
      <c r="LW53" s="183"/>
      <c r="LX53" s="183"/>
      <c r="LY53" s="183"/>
      <c r="LZ53" s="183"/>
      <c r="MA53" s="183"/>
      <c r="MB53" s="183"/>
      <c r="MC53" s="183"/>
      <c r="MD53" s="183"/>
      <c r="ME53" s="183"/>
      <c r="MF53" s="183"/>
      <c r="MG53" s="183"/>
      <c r="MH53" s="183"/>
      <c r="MI53" s="183"/>
      <c r="MJ53" s="183"/>
    </row>
    <row r="54" spans="1:348" s="220" customFormat="1" ht="17" outlineLevel="1">
      <c r="A54" s="221"/>
      <c r="B54" s="97"/>
      <c r="C54" s="99"/>
      <c r="D54" s="99"/>
      <c r="E54" s="121" t="s">
        <v>5</v>
      </c>
      <c r="F54" s="99"/>
      <c r="G54" s="99"/>
      <c r="H54" s="99"/>
      <c r="I54" s="99"/>
      <c r="J54" s="223" t="s">
        <v>73</v>
      </c>
      <c r="K54" s="223" t="s">
        <v>77</v>
      </c>
      <c r="L54" s="223"/>
      <c r="M54" s="114"/>
      <c r="N54" s="479">
        <f>(N19*N43)*$M$27</f>
        <v>535763.13207111973</v>
      </c>
      <c r="O54" s="480">
        <f t="shared" ref="O54:T54" si="26">(O19*O43)*$M$27</f>
        <v>606701.43891244149</v>
      </c>
      <c r="P54" s="480">
        <f t="shared" si="26"/>
        <v>687032.41030322621</v>
      </c>
      <c r="Q54" s="480">
        <f t="shared" si="26"/>
        <v>777999.69232507632</v>
      </c>
      <c r="R54" s="480">
        <f t="shared" si="26"/>
        <v>881011.59738703957</v>
      </c>
      <c r="S54" s="480">
        <f t="shared" si="26"/>
        <v>997662.90705182776</v>
      </c>
      <c r="T54" s="481">
        <f t="shared" si="26"/>
        <v>1129759.5616892229</v>
      </c>
      <c r="U54" s="183"/>
      <c r="V54" s="183"/>
      <c r="W54" s="183"/>
      <c r="X54" s="183"/>
      <c r="Y54" s="183"/>
      <c r="Z54" s="183"/>
      <c r="AA54" s="183"/>
      <c r="AB54" s="183"/>
      <c r="AC54" s="183"/>
      <c r="AD54" s="183"/>
      <c r="AE54" s="183"/>
      <c r="AF54" s="183"/>
      <c r="AG54" s="183"/>
      <c r="AH54" s="183"/>
      <c r="AI54" s="183"/>
      <c r="AJ54" s="183"/>
      <c r="AK54" s="183"/>
      <c r="AL54" s="183"/>
      <c r="AM54" s="183"/>
      <c r="AN54" s="183"/>
      <c r="AO54" s="183"/>
      <c r="AP54" s="183"/>
      <c r="AQ54" s="183"/>
      <c r="AR54" s="183"/>
      <c r="AS54" s="183"/>
      <c r="AT54" s="183"/>
      <c r="AU54" s="183"/>
      <c r="AV54" s="183"/>
      <c r="AW54" s="183"/>
      <c r="AX54" s="183"/>
      <c r="AY54" s="183"/>
      <c r="AZ54" s="183"/>
      <c r="BA54" s="183"/>
      <c r="BB54" s="183"/>
      <c r="BC54" s="183"/>
      <c r="BD54" s="183"/>
      <c r="BE54" s="183"/>
      <c r="BF54" s="183"/>
      <c r="BG54" s="183"/>
      <c r="BH54" s="183"/>
      <c r="BI54" s="183"/>
      <c r="BJ54" s="183"/>
      <c r="BK54" s="183"/>
      <c r="BL54" s="183"/>
      <c r="BM54" s="183"/>
      <c r="BN54" s="183"/>
      <c r="BO54" s="183"/>
      <c r="BP54" s="183"/>
      <c r="BQ54" s="183"/>
      <c r="BR54" s="183"/>
      <c r="BS54" s="183"/>
      <c r="BT54" s="183"/>
      <c r="BU54" s="183"/>
      <c r="BV54" s="183"/>
      <c r="BW54" s="183"/>
      <c r="BX54" s="183"/>
      <c r="BY54" s="183"/>
      <c r="BZ54" s="183"/>
      <c r="CA54" s="183"/>
      <c r="CB54" s="183"/>
      <c r="CC54" s="183"/>
      <c r="CD54" s="183"/>
      <c r="CE54" s="183"/>
      <c r="CF54" s="183"/>
      <c r="CG54" s="183"/>
      <c r="CH54" s="183"/>
      <c r="CI54" s="183"/>
      <c r="CJ54" s="183"/>
      <c r="CK54" s="183"/>
      <c r="CL54" s="183"/>
      <c r="CM54" s="183"/>
      <c r="CN54" s="183"/>
      <c r="CO54" s="183"/>
      <c r="CP54" s="183"/>
      <c r="CQ54" s="183"/>
      <c r="CR54" s="183"/>
      <c r="CS54" s="183"/>
      <c r="CT54" s="183"/>
      <c r="CU54" s="183"/>
      <c r="CV54" s="183"/>
      <c r="CW54" s="183"/>
      <c r="CX54" s="183"/>
      <c r="CY54" s="183"/>
      <c r="CZ54" s="183"/>
      <c r="DA54" s="183"/>
      <c r="DB54" s="183"/>
      <c r="DC54" s="183"/>
      <c r="DD54" s="183"/>
      <c r="DE54" s="183"/>
      <c r="DF54" s="183"/>
      <c r="DG54" s="183"/>
      <c r="DH54" s="183"/>
      <c r="DI54" s="183"/>
      <c r="DJ54" s="183"/>
      <c r="DK54" s="183"/>
      <c r="DL54" s="183"/>
      <c r="DM54" s="183"/>
      <c r="DN54" s="183"/>
      <c r="DO54" s="183"/>
      <c r="DP54" s="183"/>
      <c r="DQ54" s="183"/>
      <c r="DR54" s="183"/>
      <c r="DS54" s="183"/>
      <c r="DT54" s="183"/>
      <c r="DU54" s="183"/>
      <c r="DV54" s="183"/>
      <c r="DW54" s="183"/>
      <c r="DX54" s="183"/>
      <c r="DY54" s="183"/>
      <c r="DZ54" s="183"/>
      <c r="EA54" s="183"/>
      <c r="EB54" s="183"/>
      <c r="EC54" s="183"/>
      <c r="ED54" s="183"/>
      <c r="EE54" s="183"/>
      <c r="EF54" s="183"/>
      <c r="EG54" s="183"/>
      <c r="EH54" s="183"/>
      <c r="EI54" s="183"/>
      <c r="EJ54" s="183"/>
      <c r="EK54" s="183"/>
      <c r="EL54" s="183"/>
      <c r="EM54" s="183"/>
      <c r="EN54" s="183"/>
      <c r="EO54" s="183"/>
      <c r="EP54" s="183"/>
      <c r="EQ54" s="183"/>
      <c r="ER54" s="183"/>
      <c r="ES54" s="183"/>
      <c r="ET54" s="183"/>
      <c r="EU54" s="183"/>
      <c r="EV54" s="183"/>
      <c r="EW54" s="183"/>
      <c r="EX54" s="183"/>
      <c r="EY54" s="183"/>
      <c r="EZ54" s="183"/>
      <c r="FA54" s="183"/>
      <c r="FB54" s="183"/>
      <c r="FC54" s="183"/>
      <c r="FD54" s="183"/>
      <c r="FE54" s="183"/>
      <c r="FF54" s="183"/>
      <c r="FG54" s="183"/>
      <c r="FH54" s="183"/>
      <c r="FI54" s="183"/>
      <c r="FJ54" s="183"/>
      <c r="FK54" s="183"/>
      <c r="FL54" s="183"/>
      <c r="FM54" s="183"/>
      <c r="FN54" s="183"/>
      <c r="FO54" s="183"/>
      <c r="FP54" s="183"/>
      <c r="FQ54" s="183"/>
      <c r="FR54" s="183"/>
      <c r="FS54" s="183"/>
      <c r="FT54" s="183"/>
      <c r="FU54" s="183"/>
      <c r="FV54" s="183"/>
      <c r="FW54" s="183"/>
      <c r="FX54" s="183"/>
      <c r="FY54" s="183"/>
      <c r="FZ54" s="183"/>
      <c r="GA54" s="183"/>
      <c r="GB54" s="183"/>
      <c r="GC54" s="183"/>
      <c r="GD54" s="183"/>
      <c r="GE54" s="183"/>
      <c r="GF54" s="183"/>
      <c r="GG54" s="183"/>
      <c r="GH54" s="183"/>
      <c r="GI54" s="183"/>
      <c r="GJ54" s="183"/>
      <c r="GK54" s="183"/>
      <c r="GL54" s="183"/>
      <c r="GM54" s="183"/>
      <c r="GN54" s="183"/>
      <c r="GO54" s="183"/>
      <c r="GP54" s="183"/>
      <c r="GQ54" s="183"/>
      <c r="GR54" s="183"/>
      <c r="GS54" s="183"/>
      <c r="GT54" s="183"/>
      <c r="GU54" s="183"/>
      <c r="GV54" s="183"/>
      <c r="GW54" s="183"/>
      <c r="GX54" s="183"/>
      <c r="GY54" s="183"/>
      <c r="GZ54" s="183"/>
      <c r="HA54" s="183"/>
      <c r="HB54" s="183"/>
      <c r="HC54" s="183"/>
      <c r="HD54" s="183"/>
      <c r="HE54" s="183"/>
      <c r="HF54" s="183"/>
      <c r="HG54" s="183"/>
      <c r="HH54" s="183"/>
      <c r="HI54" s="183"/>
      <c r="HJ54" s="183"/>
      <c r="HK54" s="183"/>
      <c r="HL54" s="183"/>
      <c r="HM54" s="183"/>
      <c r="HN54" s="183"/>
      <c r="HO54" s="183"/>
      <c r="HP54" s="183"/>
      <c r="HQ54" s="183"/>
      <c r="HR54" s="183"/>
      <c r="HS54" s="183"/>
      <c r="HT54" s="183"/>
      <c r="HU54" s="183"/>
      <c r="HV54" s="183"/>
      <c r="HW54" s="183"/>
      <c r="HX54" s="183"/>
      <c r="HY54" s="183"/>
      <c r="HZ54" s="183"/>
      <c r="IA54" s="183"/>
      <c r="IB54" s="183"/>
      <c r="IC54" s="183"/>
      <c r="ID54" s="183"/>
      <c r="IE54" s="183"/>
      <c r="IF54" s="183"/>
      <c r="IG54" s="183"/>
      <c r="IH54" s="183"/>
      <c r="II54" s="183"/>
      <c r="IJ54" s="183"/>
      <c r="IK54" s="183"/>
      <c r="IL54" s="183"/>
      <c r="IM54" s="183"/>
      <c r="IN54" s="183"/>
      <c r="IO54" s="183"/>
      <c r="IP54" s="183"/>
      <c r="IQ54" s="183"/>
      <c r="IR54" s="183"/>
      <c r="IS54" s="183"/>
      <c r="IT54" s="183"/>
      <c r="IU54" s="183"/>
      <c r="IV54" s="183"/>
      <c r="IW54" s="183"/>
      <c r="IX54" s="183"/>
      <c r="IY54" s="183"/>
      <c r="IZ54" s="183"/>
      <c r="JA54" s="183"/>
      <c r="JB54" s="183"/>
      <c r="JC54" s="183"/>
      <c r="JD54" s="183"/>
      <c r="JE54" s="183"/>
      <c r="JF54" s="183"/>
      <c r="JG54" s="183"/>
      <c r="JH54" s="183"/>
      <c r="JI54" s="183"/>
      <c r="JJ54" s="183"/>
      <c r="JK54" s="183"/>
      <c r="JL54" s="183"/>
      <c r="JM54" s="183"/>
      <c r="JN54" s="183"/>
      <c r="JO54" s="183"/>
      <c r="JP54" s="183"/>
      <c r="JQ54" s="183"/>
      <c r="JR54" s="183"/>
      <c r="JS54" s="183"/>
      <c r="JT54" s="183"/>
      <c r="JU54" s="183"/>
      <c r="JV54" s="183"/>
      <c r="JW54" s="183"/>
      <c r="JX54" s="183"/>
      <c r="JY54" s="183"/>
      <c r="JZ54" s="183"/>
      <c r="KA54" s="183"/>
      <c r="KB54" s="183"/>
      <c r="KC54" s="183"/>
      <c r="KD54" s="183"/>
      <c r="KE54" s="183"/>
      <c r="KF54" s="183"/>
      <c r="KG54" s="183"/>
      <c r="KH54" s="183"/>
      <c r="KI54" s="183"/>
      <c r="KJ54" s="183"/>
      <c r="KK54" s="183"/>
      <c r="KL54" s="183"/>
      <c r="KM54" s="183"/>
      <c r="KN54" s="183"/>
      <c r="KO54" s="183"/>
      <c r="KP54" s="183"/>
      <c r="KQ54" s="183"/>
      <c r="KR54" s="183"/>
      <c r="KS54" s="183"/>
      <c r="KT54" s="183"/>
      <c r="KU54" s="183"/>
      <c r="KV54" s="183"/>
      <c r="KW54" s="183"/>
      <c r="KX54" s="183"/>
      <c r="KY54" s="183"/>
      <c r="KZ54" s="183"/>
      <c r="LA54" s="183"/>
      <c r="LB54" s="183"/>
      <c r="LC54" s="183"/>
      <c r="LD54" s="183"/>
      <c r="LE54" s="183"/>
      <c r="LF54" s="183"/>
      <c r="LG54" s="183"/>
      <c r="LH54" s="183"/>
      <c r="LI54" s="183"/>
      <c r="LJ54" s="183"/>
      <c r="LK54" s="183"/>
      <c r="LL54" s="183"/>
      <c r="LM54" s="183"/>
      <c r="LN54" s="183"/>
      <c r="LO54" s="183"/>
      <c r="LP54" s="183"/>
      <c r="LQ54" s="183"/>
      <c r="LR54" s="183"/>
      <c r="LS54" s="183"/>
      <c r="LT54" s="183"/>
      <c r="LU54" s="183"/>
      <c r="LV54" s="183"/>
      <c r="LW54" s="183"/>
      <c r="LX54" s="183"/>
      <c r="LY54" s="183"/>
      <c r="LZ54" s="183"/>
      <c r="MA54" s="183"/>
      <c r="MB54" s="183"/>
      <c r="MC54" s="183"/>
      <c r="MD54" s="183"/>
      <c r="ME54" s="183"/>
      <c r="MF54" s="183"/>
      <c r="MG54" s="183"/>
      <c r="MH54" s="183"/>
      <c r="MI54" s="183"/>
      <c r="MJ54" s="183"/>
    </row>
    <row r="55" spans="1:348" s="220" customFormat="1" ht="17" outlineLevel="1">
      <c r="A55" s="221"/>
      <c r="B55" s="97"/>
      <c r="C55" s="228"/>
      <c r="D55" s="99"/>
      <c r="E55" s="121" t="s">
        <v>6</v>
      </c>
      <c r="F55" s="99"/>
      <c r="G55" s="99"/>
      <c r="H55" s="99"/>
      <c r="I55" s="99"/>
      <c r="J55" s="223" t="s">
        <v>73</v>
      </c>
      <c r="K55" s="223" t="s">
        <v>77</v>
      </c>
      <c r="L55" s="223"/>
      <c r="M55" s="114"/>
      <c r="N55" s="482">
        <f t="shared" ref="N55:T56" si="27">(N20*N44)*$M$27</f>
        <v>16574322.277845733</v>
      </c>
      <c r="O55" s="475">
        <f t="shared" si="27"/>
        <v>18768863.650798403</v>
      </c>
      <c r="P55" s="475">
        <f t="shared" si="27"/>
        <v>21253975.688232377</v>
      </c>
      <c r="Q55" s="475">
        <f t="shared" si="27"/>
        <v>24068131.718606047</v>
      </c>
      <c r="R55" s="475">
        <f t="shared" si="27"/>
        <v>27254899.173752971</v>
      </c>
      <c r="S55" s="475">
        <f t="shared" si="27"/>
        <v>30863614.079242826</v>
      </c>
      <c r="T55" s="476">
        <f t="shared" si="27"/>
        <v>34950144.85138046</v>
      </c>
      <c r="U55" s="183"/>
      <c r="V55" s="183"/>
      <c r="W55" s="183"/>
      <c r="X55" s="183"/>
      <c r="Y55" s="183"/>
      <c r="Z55" s="183"/>
      <c r="AA55" s="183"/>
      <c r="AB55" s="183"/>
      <c r="AC55" s="183"/>
      <c r="AD55" s="183"/>
      <c r="AE55" s="183"/>
      <c r="AF55" s="183"/>
      <c r="AG55" s="183"/>
      <c r="AH55" s="183"/>
      <c r="AI55" s="183"/>
      <c r="AJ55" s="183"/>
      <c r="AK55" s="183"/>
      <c r="AL55" s="183"/>
      <c r="AM55" s="183"/>
      <c r="AN55" s="183"/>
      <c r="AO55" s="183"/>
      <c r="AP55" s="183"/>
      <c r="AQ55" s="183"/>
      <c r="AR55" s="183"/>
      <c r="AS55" s="183"/>
      <c r="AT55" s="183"/>
      <c r="AU55" s="183"/>
      <c r="AV55" s="183"/>
      <c r="AW55" s="183"/>
      <c r="AX55" s="183"/>
      <c r="AY55" s="183"/>
      <c r="AZ55" s="183"/>
      <c r="BA55" s="183"/>
      <c r="BB55" s="183"/>
      <c r="BC55" s="183"/>
      <c r="BD55" s="183"/>
      <c r="BE55" s="183"/>
      <c r="BF55" s="183"/>
      <c r="BG55" s="183"/>
      <c r="BH55" s="183"/>
      <c r="BI55" s="183"/>
      <c r="BJ55" s="183"/>
      <c r="BK55" s="183"/>
      <c r="BL55" s="183"/>
      <c r="BM55" s="183"/>
      <c r="BN55" s="183"/>
      <c r="BO55" s="183"/>
      <c r="BP55" s="183"/>
      <c r="BQ55" s="183"/>
      <c r="BR55" s="183"/>
      <c r="BS55" s="183"/>
      <c r="BT55" s="183"/>
      <c r="BU55" s="183"/>
      <c r="BV55" s="183"/>
      <c r="BW55" s="183"/>
      <c r="BX55" s="183"/>
      <c r="BY55" s="183"/>
      <c r="BZ55" s="183"/>
      <c r="CA55" s="183"/>
      <c r="CB55" s="183"/>
      <c r="CC55" s="183"/>
      <c r="CD55" s="183"/>
      <c r="CE55" s="183"/>
      <c r="CF55" s="183"/>
      <c r="CG55" s="183"/>
      <c r="CH55" s="183"/>
      <c r="CI55" s="183"/>
      <c r="CJ55" s="183"/>
      <c r="CK55" s="183"/>
      <c r="CL55" s="183"/>
      <c r="CM55" s="183"/>
      <c r="CN55" s="183"/>
      <c r="CO55" s="183"/>
      <c r="CP55" s="183"/>
      <c r="CQ55" s="183"/>
      <c r="CR55" s="183"/>
      <c r="CS55" s="183"/>
      <c r="CT55" s="183"/>
      <c r="CU55" s="183"/>
      <c r="CV55" s="183"/>
      <c r="CW55" s="183"/>
      <c r="CX55" s="183"/>
      <c r="CY55" s="183"/>
      <c r="CZ55" s="183"/>
      <c r="DA55" s="183"/>
      <c r="DB55" s="183"/>
      <c r="DC55" s="183"/>
      <c r="DD55" s="183"/>
      <c r="DE55" s="183"/>
      <c r="DF55" s="183"/>
      <c r="DG55" s="183"/>
      <c r="DH55" s="183"/>
      <c r="DI55" s="183"/>
      <c r="DJ55" s="183"/>
      <c r="DK55" s="183"/>
      <c r="DL55" s="183"/>
      <c r="DM55" s="183"/>
      <c r="DN55" s="183"/>
      <c r="DO55" s="183"/>
      <c r="DP55" s="183"/>
      <c r="DQ55" s="183"/>
      <c r="DR55" s="183"/>
      <c r="DS55" s="183"/>
      <c r="DT55" s="183"/>
      <c r="DU55" s="183"/>
      <c r="DV55" s="183"/>
      <c r="DW55" s="183"/>
      <c r="DX55" s="183"/>
      <c r="DY55" s="183"/>
      <c r="DZ55" s="183"/>
      <c r="EA55" s="183"/>
      <c r="EB55" s="183"/>
      <c r="EC55" s="183"/>
      <c r="ED55" s="183"/>
      <c r="EE55" s="183"/>
      <c r="EF55" s="183"/>
      <c r="EG55" s="183"/>
      <c r="EH55" s="183"/>
      <c r="EI55" s="183"/>
      <c r="EJ55" s="183"/>
      <c r="EK55" s="183"/>
      <c r="EL55" s="183"/>
      <c r="EM55" s="183"/>
      <c r="EN55" s="183"/>
      <c r="EO55" s="183"/>
      <c r="EP55" s="183"/>
      <c r="EQ55" s="183"/>
      <c r="ER55" s="183"/>
      <c r="ES55" s="183"/>
      <c r="ET55" s="183"/>
      <c r="EU55" s="183"/>
      <c r="EV55" s="183"/>
      <c r="EW55" s="183"/>
      <c r="EX55" s="183"/>
      <c r="EY55" s="183"/>
      <c r="EZ55" s="183"/>
      <c r="FA55" s="183"/>
      <c r="FB55" s="183"/>
      <c r="FC55" s="183"/>
      <c r="FD55" s="183"/>
      <c r="FE55" s="183"/>
      <c r="FF55" s="183"/>
      <c r="FG55" s="183"/>
      <c r="FH55" s="183"/>
      <c r="FI55" s="183"/>
      <c r="FJ55" s="183"/>
      <c r="FK55" s="183"/>
      <c r="FL55" s="183"/>
      <c r="FM55" s="183"/>
      <c r="FN55" s="183"/>
      <c r="FO55" s="183"/>
      <c r="FP55" s="183"/>
      <c r="FQ55" s="183"/>
      <c r="FR55" s="183"/>
      <c r="FS55" s="183"/>
      <c r="FT55" s="183"/>
      <c r="FU55" s="183"/>
      <c r="FV55" s="183"/>
      <c r="FW55" s="183"/>
      <c r="FX55" s="183"/>
      <c r="FY55" s="183"/>
      <c r="FZ55" s="183"/>
      <c r="GA55" s="183"/>
      <c r="GB55" s="183"/>
      <c r="GC55" s="183"/>
      <c r="GD55" s="183"/>
      <c r="GE55" s="183"/>
      <c r="GF55" s="183"/>
      <c r="GG55" s="183"/>
      <c r="GH55" s="183"/>
      <c r="GI55" s="183"/>
      <c r="GJ55" s="183"/>
      <c r="GK55" s="183"/>
      <c r="GL55" s="183"/>
      <c r="GM55" s="183"/>
      <c r="GN55" s="183"/>
      <c r="GO55" s="183"/>
      <c r="GP55" s="183"/>
      <c r="GQ55" s="183"/>
      <c r="GR55" s="183"/>
      <c r="GS55" s="183"/>
      <c r="GT55" s="183"/>
      <c r="GU55" s="183"/>
      <c r="GV55" s="183"/>
      <c r="GW55" s="183"/>
      <c r="GX55" s="183"/>
      <c r="GY55" s="183"/>
      <c r="GZ55" s="183"/>
      <c r="HA55" s="183"/>
      <c r="HB55" s="183"/>
      <c r="HC55" s="183"/>
      <c r="HD55" s="183"/>
      <c r="HE55" s="183"/>
      <c r="HF55" s="183"/>
      <c r="HG55" s="183"/>
      <c r="HH55" s="183"/>
      <c r="HI55" s="183"/>
      <c r="HJ55" s="183"/>
      <c r="HK55" s="183"/>
      <c r="HL55" s="183"/>
      <c r="HM55" s="183"/>
      <c r="HN55" s="183"/>
      <c r="HO55" s="183"/>
      <c r="HP55" s="183"/>
      <c r="HQ55" s="183"/>
      <c r="HR55" s="183"/>
      <c r="HS55" s="183"/>
      <c r="HT55" s="183"/>
      <c r="HU55" s="183"/>
      <c r="HV55" s="183"/>
      <c r="HW55" s="183"/>
      <c r="HX55" s="183"/>
      <c r="HY55" s="183"/>
      <c r="HZ55" s="183"/>
      <c r="IA55" s="183"/>
      <c r="IB55" s="183"/>
      <c r="IC55" s="183"/>
      <c r="ID55" s="183"/>
      <c r="IE55" s="183"/>
      <c r="IF55" s="183"/>
      <c r="IG55" s="183"/>
      <c r="IH55" s="183"/>
      <c r="II55" s="183"/>
      <c r="IJ55" s="183"/>
      <c r="IK55" s="183"/>
      <c r="IL55" s="183"/>
      <c r="IM55" s="183"/>
      <c r="IN55" s="183"/>
      <c r="IO55" s="183"/>
      <c r="IP55" s="183"/>
      <c r="IQ55" s="183"/>
      <c r="IR55" s="183"/>
      <c r="IS55" s="183"/>
      <c r="IT55" s="183"/>
      <c r="IU55" s="183"/>
      <c r="IV55" s="183"/>
      <c r="IW55" s="183"/>
      <c r="IX55" s="183"/>
      <c r="IY55" s="183"/>
      <c r="IZ55" s="183"/>
      <c r="JA55" s="183"/>
      <c r="JB55" s="183"/>
      <c r="JC55" s="183"/>
      <c r="JD55" s="183"/>
      <c r="JE55" s="183"/>
      <c r="JF55" s="183"/>
      <c r="JG55" s="183"/>
      <c r="JH55" s="183"/>
      <c r="JI55" s="183"/>
      <c r="JJ55" s="183"/>
      <c r="JK55" s="183"/>
      <c r="JL55" s="183"/>
      <c r="JM55" s="183"/>
      <c r="JN55" s="183"/>
      <c r="JO55" s="183"/>
      <c r="JP55" s="183"/>
      <c r="JQ55" s="183"/>
      <c r="JR55" s="183"/>
      <c r="JS55" s="183"/>
      <c r="JT55" s="183"/>
      <c r="JU55" s="183"/>
      <c r="JV55" s="183"/>
      <c r="JW55" s="183"/>
      <c r="JX55" s="183"/>
      <c r="JY55" s="183"/>
      <c r="JZ55" s="183"/>
      <c r="KA55" s="183"/>
      <c r="KB55" s="183"/>
      <c r="KC55" s="183"/>
      <c r="KD55" s="183"/>
      <c r="KE55" s="183"/>
      <c r="KF55" s="183"/>
      <c r="KG55" s="183"/>
      <c r="KH55" s="183"/>
      <c r="KI55" s="183"/>
      <c r="KJ55" s="183"/>
      <c r="KK55" s="183"/>
      <c r="KL55" s="183"/>
      <c r="KM55" s="183"/>
      <c r="KN55" s="183"/>
      <c r="KO55" s="183"/>
      <c r="KP55" s="183"/>
      <c r="KQ55" s="183"/>
      <c r="KR55" s="183"/>
      <c r="KS55" s="183"/>
      <c r="KT55" s="183"/>
      <c r="KU55" s="183"/>
      <c r="KV55" s="183"/>
      <c r="KW55" s="183"/>
      <c r="KX55" s="183"/>
      <c r="KY55" s="183"/>
      <c r="KZ55" s="183"/>
      <c r="LA55" s="183"/>
      <c r="LB55" s="183"/>
      <c r="LC55" s="183"/>
      <c r="LD55" s="183"/>
      <c r="LE55" s="183"/>
      <c r="LF55" s="183"/>
      <c r="LG55" s="183"/>
      <c r="LH55" s="183"/>
      <c r="LI55" s="183"/>
      <c r="LJ55" s="183"/>
      <c r="LK55" s="183"/>
      <c r="LL55" s="183"/>
      <c r="LM55" s="183"/>
      <c r="LN55" s="183"/>
      <c r="LO55" s="183"/>
      <c r="LP55" s="183"/>
      <c r="LQ55" s="183"/>
      <c r="LR55" s="183"/>
      <c r="LS55" s="183"/>
      <c r="LT55" s="183"/>
      <c r="LU55" s="183"/>
      <c r="LV55" s="183"/>
      <c r="LW55" s="183"/>
      <c r="LX55" s="183"/>
      <c r="LY55" s="183"/>
      <c r="LZ55" s="183"/>
      <c r="MA55" s="183"/>
      <c r="MB55" s="183"/>
      <c r="MC55" s="183"/>
      <c r="MD55" s="183"/>
      <c r="ME55" s="183"/>
      <c r="MF55" s="183"/>
      <c r="MG55" s="183"/>
      <c r="MH55" s="183"/>
      <c r="MI55" s="183"/>
      <c r="MJ55" s="183"/>
    </row>
    <row r="56" spans="1:348" s="220" customFormat="1" ht="17" outlineLevel="1">
      <c r="A56" s="221"/>
      <c r="B56" s="97"/>
      <c r="C56" s="228"/>
      <c r="D56" s="99"/>
      <c r="E56" s="121" t="s">
        <v>7</v>
      </c>
      <c r="F56" s="99"/>
      <c r="G56" s="99"/>
      <c r="H56" s="99"/>
      <c r="I56" s="99"/>
      <c r="J56" s="223" t="s">
        <v>73</v>
      </c>
      <c r="K56" s="223" t="s">
        <v>77</v>
      </c>
      <c r="L56" s="223"/>
      <c r="M56" s="114"/>
      <c r="N56" s="482">
        <f t="shared" si="27"/>
        <v>16195076.773939654</v>
      </c>
      <c r="O56" s="475">
        <f t="shared" si="27"/>
        <v>18339403.728777587</v>
      </c>
      <c r="P56" s="475">
        <f t="shared" si="27"/>
        <v>20767652.652830482</v>
      </c>
      <c r="Q56" s="475">
        <f t="shared" si="27"/>
        <v>23517416.546746418</v>
      </c>
      <c r="R56" s="475">
        <f t="shared" si="27"/>
        <v>26631265.953776583</v>
      </c>
      <c r="S56" s="475">
        <f t="shared" si="27"/>
        <v>30157408.016778931</v>
      </c>
      <c r="T56" s="476">
        <f t="shared" si="27"/>
        <v>34150432.798389353</v>
      </c>
      <c r="U56" s="183"/>
      <c r="V56" s="183"/>
      <c r="W56" s="183"/>
      <c r="X56" s="183"/>
      <c r="Y56" s="183"/>
      <c r="Z56" s="183"/>
      <c r="AA56" s="183"/>
      <c r="AB56" s="183"/>
      <c r="AC56" s="183"/>
      <c r="AD56" s="183"/>
      <c r="AE56" s="183"/>
      <c r="AF56" s="183"/>
      <c r="AG56" s="183"/>
      <c r="AH56" s="183"/>
      <c r="AI56" s="183"/>
      <c r="AJ56" s="183"/>
      <c r="AK56" s="183"/>
      <c r="AL56" s="183"/>
      <c r="AM56" s="183"/>
      <c r="AN56" s="183"/>
      <c r="AO56" s="183"/>
      <c r="AP56" s="183"/>
      <c r="AQ56" s="183"/>
      <c r="AR56" s="183"/>
      <c r="AS56" s="183"/>
      <c r="AT56" s="183"/>
      <c r="AU56" s="183"/>
      <c r="AV56" s="183"/>
      <c r="AW56" s="183"/>
      <c r="AX56" s="183"/>
      <c r="AY56" s="183"/>
      <c r="AZ56" s="183"/>
      <c r="BA56" s="183"/>
      <c r="BB56" s="183"/>
      <c r="BC56" s="183"/>
      <c r="BD56" s="183"/>
      <c r="BE56" s="183"/>
      <c r="BF56" s="183"/>
      <c r="BG56" s="183"/>
      <c r="BH56" s="183"/>
      <c r="BI56" s="183"/>
      <c r="BJ56" s="183"/>
      <c r="BK56" s="183"/>
      <c r="BL56" s="183"/>
      <c r="BM56" s="183"/>
      <c r="BN56" s="183"/>
      <c r="BO56" s="183"/>
      <c r="BP56" s="183"/>
      <c r="BQ56" s="183"/>
      <c r="BR56" s="183"/>
      <c r="BS56" s="183"/>
      <c r="BT56" s="183"/>
      <c r="BU56" s="183"/>
      <c r="BV56" s="183"/>
      <c r="BW56" s="183"/>
      <c r="BX56" s="183"/>
      <c r="BY56" s="183"/>
      <c r="BZ56" s="183"/>
      <c r="CA56" s="183"/>
      <c r="CB56" s="183"/>
      <c r="CC56" s="183"/>
      <c r="CD56" s="183"/>
      <c r="CE56" s="183"/>
      <c r="CF56" s="183"/>
      <c r="CG56" s="183"/>
      <c r="CH56" s="183"/>
      <c r="CI56" s="183"/>
      <c r="CJ56" s="183"/>
      <c r="CK56" s="183"/>
      <c r="CL56" s="183"/>
      <c r="CM56" s="183"/>
      <c r="CN56" s="183"/>
      <c r="CO56" s="183"/>
      <c r="CP56" s="183"/>
      <c r="CQ56" s="183"/>
      <c r="CR56" s="183"/>
      <c r="CS56" s="183"/>
      <c r="CT56" s="183"/>
      <c r="CU56" s="183"/>
      <c r="CV56" s="183"/>
      <c r="CW56" s="183"/>
      <c r="CX56" s="183"/>
      <c r="CY56" s="183"/>
      <c r="CZ56" s="183"/>
      <c r="DA56" s="183"/>
      <c r="DB56" s="183"/>
      <c r="DC56" s="183"/>
      <c r="DD56" s="183"/>
      <c r="DE56" s="183"/>
      <c r="DF56" s="183"/>
      <c r="DG56" s="183"/>
      <c r="DH56" s="183"/>
      <c r="DI56" s="183"/>
      <c r="DJ56" s="183"/>
      <c r="DK56" s="183"/>
      <c r="DL56" s="183"/>
      <c r="DM56" s="183"/>
      <c r="DN56" s="183"/>
      <c r="DO56" s="183"/>
      <c r="DP56" s="183"/>
      <c r="DQ56" s="183"/>
      <c r="DR56" s="183"/>
      <c r="DS56" s="183"/>
      <c r="DT56" s="183"/>
      <c r="DU56" s="183"/>
      <c r="DV56" s="183"/>
      <c r="DW56" s="183"/>
      <c r="DX56" s="183"/>
      <c r="DY56" s="183"/>
      <c r="DZ56" s="183"/>
      <c r="EA56" s="183"/>
      <c r="EB56" s="183"/>
      <c r="EC56" s="183"/>
      <c r="ED56" s="183"/>
      <c r="EE56" s="183"/>
      <c r="EF56" s="183"/>
      <c r="EG56" s="183"/>
      <c r="EH56" s="183"/>
      <c r="EI56" s="183"/>
      <c r="EJ56" s="183"/>
      <c r="EK56" s="183"/>
      <c r="EL56" s="183"/>
      <c r="EM56" s="183"/>
      <c r="EN56" s="183"/>
      <c r="EO56" s="183"/>
      <c r="EP56" s="183"/>
      <c r="EQ56" s="183"/>
      <c r="ER56" s="183"/>
      <c r="ES56" s="183"/>
      <c r="ET56" s="183"/>
      <c r="EU56" s="183"/>
      <c r="EV56" s="183"/>
      <c r="EW56" s="183"/>
      <c r="EX56" s="183"/>
      <c r="EY56" s="183"/>
      <c r="EZ56" s="183"/>
      <c r="FA56" s="183"/>
      <c r="FB56" s="183"/>
      <c r="FC56" s="183"/>
      <c r="FD56" s="183"/>
      <c r="FE56" s="183"/>
      <c r="FF56" s="183"/>
      <c r="FG56" s="183"/>
      <c r="FH56" s="183"/>
      <c r="FI56" s="183"/>
      <c r="FJ56" s="183"/>
      <c r="FK56" s="183"/>
      <c r="FL56" s="183"/>
      <c r="FM56" s="183"/>
      <c r="FN56" s="183"/>
      <c r="FO56" s="183"/>
      <c r="FP56" s="183"/>
      <c r="FQ56" s="183"/>
      <c r="FR56" s="183"/>
      <c r="FS56" s="183"/>
      <c r="FT56" s="183"/>
      <c r="FU56" s="183"/>
      <c r="FV56" s="183"/>
      <c r="FW56" s="183"/>
      <c r="FX56" s="183"/>
      <c r="FY56" s="183"/>
      <c r="FZ56" s="183"/>
      <c r="GA56" s="183"/>
      <c r="GB56" s="183"/>
      <c r="GC56" s="183"/>
      <c r="GD56" s="183"/>
      <c r="GE56" s="183"/>
      <c r="GF56" s="183"/>
      <c r="GG56" s="183"/>
      <c r="GH56" s="183"/>
      <c r="GI56" s="183"/>
      <c r="GJ56" s="183"/>
      <c r="GK56" s="183"/>
      <c r="GL56" s="183"/>
      <c r="GM56" s="183"/>
      <c r="GN56" s="183"/>
      <c r="GO56" s="183"/>
      <c r="GP56" s="183"/>
      <c r="GQ56" s="183"/>
      <c r="GR56" s="183"/>
      <c r="GS56" s="183"/>
      <c r="GT56" s="183"/>
      <c r="GU56" s="183"/>
      <c r="GV56" s="183"/>
      <c r="GW56" s="183"/>
      <c r="GX56" s="183"/>
      <c r="GY56" s="183"/>
      <c r="GZ56" s="183"/>
      <c r="HA56" s="183"/>
      <c r="HB56" s="183"/>
      <c r="HC56" s="183"/>
      <c r="HD56" s="183"/>
      <c r="HE56" s="183"/>
      <c r="HF56" s="183"/>
      <c r="HG56" s="183"/>
      <c r="HH56" s="183"/>
      <c r="HI56" s="183"/>
      <c r="HJ56" s="183"/>
      <c r="HK56" s="183"/>
      <c r="HL56" s="183"/>
      <c r="HM56" s="183"/>
      <c r="HN56" s="183"/>
      <c r="HO56" s="183"/>
      <c r="HP56" s="183"/>
      <c r="HQ56" s="183"/>
      <c r="HR56" s="183"/>
      <c r="HS56" s="183"/>
      <c r="HT56" s="183"/>
      <c r="HU56" s="183"/>
      <c r="HV56" s="183"/>
      <c r="HW56" s="183"/>
      <c r="HX56" s="183"/>
      <c r="HY56" s="183"/>
      <c r="HZ56" s="183"/>
      <c r="IA56" s="183"/>
      <c r="IB56" s="183"/>
      <c r="IC56" s="183"/>
      <c r="ID56" s="183"/>
      <c r="IE56" s="183"/>
      <c r="IF56" s="183"/>
      <c r="IG56" s="183"/>
      <c r="IH56" s="183"/>
      <c r="II56" s="183"/>
      <c r="IJ56" s="183"/>
      <c r="IK56" s="183"/>
      <c r="IL56" s="183"/>
      <c r="IM56" s="183"/>
      <c r="IN56" s="183"/>
      <c r="IO56" s="183"/>
      <c r="IP56" s="183"/>
      <c r="IQ56" s="183"/>
      <c r="IR56" s="183"/>
      <c r="IS56" s="183"/>
      <c r="IT56" s="183"/>
      <c r="IU56" s="183"/>
      <c r="IV56" s="183"/>
      <c r="IW56" s="183"/>
      <c r="IX56" s="183"/>
      <c r="IY56" s="183"/>
      <c r="IZ56" s="183"/>
      <c r="JA56" s="183"/>
      <c r="JB56" s="183"/>
      <c r="JC56" s="183"/>
      <c r="JD56" s="183"/>
      <c r="JE56" s="183"/>
      <c r="JF56" s="183"/>
      <c r="JG56" s="183"/>
      <c r="JH56" s="183"/>
      <c r="JI56" s="183"/>
      <c r="JJ56" s="183"/>
      <c r="JK56" s="183"/>
      <c r="JL56" s="183"/>
      <c r="JM56" s="183"/>
      <c r="JN56" s="183"/>
      <c r="JO56" s="183"/>
      <c r="JP56" s="183"/>
      <c r="JQ56" s="183"/>
      <c r="JR56" s="183"/>
      <c r="JS56" s="183"/>
      <c r="JT56" s="183"/>
      <c r="JU56" s="183"/>
      <c r="JV56" s="183"/>
      <c r="JW56" s="183"/>
      <c r="JX56" s="183"/>
      <c r="JY56" s="183"/>
      <c r="JZ56" s="183"/>
      <c r="KA56" s="183"/>
      <c r="KB56" s="183"/>
      <c r="KC56" s="183"/>
      <c r="KD56" s="183"/>
      <c r="KE56" s="183"/>
      <c r="KF56" s="183"/>
      <c r="KG56" s="183"/>
      <c r="KH56" s="183"/>
      <c r="KI56" s="183"/>
      <c r="KJ56" s="183"/>
      <c r="KK56" s="183"/>
      <c r="KL56" s="183"/>
      <c r="KM56" s="183"/>
      <c r="KN56" s="183"/>
      <c r="KO56" s="183"/>
      <c r="KP56" s="183"/>
      <c r="KQ56" s="183"/>
      <c r="KR56" s="183"/>
      <c r="KS56" s="183"/>
      <c r="KT56" s="183"/>
      <c r="KU56" s="183"/>
      <c r="KV56" s="183"/>
      <c r="KW56" s="183"/>
      <c r="KX56" s="183"/>
      <c r="KY56" s="183"/>
      <c r="KZ56" s="183"/>
      <c r="LA56" s="183"/>
      <c r="LB56" s="183"/>
      <c r="LC56" s="183"/>
      <c r="LD56" s="183"/>
      <c r="LE56" s="183"/>
      <c r="LF56" s="183"/>
      <c r="LG56" s="183"/>
      <c r="LH56" s="183"/>
      <c r="LI56" s="183"/>
      <c r="LJ56" s="183"/>
      <c r="LK56" s="183"/>
      <c r="LL56" s="183"/>
      <c r="LM56" s="183"/>
      <c r="LN56" s="183"/>
      <c r="LO56" s="183"/>
      <c r="LP56" s="183"/>
      <c r="LQ56" s="183"/>
      <c r="LR56" s="183"/>
      <c r="LS56" s="183"/>
      <c r="LT56" s="183"/>
      <c r="LU56" s="183"/>
      <c r="LV56" s="183"/>
      <c r="LW56" s="183"/>
      <c r="LX56" s="183"/>
      <c r="LY56" s="183"/>
      <c r="LZ56" s="183"/>
      <c r="MA56" s="183"/>
      <c r="MB56" s="183"/>
      <c r="MC56" s="183"/>
      <c r="MD56" s="183"/>
      <c r="ME56" s="183"/>
      <c r="MF56" s="183"/>
      <c r="MG56" s="183"/>
      <c r="MH56" s="183"/>
      <c r="MI56" s="183"/>
      <c r="MJ56" s="183"/>
    </row>
    <row r="57" spans="1:348" s="220" customFormat="1" ht="17">
      <c r="A57" s="221"/>
      <c r="B57" s="97"/>
      <c r="C57" s="97"/>
      <c r="D57" s="97"/>
      <c r="E57" s="222"/>
      <c r="F57" s="249"/>
      <c r="G57" s="249"/>
      <c r="H57" s="249"/>
      <c r="I57" s="249"/>
      <c r="J57" s="223" t="s">
        <v>73</v>
      </c>
      <c r="K57" s="223" t="s">
        <v>77</v>
      </c>
      <c r="L57" s="223"/>
      <c r="M57" s="114" t="s">
        <v>59</v>
      </c>
      <c r="N57" s="512">
        <f>SUM(N54:N56)</f>
        <v>33305162.183856506</v>
      </c>
      <c r="O57" s="508">
        <f t="shared" ref="O57:T57" si="28">SUM(O54:O56)</f>
        <v>37714968.818488434</v>
      </c>
      <c r="P57" s="508">
        <f t="shared" si="28"/>
        <v>42708660.751366086</v>
      </c>
      <c r="Q57" s="508">
        <f t="shared" si="28"/>
        <v>48363547.957677543</v>
      </c>
      <c r="R57" s="508">
        <f t="shared" si="28"/>
        <v>54767176.724916592</v>
      </c>
      <c r="S57" s="508">
        <f t="shared" si="28"/>
        <v>62018685.003073588</v>
      </c>
      <c r="T57" s="509">
        <f t="shared" si="28"/>
        <v>70230337.211459041</v>
      </c>
      <c r="U57" s="183"/>
      <c r="V57" s="183"/>
      <c r="W57" s="183"/>
      <c r="X57" s="183"/>
      <c r="Y57" s="183"/>
      <c r="Z57" s="183"/>
      <c r="AA57" s="183"/>
      <c r="AB57" s="183"/>
      <c r="AC57" s="183"/>
      <c r="AD57" s="183"/>
      <c r="AE57" s="183"/>
      <c r="AF57" s="183"/>
      <c r="AG57" s="183"/>
      <c r="AH57" s="183"/>
      <c r="AI57" s="183"/>
      <c r="AJ57" s="183"/>
      <c r="AK57" s="183"/>
      <c r="AL57" s="183"/>
      <c r="AM57" s="183"/>
      <c r="AN57" s="183"/>
      <c r="AO57" s="183"/>
      <c r="AP57" s="183"/>
      <c r="AQ57" s="183"/>
      <c r="AR57" s="183"/>
      <c r="AS57" s="183"/>
      <c r="AT57" s="183"/>
      <c r="AU57" s="183"/>
      <c r="AV57" s="183"/>
      <c r="AW57" s="183"/>
      <c r="AX57" s="183"/>
      <c r="AY57" s="183"/>
      <c r="AZ57" s="183"/>
      <c r="BA57" s="183"/>
      <c r="BB57" s="183"/>
      <c r="BC57" s="183"/>
      <c r="BD57" s="183"/>
      <c r="BE57" s="183"/>
      <c r="BF57" s="183"/>
      <c r="BG57" s="183"/>
      <c r="BH57" s="183"/>
      <c r="BI57" s="183"/>
      <c r="BJ57" s="183"/>
      <c r="BK57" s="183"/>
      <c r="BL57" s="183"/>
      <c r="BM57" s="183"/>
      <c r="BN57" s="183"/>
      <c r="BO57" s="183"/>
      <c r="BP57" s="183"/>
      <c r="BQ57" s="183"/>
      <c r="BR57" s="183"/>
      <c r="BS57" s="183"/>
      <c r="BT57" s="183"/>
      <c r="BU57" s="183"/>
      <c r="BV57" s="183"/>
      <c r="BW57" s="183"/>
      <c r="BX57" s="183"/>
      <c r="BY57" s="183"/>
      <c r="BZ57" s="183"/>
      <c r="CA57" s="183"/>
      <c r="CB57" s="183"/>
      <c r="CC57" s="183"/>
      <c r="CD57" s="183"/>
      <c r="CE57" s="183"/>
      <c r="CF57" s="183"/>
      <c r="CG57" s="183"/>
      <c r="CH57" s="183"/>
      <c r="CI57" s="183"/>
      <c r="CJ57" s="183"/>
      <c r="CK57" s="183"/>
      <c r="CL57" s="183"/>
      <c r="CM57" s="183"/>
      <c r="CN57" s="183"/>
      <c r="CO57" s="183"/>
      <c r="CP57" s="183"/>
      <c r="CQ57" s="183"/>
      <c r="CR57" s="183"/>
      <c r="CS57" s="183"/>
      <c r="CT57" s="183"/>
      <c r="CU57" s="183"/>
      <c r="CV57" s="183"/>
      <c r="CW57" s="183"/>
      <c r="CX57" s="183"/>
      <c r="CY57" s="183"/>
      <c r="CZ57" s="183"/>
      <c r="DA57" s="183"/>
      <c r="DB57" s="183"/>
      <c r="DC57" s="183"/>
      <c r="DD57" s="183"/>
      <c r="DE57" s="183"/>
      <c r="DF57" s="183"/>
      <c r="DG57" s="183"/>
      <c r="DH57" s="183"/>
      <c r="DI57" s="183"/>
      <c r="DJ57" s="183"/>
      <c r="DK57" s="183"/>
      <c r="DL57" s="183"/>
      <c r="DM57" s="183"/>
      <c r="DN57" s="183"/>
      <c r="DO57" s="183"/>
      <c r="DP57" s="183"/>
      <c r="DQ57" s="183"/>
      <c r="DR57" s="183"/>
      <c r="DS57" s="183"/>
      <c r="DT57" s="183"/>
      <c r="DU57" s="183"/>
      <c r="DV57" s="183"/>
      <c r="DW57" s="183"/>
      <c r="DX57" s="183"/>
      <c r="DY57" s="183"/>
      <c r="DZ57" s="183"/>
      <c r="EA57" s="183"/>
      <c r="EB57" s="183"/>
      <c r="EC57" s="183"/>
      <c r="ED57" s="183"/>
      <c r="EE57" s="183"/>
      <c r="EF57" s="183"/>
      <c r="EG57" s="183"/>
      <c r="EH57" s="183"/>
      <c r="EI57" s="183"/>
      <c r="EJ57" s="183"/>
      <c r="EK57" s="183"/>
      <c r="EL57" s="183"/>
      <c r="EM57" s="183"/>
      <c r="EN57" s="183"/>
      <c r="EO57" s="183"/>
      <c r="EP57" s="183"/>
      <c r="EQ57" s="183"/>
      <c r="ER57" s="183"/>
      <c r="ES57" s="183"/>
      <c r="ET57" s="183"/>
      <c r="EU57" s="183"/>
      <c r="EV57" s="183"/>
      <c r="EW57" s="183"/>
      <c r="EX57" s="183"/>
      <c r="EY57" s="183"/>
      <c r="EZ57" s="183"/>
      <c r="FA57" s="183"/>
      <c r="FB57" s="183"/>
      <c r="FC57" s="183"/>
      <c r="FD57" s="183"/>
      <c r="FE57" s="183"/>
      <c r="FF57" s="183"/>
      <c r="FG57" s="183"/>
      <c r="FH57" s="183"/>
      <c r="FI57" s="183"/>
      <c r="FJ57" s="183"/>
      <c r="FK57" s="183"/>
      <c r="FL57" s="183"/>
      <c r="FM57" s="183"/>
      <c r="FN57" s="183"/>
      <c r="FO57" s="183"/>
      <c r="FP57" s="183"/>
      <c r="FQ57" s="183"/>
      <c r="FR57" s="183"/>
      <c r="FS57" s="183"/>
      <c r="FT57" s="183"/>
      <c r="FU57" s="183"/>
      <c r="FV57" s="183"/>
      <c r="FW57" s="183"/>
      <c r="FX57" s="183"/>
      <c r="FY57" s="183"/>
      <c r="FZ57" s="183"/>
      <c r="GA57" s="183"/>
      <c r="GB57" s="183"/>
      <c r="GC57" s="183"/>
      <c r="GD57" s="183"/>
      <c r="GE57" s="183"/>
      <c r="GF57" s="183"/>
      <c r="GG57" s="183"/>
      <c r="GH57" s="183"/>
      <c r="GI57" s="183"/>
      <c r="GJ57" s="183"/>
      <c r="GK57" s="183"/>
      <c r="GL57" s="183"/>
      <c r="GM57" s="183"/>
      <c r="GN57" s="183"/>
      <c r="GO57" s="183"/>
      <c r="GP57" s="183"/>
      <c r="GQ57" s="183"/>
      <c r="GR57" s="183"/>
      <c r="GS57" s="183"/>
      <c r="GT57" s="183"/>
      <c r="GU57" s="183"/>
      <c r="GV57" s="183"/>
      <c r="GW57" s="183"/>
      <c r="GX57" s="183"/>
      <c r="GY57" s="183"/>
      <c r="GZ57" s="183"/>
      <c r="HA57" s="183"/>
      <c r="HB57" s="183"/>
      <c r="HC57" s="183"/>
      <c r="HD57" s="183"/>
      <c r="HE57" s="183"/>
      <c r="HF57" s="183"/>
      <c r="HG57" s="183"/>
      <c r="HH57" s="183"/>
      <c r="HI57" s="183"/>
      <c r="HJ57" s="183"/>
      <c r="HK57" s="183"/>
      <c r="HL57" s="183"/>
      <c r="HM57" s="183"/>
      <c r="HN57" s="183"/>
      <c r="HO57" s="183"/>
      <c r="HP57" s="183"/>
      <c r="HQ57" s="183"/>
      <c r="HR57" s="183"/>
      <c r="HS57" s="183"/>
      <c r="HT57" s="183"/>
      <c r="HU57" s="183"/>
      <c r="HV57" s="183"/>
      <c r="HW57" s="183"/>
      <c r="HX57" s="183"/>
      <c r="HY57" s="183"/>
      <c r="HZ57" s="183"/>
      <c r="IA57" s="183"/>
      <c r="IB57" s="183"/>
      <c r="IC57" s="183"/>
      <c r="ID57" s="183"/>
      <c r="IE57" s="183"/>
      <c r="IF57" s="183"/>
      <c r="IG57" s="183"/>
      <c r="IH57" s="183"/>
      <c r="II57" s="183"/>
      <c r="IJ57" s="183"/>
      <c r="IK57" s="183"/>
      <c r="IL57" s="183"/>
      <c r="IM57" s="183"/>
      <c r="IN57" s="183"/>
      <c r="IO57" s="183"/>
      <c r="IP57" s="183"/>
      <c r="IQ57" s="183"/>
      <c r="IR57" s="183"/>
      <c r="IS57" s="183"/>
      <c r="IT57" s="183"/>
      <c r="IU57" s="183"/>
      <c r="IV57" s="183"/>
      <c r="IW57" s="183"/>
      <c r="IX57" s="183"/>
      <c r="IY57" s="183"/>
      <c r="IZ57" s="183"/>
      <c r="JA57" s="183"/>
      <c r="JB57" s="183"/>
      <c r="JC57" s="183"/>
      <c r="JD57" s="183"/>
      <c r="JE57" s="183"/>
      <c r="JF57" s="183"/>
      <c r="JG57" s="183"/>
      <c r="JH57" s="183"/>
      <c r="JI57" s="183"/>
      <c r="JJ57" s="183"/>
      <c r="JK57" s="183"/>
      <c r="JL57" s="183"/>
      <c r="JM57" s="183"/>
      <c r="JN57" s="183"/>
      <c r="JO57" s="183"/>
      <c r="JP57" s="183"/>
      <c r="JQ57" s="183"/>
      <c r="JR57" s="183"/>
      <c r="JS57" s="183"/>
      <c r="JT57" s="183"/>
      <c r="JU57" s="183"/>
      <c r="JV57" s="183"/>
      <c r="JW57" s="183"/>
      <c r="JX57" s="183"/>
      <c r="JY57" s="183"/>
      <c r="JZ57" s="183"/>
      <c r="KA57" s="183"/>
      <c r="KB57" s="183"/>
      <c r="KC57" s="183"/>
      <c r="KD57" s="183"/>
      <c r="KE57" s="183"/>
      <c r="KF57" s="183"/>
      <c r="KG57" s="183"/>
      <c r="KH57" s="183"/>
      <c r="KI57" s="183"/>
      <c r="KJ57" s="183"/>
      <c r="KK57" s="183"/>
      <c r="KL57" s="183"/>
      <c r="KM57" s="183"/>
      <c r="KN57" s="183"/>
      <c r="KO57" s="183"/>
      <c r="KP57" s="183"/>
      <c r="KQ57" s="183"/>
      <c r="KR57" s="183"/>
      <c r="KS57" s="183"/>
      <c r="KT57" s="183"/>
      <c r="KU57" s="183"/>
      <c r="KV57" s="183"/>
      <c r="KW57" s="183"/>
      <c r="KX57" s="183"/>
      <c r="KY57" s="183"/>
      <c r="KZ57" s="183"/>
      <c r="LA57" s="183"/>
      <c r="LB57" s="183"/>
      <c r="LC57" s="183"/>
      <c r="LD57" s="183"/>
      <c r="LE57" s="183"/>
      <c r="LF57" s="183"/>
      <c r="LG57" s="183"/>
      <c r="LH57" s="183"/>
      <c r="LI57" s="183"/>
      <c r="LJ57" s="183"/>
      <c r="LK57" s="183"/>
      <c r="LL57" s="183"/>
      <c r="LM57" s="183"/>
      <c r="LN57" s="183"/>
      <c r="LO57" s="183"/>
      <c r="LP57" s="183"/>
      <c r="LQ57" s="183"/>
      <c r="LR57" s="183"/>
      <c r="LS57" s="183"/>
      <c r="LT57" s="183"/>
      <c r="LU57" s="183"/>
      <c r="LV57" s="183"/>
      <c r="LW57" s="183"/>
      <c r="LX57" s="183"/>
      <c r="LY57" s="183"/>
      <c r="LZ57" s="183"/>
      <c r="MA57" s="183"/>
      <c r="MB57" s="183"/>
      <c r="MC57" s="183"/>
      <c r="MD57" s="183"/>
      <c r="ME57" s="183"/>
      <c r="MF57" s="183"/>
      <c r="MG57" s="183"/>
    </row>
    <row r="58" spans="1:348" s="220" customFormat="1" ht="17">
      <c r="A58" s="221"/>
      <c r="B58" s="97"/>
      <c r="C58" s="97"/>
      <c r="D58" s="97"/>
      <c r="E58" s="222"/>
      <c r="F58" s="249"/>
      <c r="G58" s="249"/>
      <c r="H58" s="249"/>
      <c r="I58" s="249"/>
      <c r="J58" s="223" t="s">
        <v>73</v>
      </c>
      <c r="K58" s="223" t="s">
        <v>77</v>
      </c>
      <c r="L58" s="223"/>
      <c r="M58" s="114" t="s">
        <v>81</v>
      </c>
      <c r="N58" s="512">
        <f>N52+N57</f>
        <v>52696373.112371251</v>
      </c>
      <c r="O58" s="508">
        <f t="shared" ref="O58:T58" si="29">O52+O57</f>
        <v>59673694.360325202</v>
      </c>
      <c r="P58" s="508">
        <f t="shared" si="29"/>
        <v>67574855.503167838</v>
      </c>
      <c r="Q58" s="508">
        <f t="shared" si="29"/>
        <v>76522178.578405842</v>
      </c>
      <c r="R58" s="508">
        <f t="shared" si="29"/>
        <v>86654181.807476103</v>
      </c>
      <c r="S58" s="508">
        <f t="shared" si="29"/>
        <v>98127724.069294989</v>
      </c>
      <c r="T58" s="509">
        <f t="shared" si="29"/>
        <v>111120433.31518646</v>
      </c>
      <c r="U58" s="183"/>
      <c r="V58" s="183"/>
      <c r="W58" s="183"/>
      <c r="X58" s="183"/>
      <c r="Y58" s="183"/>
      <c r="Z58" s="183"/>
      <c r="AA58" s="183"/>
      <c r="AB58" s="183"/>
      <c r="AC58" s="183"/>
      <c r="AD58" s="183"/>
      <c r="AE58" s="183"/>
      <c r="AF58" s="183"/>
      <c r="AG58" s="183"/>
      <c r="AH58" s="183"/>
      <c r="AI58" s="183"/>
      <c r="AJ58" s="183"/>
      <c r="AK58" s="183"/>
      <c r="AL58" s="183"/>
      <c r="AM58" s="183"/>
      <c r="AN58" s="183"/>
      <c r="AO58" s="183"/>
      <c r="AP58" s="183"/>
      <c r="AQ58" s="183"/>
      <c r="AR58" s="183"/>
      <c r="AS58" s="183"/>
      <c r="AT58" s="183"/>
      <c r="AU58" s="183"/>
      <c r="AV58" s="183"/>
      <c r="AW58" s="183"/>
      <c r="AX58" s="183"/>
      <c r="AY58" s="183"/>
      <c r="AZ58" s="183"/>
      <c r="BA58" s="183"/>
      <c r="BB58" s="183"/>
      <c r="BC58" s="183"/>
      <c r="BD58" s="183"/>
      <c r="BE58" s="183"/>
      <c r="BF58" s="183"/>
      <c r="BG58" s="183"/>
      <c r="BH58" s="183"/>
      <c r="BI58" s="183"/>
      <c r="BJ58" s="183"/>
      <c r="BK58" s="183"/>
      <c r="BL58" s="183"/>
      <c r="BM58" s="183"/>
      <c r="BN58" s="183"/>
      <c r="BO58" s="183"/>
      <c r="BP58" s="183"/>
      <c r="BQ58" s="183"/>
      <c r="BR58" s="183"/>
      <c r="BS58" s="183"/>
      <c r="BT58" s="183"/>
      <c r="BU58" s="183"/>
      <c r="BV58" s="183"/>
      <c r="BW58" s="183"/>
      <c r="BX58" s="183"/>
      <c r="BY58" s="183"/>
      <c r="BZ58" s="183"/>
      <c r="CA58" s="183"/>
      <c r="CB58" s="183"/>
      <c r="CC58" s="183"/>
      <c r="CD58" s="183"/>
      <c r="CE58" s="183"/>
      <c r="CF58" s="183"/>
      <c r="CG58" s="183"/>
      <c r="CH58" s="183"/>
      <c r="CI58" s="183"/>
      <c r="CJ58" s="183"/>
      <c r="CK58" s="183"/>
      <c r="CL58" s="183"/>
      <c r="CM58" s="183"/>
      <c r="CN58" s="183"/>
      <c r="CO58" s="183"/>
      <c r="CP58" s="183"/>
      <c r="CQ58" s="183"/>
      <c r="CR58" s="183"/>
      <c r="CS58" s="183"/>
      <c r="CT58" s="183"/>
      <c r="CU58" s="183"/>
      <c r="CV58" s="183"/>
      <c r="CW58" s="183"/>
      <c r="CX58" s="183"/>
      <c r="CY58" s="183"/>
      <c r="CZ58" s="183"/>
      <c r="DA58" s="183"/>
      <c r="DB58" s="183"/>
      <c r="DC58" s="183"/>
      <c r="DD58" s="183"/>
      <c r="DE58" s="183"/>
      <c r="DF58" s="183"/>
      <c r="DG58" s="183"/>
      <c r="DH58" s="183"/>
      <c r="DI58" s="183"/>
      <c r="DJ58" s="183"/>
      <c r="DK58" s="183"/>
      <c r="DL58" s="183"/>
      <c r="DM58" s="183"/>
      <c r="DN58" s="183"/>
      <c r="DO58" s="183"/>
      <c r="DP58" s="183"/>
      <c r="DQ58" s="183"/>
      <c r="DR58" s="183"/>
      <c r="DS58" s="183"/>
      <c r="DT58" s="183"/>
      <c r="DU58" s="183"/>
      <c r="DV58" s="183"/>
      <c r="DW58" s="183"/>
      <c r="DX58" s="183"/>
      <c r="DY58" s="183"/>
      <c r="DZ58" s="183"/>
      <c r="EA58" s="183"/>
      <c r="EB58" s="183"/>
      <c r="EC58" s="183"/>
      <c r="ED58" s="183"/>
      <c r="EE58" s="183"/>
      <c r="EF58" s="183"/>
      <c r="EG58" s="183"/>
      <c r="EH58" s="183"/>
      <c r="EI58" s="183"/>
      <c r="EJ58" s="183"/>
      <c r="EK58" s="183"/>
      <c r="EL58" s="183"/>
      <c r="EM58" s="183"/>
      <c r="EN58" s="183"/>
      <c r="EO58" s="183"/>
      <c r="EP58" s="183"/>
      <c r="EQ58" s="183"/>
      <c r="ER58" s="183"/>
      <c r="ES58" s="183"/>
      <c r="ET58" s="183"/>
      <c r="EU58" s="183"/>
      <c r="EV58" s="183"/>
      <c r="EW58" s="183"/>
      <c r="EX58" s="183"/>
      <c r="EY58" s="183"/>
      <c r="EZ58" s="183"/>
      <c r="FA58" s="183"/>
      <c r="FB58" s="183"/>
      <c r="FC58" s="183"/>
      <c r="FD58" s="183"/>
      <c r="FE58" s="183"/>
      <c r="FF58" s="183"/>
      <c r="FG58" s="183"/>
      <c r="FH58" s="183"/>
      <c r="FI58" s="183"/>
      <c r="FJ58" s="183"/>
      <c r="FK58" s="183"/>
      <c r="FL58" s="183"/>
      <c r="FM58" s="183"/>
      <c r="FN58" s="183"/>
      <c r="FO58" s="183"/>
      <c r="FP58" s="183"/>
      <c r="FQ58" s="183"/>
      <c r="FR58" s="183"/>
      <c r="FS58" s="183"/>
      <c r="FT58" s="183"/>
      <c r="FU58" s="183"/>
      <c r="FV58" s="183"/>
      <c r="FW58" s="183"/>
      <c r="FX58" s="183"/>
      <c r="FY58" s="183"/>
      <c r="FZ58" s="183"/>
      <c r="GA58" s="183"/>
      <c r="GB58" s="183"/>
      <c r="GC58" s="183"/>
      <c r="GD58" s="183"/>
      <c r="GE58" s="183"/>
      <c r="GF58" s="183"/>
      <c r="GG58" s="183"/>
      <c r="GH58" s="183"/>
      <c r="GI58" s="183"/>
      <c r="GJ58" s="183"/>
      <c r="GK58" s="183"/>
      <c r="GL58" s="183"/>
      <c r="GM58" s="183"/>
      <c r="GN58" s="183"/>
      <c r="GO58" s="183"/>
      <c r="GP58" s="183"/>
      <c r="GQ58" s="183"/>
      <c r="GR58" s="183"/>
      <c r="GS58" s="183"/>
      <c r="GT58" s="183"/>
      <c r="GU58" s="183"/>
      <c r="GV58" s="183"/>
      <c r="GW58" s="183"/>
      <c r="GX58" s="183"/>
      <c r="GY58" s="183"/>
      <c r="GZ58" s="183"/>
      <c r="HA58" s="183"/>
      <c r="HB58" s="183"/>
      <c r="HC58" s="183"/>
      <c r="HD58" s="183"/>
      <c r="HE58" s="183"/>
      <c r="HF58" s="183"/>
      <c r="HG58" s="183"/>
      <c r="HH58" s="183"/>
      <c r="HI58" s="183"/>
      <c r="HJ58" s="183"/>
      <c r="HK58" s="183"/>
      <c r="HL58" s="183"/>
      <c r="HM58" s="183"/>
      <c r="HN58" s="183"/>
      <c r="HO58" s="183"/>
      <c r="HP58" s="183"/>
      <c r="HQ58" s="183"/>
      <c r="HR58" s="183"/>
      <c r="HS58" s="183"/>
      <c r="HT58" s="183"/>
      <c r="HU58" s="183"/>
      <c r="HV58" s="183"/>
      <c r="HW58" s="183"/>
      <c r="HX58" s="183"/>
      <c r="HY58" s="183"/>
      <c r="HZ58" s="183"/>
      <c r="IA58" s="183"/>
      <c r="IB58" s="183"/>
      <c r="IC58" s="183"/>
      <c r="ID58" s="183"/>
      <c r="IE58" s="183"/>
      <c r="IF58" s="183"/>
      <c r="IG58" s="183"/>
      <c r="IH58" s="183"/>
      <c r="II58" s="183"/>
      <c r="IJ58" s="183"/>
      <c r="IK58" s="183"/>
      <c r="IL58" s="183"/>
      <c r="IM58" s="183"/>
      <c r="IN58" s="183"/>
      <c r="IO58" s="183"/>
      <c r="IP58" s="183"/>
      <c r="IQ58" s="183"/>
      <c r="IR58" s="183"/>
      <c r="IS58" s="183"/>
      <c r="IT58" s="183"/>
      <c r="IU58" s="183"/>
      <c r="IV58" s="183"/>
      <c r="IW58" s="183"/>
      <c r="IX58" s="183"/>
      <c r="IY58" s="183"/>
      <c r="IZ58" s="183"/>
      <c r="JA58" s="183"/>
      <c r="JB58" s="183"/>
      <c r="JC58" s="183"/>
      <c r="JD58" s="183"/>
      <c r="JE58" s="183"/>
      <c r="JF58" s="183"/>
      <c r="JG58" s="183"/>
      <c r="JH58" s="183"/>
      <c r="JI58" s="183"/>
      <c r="JJ58" s="183"/>
      <c r="JK58" s="183"/>
      <c r="JL58" s="183"/>
      <c r="JM58" s="183"/>
      <c r="JN58" s="183"/>
      <c r="JO58" s="183"/>
      <c r="JP58" s="183"/>
      <c r="JQ58" s="183"/>
      <c r="JR58" s="183"/>
      <c r="JS58" s="183"/>
      <c r="JT58" s="183"/>
      <c r="JU58" s="183"/>
      <c r="JV58" s="183"/>
      <c r="JW58" s="183"/>
      <c r="JX58" s="183"/>
      <c r="JY58" s="183"/>
      <c r="JZ58" s="183"/>
      <c r="KA58" s="183"/>
      <c r="KB58" s="183"/>
      <c r="KC58" s="183"/>
      <c r="KD58" s="183"/>
      <c r="KE58" s="183"/>
      <c r="KF58" s="183"/>
      <c r="KG58" s="183"/>
      <c r="KH58" s="183"/>
      <c r="KI58" s="183"/>
      <c r="KJ58" s="183"/>
      <c r="KK58" s="183"/>
      <c r="KL58" s="183"/>
      <c r="KM58" s="183"/>
      <c r="KN58" s="183"/>
      <c r="KO58" s="183"/>
      <c r="KP58" s="183"/>
      <c r="KQ58" s="183"/>
      <c r="KR58" s="183"/>
      <c r="KS58" s="183"/>
      <c r="KT58" s="183"/>
      <c r="KU58" s="183"/>
      <c r="KV58" s="183"/>
      <c r="KW58" s="183"/>
      <c r="KX58" s="183"/>
      <c r="KY58" s="183"/>
      <c r="KZ58" s="183"/>
      <c r="LA58" s="183"/>
      <c r="LB58" s="183"/>
      <c r="LC58" s="183"/>
      <c r="LD58" s="183"/>
      <c r="LE58" s="183"/>
      <c r="LF58" s="183"/>
      <c r="LG58" s="183"/>
      <c r="LH58" s="183"/>
      <c r="LI58" s="183"/>
      <c r="LJ58" s="183"/>
      <c r="LK58" s="183"/>
      <c r="LL58" s="183"/>
      <c r="LM58" s="183"/>
      <c r="LN58" s="183"/>
      <c r="LO58" s="183"/>
      <c r="LP58" s="183"/>
      <c r="LQ58" s="183"/>
      <c r="LR58" s="183"/>
      <c r="LS58" s="183"/>
      <c r="LT58" s="183"/>
      <c r="LU58" s="183"/>
      <c r="LV58" s="183"/>
      <c r="LW58" s="183"/>
      <c r="LX58" s="183"/>
      <c r="LY58" s="183"/>
      <c r="LZ58" s="183"/>
      <c r="MA58" s="183"/>
      <c r="MB58" s="183"/>
      <c r="MC58" s="183"/>
      <c r="MD58" s="183"/>
      <c r="ME58" s="183"/>
      <c r="MF58" s="183"/>
      <c r="MG58" s="183"/>
    </row>
    <row r="59" spans="1:348" s="220" customFormat="1" ht="18" thickBot="1">
      <c r="A59" s="221"/>
      <c r="B59" s="97"/>
      <c r="C59" s="97"/>
      <c r="D59" s="97"/>
      <c r="E59" s="222"/>
      <c r="F59" s="249"/>
      <c r="G59" s="249"/>
      <c r="H59" s="249"/>
      <c r="I59" s="249"/>
      <c r="J59" s="223" t="s">
        <v>74</v>
      </c>
      <c r="K59" s="223" t="s">
        <v>77</v>
      </c>
      <c r="L59" s="223"/>
      <c r="M59" s="114" t="s">
        <v>81</v>
      </c>
      <c r="N59" s="513">
        <f>N58/N61</f>
        <v>15099247.310135027</v>
      </c>
      <c r="O59" s="514">
        <f>O58/O61</f>
        <v>18532203.217492297</v>
      </c>
      <c r="P59" s="514">
        <f>P58/P61</f>
        <v>19992560.7997538</v>
      </c>
      <c r="Q59" s="514">
        <f t="shared" ref="Q59:T59" si="30">Q58/Q61</f>
        <v>21801190.478178304</v>
      </c>
      <c r="R59" s="514">
        <f t="shared" si="30"/>
        <v>23871675.429056779</v>
      </c>
      <c r="S59" s="514">
        <f t="shared" si="30"/>
        <v>26097798.954599734</v>
      </c>
      <c r="T59" s="515">
        <f t="shared" si="30"/>
        <v>29165468.061728727</v>
      </c>
      <c r="U59" s="183"/>
      <c r="V59" s="183"/>
      <c r="W59" s="183"/>
      <c r="X59" s="183"/>
      <c r="Y59" s="183"/>
      <c r="Z59" s="183"/>
      <c r="AA59" s="183"/>
      <c r="AB59" s="183"/>
      <c r="AC59" s="183"/>
      <c r="AD59" s="183"/>
      <c r="AE59" s="183"/>
      <c r="AF59" s="183"/>
      <c r="AG59" s="183"/>
      <c r="AH59" s="183"/>
      <c r="AI59" s="183"/>
      <c r="AJ59" s="183"/>
      <c r="AK59" s="183"/>
      <c r="AL59" s="183"/>
      <c r="AM59" s="183"/>
      <c r="AN59" s="183"/>
      <c r="AO59" s="183"/>
      <c r="AP59" s="183"/>
      <c r="AQ59" s="183"/>
      <c r="AR59" s="183"/>
      <c r="AS59" s="183"/>
      <c r="AT59" s="183"/>
      <c r="AU59" s="183"/>
      <c r="AV59" s="183"/>
      <c r="AW59" s="183"/>
      <c r="AX59" s="183"/>
      <c r="AY59" s="183"/>
      <c r="AZ59" s="183"/>
      <c r="BA59" s="183"/>
      <c r="BB59" s="183"/>
      <c r="BC59" s="183"/>
      <c r="BD59" s="183"/>
      <c r="BE59" s="183"/>
      <c r="BF59" s="183"/>
      <c r="BG59" s="183"/>
      <c r="BH59" s="183"/>
      <c r="BI59" s="183"/>
      <c r="BJ59" s="183"/>
      <c r="BK59" s="183"/>
      <c r="BL59" s="183"/>
      <c r="BM59" s="183"/>
      <c r="BN59" s="183"/>
      <c r="BO59" s="183"/>
      <c r="BP59" s="183"/>
      <c r="BQ59" s="183"/>
      <c r="BR59" s="183"/>
      <c r="BS59" s="183"/>
      <c r="BT59" s="183"/>
      <c r="BU59" s="183"/>
      <c r="BV59" s="183"/>
      <c r="BW59" s="183"/>
      <c r="BX59" s="183"/>
      <c r="BY59" s="183"/>
      <c r="BZ59" s="183"/>
      <c r="CA59" s="183"/>
      <c r="CB59" s="183"/>
      <c r="CC59" s="183"/>
      <c r="CD59" s="183"/>
      <c r="CE59" s="183"/>
      <c r="CF59" s="183"/>
      <c r="CG59" s="183"/>
      <c r="CH59" s="183"/>
      <c r="CI59" s="183"/>
      <c r="CJ59" s="183"/>
      <c r="CK59" s="183"/>
      <c r="CL59" s="183"/>
      <c r="CM59" s="183"/>
      <c r="CN59" s="183"/>
      <c r="CO59" s="183"/>
      <c r="CP59" s="183"/>
      <c r="CQ59" s="183"/>
      <c r="CR59" s="183"/>
      <c r="CS59" s="183"/>
      <c r="CT59" s="183"/>
      <c r="CU59" s="183"/>
      <c r="CV59" s="183"/>
      <c r="CW59" s="183"/>
      <c r="CX59" s="183"/>
      <c r="CY59" s="183"/>
      <c r="CZ59" s="183"/>
      <c r="DA59" s="183"/>
      <c r="DB59" s="183"/>
      <c r="DC59" s="183"/>
      <c r="DD59" s="183"/>
      <c r="DE59" s="183"/>
      <c r="DF59" s="183"/>
      <c r="DG59" s="183"/>
      <c r="DH59" s="183"/>
      <c r="DI59" s="183"/>
      <c r="DJ59" s="183"/>
      <c r="DK59" s="183"/>
      <c r="DL59" s="183"/>
      <c r="DM59" s="183"/>
      <c r="DN59" s="183"/>
      <c r="DO59" s="183"/>
      <c r="DP59" s="183"/>
      <c r="DQ59" s="183"/>
      <c r="DR59" s="183"/>
      <c r="DS59" s="183"/>
      <c r="DT59" s="183"/>
      <c r="DU59" s="183"/>
      <c r="DV59" s="183"/>
      <c r="DW59" s="183"/>
      <c r="DX59" s="183"/>
      <c r="DY59" s="183"/>
      <c r="DZ59" s="183"/>
      <c r="EA59" s="183"/>
      <c r="EB59" s="183"/>
      <c r="EC59" s="183"/>
      <c r="ED59" s="183"/>
      <c r="EE59" s="183"/>
      <c r="EF59" s="183"/>
      <c r="EG59" s="183"/>
      <c r="EH59" s="183"/>
      <c r="EI59" s="183"/>
      <c r="EJ59" s="183"/>
      <c r="EK59" s="183"/>
      <c r="EL59" s="183"/>
      <c r="EM59" s="183"/>
      <c r="EN59" s="183"/>
      <c r="EO59" s="183"/>
      <c r="EP59" s="183"/>
      <c r="EQ59" s="183"/>
      <c r="ER59" s="183"/>
      <c r="ES59" s="183"/>
      <c r="ET59" s="183"/>
      <c r="EU59" s="183"/>
      <c r="EV59" s="183"/>
      <c r="EW59" s="183"/>
      <c r="EX59" s="183"/>
      <c r="EY59" s="183"/>
      <c r="EZ59" s="183"/>
      <c r="FA59" s="183"/>
      <c r="FB59" s="183"/>
      <c r="FC59" s="183"/>
      <c r="FD59" s="183"/>
      <c r="FE59" s="183"/>
      <c r="FF59" s="183"/>
      <c r="FG59" s="183"/>
      <c r="FH59" s="183"/>
      <c r="FI59" s="183"/>
      <c r="FJ59" s="183"/>
      <c r="FK59" s="183"/>
      <c r="FL59" s="183"/>
      <c r="FM59" s="183"/>
      <c r="FN59" s="183"/>
      <c r="FO59" s="183"/>
      <c r="FP59" s="183"/>
      <c r="FQ59" s="183"/>
      <c r="FR59" s="183"/>
      <c r="FS59" s="183"/>
      <c r="FT59" s="183"/>
      <c r="FU59" s="183"/>
      <c r="FV59" s="183"/>
      <c r="FW59" s="183"/>
      <c r="FX59" s="183"/>
      <c r="FY59" s="183"/>
      <c r="FZ59" s="183"/>
      <c r="GA59" s="183"/>
      <c r="GB59" s="183"/>
      <c r="GC59" s="183"/>
      <c r="GD59" s="183"/>
      <c r="GE59" s="183"/>
      <c r="GF59" s="183"/>
      <c r="GG59" s="183"/>
      <c r="GH59" s="183"/>
      <c r="GI59" s="183"/>
      <c r="GJ59" s="183"/>
      <c r="GK59" s="183"/>
      <c r="GL59" s="183"/>
      <c r="GM59" s="183"/>
      <c r="GN59" s="183"/>
      <c r="GO59" s="183"/>
      <c r="GP59" s="183"/>
      <c r="GQ59" s="183"/>
      <c r="GR59" s="183"/>
      <c r="GS59" s="183"/>
      <c r="GT59" s="183"/>
      <c r="GU59" s="183"/>
      <c r="GV59" s="183"/>
      <c r="GW59" s="183"/>
      <c r="GX59" s="183"/>
      <c r="GY59" s="183"/>
      <c r="GZ59" s="183"/>
      <c r="HA59" s="183"/>
      <c r="HB59" s="183"/>
      <c r="HC59" s="183"/>
      <c r="HD59" s="183"/>
      <c r="HE59" s="183"/>
      <c r="HF59" s="183"/>
      <c r="HG59" s="183"/>
      <c r="HH59" s="183"/>
      <c r="HI59" s="183"/>
      <c r="HJ59" s="183"/>
      <c r="HK59" s="183"/>
      <c r="HL59" s="183"/>
      <c r="HM59" s="183"/>
      <c r="HN59" s="183"/>
      <c r="HO59" s="183"/>
      <c r="HP59" s="183"/>
      <c r="HQ59" s="183"/>
      <c r="HR59" s="183"/>
      <c r="HS59" s="183"/>
      <c r="HT59" s="183"/>
      <c r="HU59" s="183"/>
      <c r="HV59" s="183"/>
      <c r="HW59" s="183"/>
      <c r="HX59" s="183"/>
      <c r="HY59" s="183"/>
      <c r="HZ59" s="183"/>
      <c r="IA59" s="183"/>
      <c r="IB59" s="183"/>
      <c r="IC59" s="183"/>
      <c r="ID59" s="183"/>
      <c r="IE59" s="183"/>
      <c r="IF59" s="183"/>
      <c r="IG59" s="183"/>
      <c r="IH59" s="183"/>
      <c r="II59" s="183"/>
      <c r="IJ59" s="183"/>
      <c r="IK59" s="183"/>
      <c r="IL59" s="183"/>
      <c r="IM59" s="183"/>
      <c r="IN59" s="183"/>
      <c r="IO59" s="183"/>
      <c r="IP59" s="183"/>
      <c r="IQ59" s="183"/>
      <c r="IR59" s="183"/>
      <c r="IS59" s="183"/>
      <c r="IT59" s="183"/>
      <c r="IU59" s="183"/>
      <c r="IV59" s="183"/>
      <c r="IW59" s="183"/>
      <c r="IX59" s="183"/>
      <c r="IY59" s="183"/>
      <c r="IZ59" s="183"/>
      <c r="JA59" s="183"/>
      <c r="JB59" s="183"/>
      <c r="JC59" s="183"/>
      <c r="JD59" s="183"/>
      <c r="JE59" s="183"/>
      <c r="JF59" s="183"/>
      <c r="JG59" s="183"/>
      <c r="JH59" s="183"/>
      <c r="JI59" s="183"/>
      <c r="JJ59" s="183"/>
      <c r="JK59" s="183"/>
      <c r="JL59" s="183"/>
      <c r="JM59" s="183"/>
      <c r="JN59" s="183"/>
      <c r="JO59" s="183"/>
      <c r="JP59" s="183"/>
      <c r="JQ59" s="183"/>
      <c r="JR59" s="183"/>
      <c r="JS59" s="183"/>
      <c r="JT59" s="183"/>
      <c r="JU59" s="183"/>
      <c r="JV59" s="183"/>
      <c r="JW59" s="183"/>
      <c r="JX59" s="183"/>
      <c r="JY59" s="183"/>
      <c r="JZ59" s="183"/>
      <c r="KA59" s="183"/>
      <c r="KB59" s="183"/>
      <c r="KC59" s="183"/>
      <c r="KD59" s="183"/>
      <c r="KE59" s="183"/>
      <c r="KF59" s="183"/>
      <c r="KG59" s="183"/>
      <c r="KH59" s="183"/>
      <c r="KI59" s="183"/>
      <c r="KJ59" s="183"/>
      <c r="KK59" s="183"/>
      <c r="KL59" s="183"/>
      <c r="KM59" s="183"/>
      <c r="KN59" s="183"/>
      <c r="KO59" s="183"/>
      <c r="KP59" s="183"/>
      <c r="KQ59" s="183"/>
      <c r="KR59" s="183"/>
      <c r="KS59" s="183"/>
      <c r="KT59" s="183"/>
      <c r="KU59" s="183"/>
      <c r="KV59" s="183"/>
      <c r="KW59" s="183"/>
      <c r="KX59" s="183"/>
      <c r="KY59" s="183"/>
      <c r="KZ59" s="183"/>
      <c r="LA59" s="183"/>
      <c r="LB59" s="183"/>
      <c r="LC59" s="183"/>
      <c r="LD59" s="183"/>
      <c r="LE59" s="183"/>
      <c r="LF59" s="183"/>
      <c r="LG59" s="183"/>
      <c r="LH59" s="183"/>
      <c r="LI59" s="183"/>
      <c r="LJ59" s="183"/>
      <c r="LK59" s="183"/>
      <c r="LL59" s="183"/>
      <c r="LM59" s="183"/>
      <c r="LN59" s="183"/>
      <c r="LO59" s="183"/>
      <c r="LP59" s="183"/>
      <c r="LQ59" s="183"/>
      <c r="LR59" s="183"/>
      <c r="LS59" s="183"/>
      <c r="LT59" s="183"/>
      <c r="LU59" s="183"/>
      <c r="LV59" s="183"/>
      <c r="LW59" s="183"/>
      <c r="LX59" s="183"/>
      <c r="LY59" s="183"/>
      <c r="LZ59" s="183"/>
      <c r="MA59" s="183"/>
      <c r="MB59" s="183"/>
      <c r="MC59" s="183"/>
      <c r="MD59" s="183"/>
      <c r="ME59" s="183"/>
      <c r="MF59" s="183"/>
      <c r="MG59" s="183"/>
    </row>
    <row r="60" spans="1:348" s="220" customFormat="1" ht="17">
      <c r="A60" s="221"/>
      <c r="B60" s="97"/>
      <c r="C60" s="97"/>
      <c r="D60" s="97"/>
      <c r="E60" s="222"/>
      <c r="F60" s="249"/>
      <c r="G60" s="249"/>
      <c r="H60" s="249"/>
      <c r="I60" s="249"/>
      <c r="J60" s="249"/>
      <c r="K60" s="249"/>
      <c r="L60" s="249"/>
      <c r="M60" s="7"/>
      <c r="N60" s="195"/>
      <c r="O60" s="195"/>
      <c r="P60" s="195"/>
      <c r="Q60" s="29"/>
      <c r="R60" s="29"/>
      <c r="S60" s="29"/>
      <c r="T60" s="110"/>
      <c r="U60" s="183"/>
      <c r="V60" s="183"/>
      <c r="W60" s="183"/>
      <c r="X60" s="183"/>
      <c r="Y60" s="183"/>
      <c r="Z60" s="183"/>
      <c r="AA60" s="183"/>
      <c r="AB60" s="183"/>
      <c r="AC60" s="183"/>
      <c r="AD60" s="183"/>
      <c r="AE60" s="183"/>
      <c r="AF60" s="183"/>
      <c r="AG60" s="183"/>
      <c r="AH60" s="183"/>
      <c r="AI60" s="183"/>
      <c r="AJ60" s="183"/>
      <c r="AK60" s="183"/>
      <c r="AL60" s="183"/>
      <c r="AM60" s="183"/>
      <c r="AN60" s="183"/>
      <c r="AO60" s="183"/>
      <c r="AP60" s="183"/>
      <c r="AQ60" s="183"/>
      <c r="AR60" s="183"/>
      <c r="AS60" s="183"/>
      <c r="AT60" s="183"/>
      <c r="AU60" s="183"/>
      <c r="AV60" s="183"/>
      <c r="AW60" s="183"/>
      <c r="AX60" s="183"/>
      <c r="AY60" s="183"/>
      <c r="AZ60" s="183"/>
      <c r="BA60" s="183"/>
      <c r="BB60" s="183"/>
      <c r="BC60" s="183"/>
      <c r="BD60" s="183"/>
      <c r="BE60" s="183"/>
      <c r="BF60" s="183"/>
      <c r="BG60" s="183"/>
      <c r="BH60" s="183"/>
      <c r="BI60" s="183"/>
      <c r="BJ60" s="183"/>
      <c r="BK60" s="183"/>
      <c r="BL60" s="183"/>
      <c r="BM60" s="183"/>
      <c r="BN60" s="183"/>
      <c r="BO60" s="183"/>
      <c r="BP60" s="183"/>
      <c r="BQ60" s="183"/>
      <c r="BR60" s="183"/>
      <c r="BS60" s="183"/>
      <c r="BT60" s="183"/>
      <c r="BU60" s="183"/>
      <c r="BV60" s="183"/>
      <c r="BW60" s="183"/>
      <c r="BX60" s="183"/>
      <c r="BY60" s="183"/>
      <c r="BZ60" s="183"/>
      <c r="CA60" s="183"/>
      <c r="CB60" s="183"/>
      <c r="CC60" s="183"/>
      <c r="CD60" s="183"/>
      <c r="CE60" s="183"/>
      <c r="CF60" s="183"/>
      <c r="CG60" s="183"/>
      <c r="CH60" s="183"/>
      <c r="CI60" s="183"/>
      <c r="CJ60" s="183"/>
      <c r="CK60" s="183"/>
      <c r="CL60" s="183"/>
      <c r="CM60" s="183"/>
      <c r="CN60" s="183"/>
      <c r="CO60" s="183"/>
      <c r="CP60" s="183"/>
      <c r="CQ60" s="183"/>
      <c r="CR60" s="183"/>
      <c r="CS60" s="183"/>
      <c r="CT60" s="183"/>
      <c r="CU60" s="183"/>
      <c r="CV60" s="183"/>
      <c r="CW60" s="183"/>
      <c r="CX60" s="183"/>
      <c r="CY60" s="183"/>
      <c r="CZ60" s="183"/>
      <c r="DA60" s="183"/>
      <c r="DB60" s="183"/>
      <c r="DC60" s="183"/>
      <c r="DD60" s="183"/>
      <c r="DE60" s="183"/>
      <c r="DF60" s="183"/>
      <c r="DG60" s="183"/>
      <c r="DH60" s="183"/>
      <c r="DI60" s="183"/>
      <c r="DJ60" s="183"/>
      <c r="DK60" s="183"/>
      <c r="DL60" s="183"/>
      <c r="DM60" s="183"/>
      <c r="DN60" s="183"/>
      <c r="DO60" s="183"/>
      <c r="DP60" s="183"/>
      <c r="DQ60" s="183"/>
      <c r="DR60" s="183"/>
      <c r="DS60" s="183"/>
      <c r="DT60" s="183"/>
      <c r="DU60" s="183"/>
      <c r="DV60" s="183"/>
      <c r="DW60" s="183"/>
      <c r="DX60" s="183"/>
      <c r="DY60" s="183"/>
      <c r="DZ60" s="183"/>
      <c r="EA60" s="183"/>
      <c r="EB60" s="183"/>
      <c r="EC60" s="183"/>
      <c r="ED60" s="183"/>
      <c r="EE60" s="183"/>
      <c r="EF60" s="183"/>
      <c r="EG60" s="183"/>
      <c r="EH60" s="183"/>
      <c r="EI60" s="183"/>
      <c r="EJ60" s="183"/>
      <c r="EK60" s="183"/>
      <c r="EL60" s="183"/>
      <c r="EM60" s="183"/>
      <c r="EN60" s="183"/>
      <c r="EO60" s="183"/>
      <c r="EP60" s="183"/>
      <c r="EQ60" s="183"/>
      <c r="ER60" s="183"/>
      <c r="ES60" s="183"/>
      <c r="ET60" s="183"/>
      <c r="EU60" s="183"/>
      <c r="EV60" s="183"/>
      <c r="EW60" s="183"/>
      <c r="EX60" s="183"/>
      <c r="EY60" s="183"/>
      <c r="EZ60" s="183"/>
      <c r="FA60" s="183"/>
      <c r="FB60" s="183"/>
      <c r="FC60" s="183"/>
      <c r="FD60" s="183"/>
      <c r="FE60" s="183"/>
      <c r="FF60" s="183"/>
      <c r="FG60" s="183"/>
      <c r="FH60" s="183"/>
      <c r="FI60" s="183"/>
      <c r="FJ60" s="183"/>
      <c r="FK60" s="183"/>
      <c r="FL60" s="183"/>
      <c r="FM60" s="183"/>
      <c r="FN60" s="183"/>
      <c r="FO60" s="183"/>
      <c r="FP60" s="183"/>
      <c r="FQ60" s="183"/>
      <c r="FR60" s="183"/>
      <c r="FS60" s="183"/>
      <c r="FT60" s="183"/>
      <c r="FU60" s="183"/>
      <c r="FV60" s="183"/>
      <c r="FW60" s="183"/>
      <c r="FX60" s="183"/>
      <c r="FY60" s="183"/>
      <c r="FZ60" s="183"/>
      <c r="GA60" s="183"/>
      <c r="GB60" s="183"/>
      <c r="GC60" s="183"/>
      <c r="GD60" s="183"/>
      <c r="GE60" s="183"/>
      <c r="GF60" s="183"/>
      <c r="GG60" s="183"/>
      <c r="GH60" s="183"/>
      <c r="GI60" s="183"/>
      <c r="GJ60" s="183"/>
      <c r="GK60" s="183"/>
      <c r="GL60" s="183"/>
      <c r="GM60" s="183"/>
      <c r="GN60" s="183"/>
      <c r="GO60" s="183"/>
      <c r="GP60" s="183"/>
      <c r="GQ60" s="183"/>
      <c r="GR60" s="183"/>
      <c r="GS60" s="183"/>
      <c r="GT60" s="183"/>
      <c r="GU60" s="183"/>
      <c r="GV60" s="183"/>
      <c r="GW60" s="183"/>
      <c r="GX60" s="183"/>
      <c r="GY60" s="183"/>
      <c r="GZ60" s="183"/>
      <c r="HA60" s="183"/>
      <c r="HB60" s="183"/>
      <c r="HC60" s="183"/>
      <c r="HD60" s="183"/>
      <c r="HE60" s="183"/>
      <c r="HF60" s="183"/>
      <c r="HG60" s="183"/>
      <c r="HH60" s="183"/>
      <c r="HI60" s="183"/>
      <c r="HJ60" s="183"/>
      <c r="HK60" s="183"/>
      <c r="HL60" s="183"/>
      <c r="HM60" s="183"/>
      <c r="HN60" s="183"/>
      <c r="HO60" s="183"/>
      <c r="HP60" s="183"/>
      <c r="HQ60" s="183"/>
      <c r="HR60" s="183"/>
      <c r="HS60" s="183"/>
      <c r="HT60" s="183"/>
      <c r="HU60" s="183"/>
      <c r="HV60" s="183"/>
      <c r="HW60" s="183"/>
      <c r="HX60" s="183"/>
      <c r="HY60" s="183"/>
      <c r="HZ60" s="183"/>
      <c r="IA60" s="183"/>
      <c r="IB60" s="183"/>
      <c r="IC60" s="183"/>
      <c r="ID60" s="183"/>
      <c r="IE60" s="183"/>
      <c r="IF60" s="183"/>
      <c r="IG60" s="183"/>
      <c r="IH60" s="183"/>
      <c r="II60" s="183"/>
      <c r="IJ60" s="183"/>
      <c r="IK60" s="183"/>
      <c r="IL60" s="183"/>
      <c r="IM60" s="183"/>
      <c r="IN60" s="183"/>
      <c r="IO60" s="183"/>
      <c r="IP60" s="183"/>
      <c r="IQ60" s="183"/>
      <c r="IR60" s="183"/>
      <c r="IS60" s="183"/>
      <c r="IT60" s="183"/>
      <c r="IU60" s="183"/>
      <c r="IV60" s="183"/>
      <c r="IW60" s="183"/>
      <c r="IX60" s="183"/>
      <c r="IY60" s="183"/>
      <c r="IZ60" s="183"/>
      <c r="JA60" s="183"/>
      <c r="JB60" s="183"/>
      <c r="JC60" s="183"/>
      <c r="JD60" s="183"/>
      <c r="JE60" s="183"/>
      <c r="JF60" s="183"/>
      <c r="JG60" s="183"/>
      <c r="JH60" s="183"/>
      <c r="JI60" s="183"/>
      <c r="JJ60" s="183"/>
      <c r="JK60" s="183"/>
      <c r="JL60" s="183"/>
      <c r="JM60" s="183"/>
      <c r="JN60" s="183"/>
      <c r="JO60" s="183"/>
      <c r="JP60" s="183"/>
      <c r="JQ60" s="183"/>
      <c r="JR60" s="183"/>
      <c r="JS60" s="183"/>
      <c r="JT60" s="183"/>
      <c r="JU60" s="183"/>
      <c r="JV60" s="183"/>
      <c r="JW60" s="183"/>
      <c r="JX60" s="183"/>
      <c r="JY60" s="183"/>
      <c r="JZ60" s="183"/>
      <c r="KA60" s="183"/>
      <c r="KB60" s="183"/>
      <c r="KC60" s="183"/>
      <c r="KD60" s="183"/>
      <c r="KE60" s="183"/>
      <c r="KF60" s="183"/>
      <c r="KG60" s="183"/>
      <c r="KH60" s="183"/>
      <c r="KI60" s="183"/>
      <c r="KJ60" s="183"/>
      <c r="KK60" s="183"/>
      <c r="KL60" s="183"/>
      <c r="KM60" s="183"/>
      <c r="KN60" s="183"/>
      <c r="KO60" s="183"/>
      <c r="KP60" s="183"/>
      <c r="KQ60" s="183"/>
      <c r="KR60" s="183"/>
      <c r="KS60" s="183"/>
      <c r="KT60" s="183"/>
      <c r="KU60" s="183"/>
      <c r="KV60" s="183"/>
      <c r="KW60" s="183"/>
      <c r="KX60" s="183"/>
      <c r="KY60" s="183"/>
      <c r="KZ60" s="183"/>
      <c r="LA60" s="183"/>
      <c r="LB60" s="183"/>
      <c r="LC60" s="183"/>
      <c r="LD60" s="183"/>
      <c r="LE60" s="183"/>
      <c r="LF60" s="183"/>
      <c r="LG60" s="183"/>
      <c r="LH60" s="183"/>
      <c r="LI60" s="183"/>
      <c r="LJ60" s="183"/>
      <c r="LK60" s="183"/>
      <c r="LL60" s="183"/>
      <c r="LM60" s="183"/>
      <c r="LN60" s="183"/>
      <c r="LO60" s="183"/>
      <c r="LP60" s="183"/>
      <c r="LQ60" s="183"/>
      <c r="LR60" s="183"/>
      <c r="LS60" s="183"/>
      <c r="LT60" s="183"/>
      <c r="LU60" s="183"/>
      <c r="LV60" s="183"/>
      <c r="LW60" s="183"/>
      <c r="LX60" s="183"/>
      <c r="LY60" s="183"/>
      <c r="LZ60" s="183"/>
      <c r="MA60" s="183"/>
      <c r="MB60" s="183"/>
      <c r="MC60" s="183"/>
      <c r="MD60" s="183"/>
      <c r="ME60" s="183"/>
      <c r="MF60" s="183"/>
      <c r="MG60" s="183"/>
    </row>
    <row r="61" spans="1:348" s="220" customFormat="1" ht="17">
      <c r="A61" s="221"/>
      <c r="B61" s="97"/>
      <c r="C61" s="97"/>
      <c r="D61" s="97"/>
      <c r="E61" s="222"/>
      <c r="F61" s="249"/>
      <c r="G61" s="249"/>
      <c r="H61" s="249"/>
      <c r="I61" s="249"/>
      <c r="J61" s="249"/>
      <c r="K61" s="249"/>
      <c r="L61" s="223" t="s">
        <v>20</v>
      </c>
      <c r="M61" s="163" t="s">
        <v>68</v>
      </c>
      <c r="N61" s="526">
        <v>3.49</v>
      </c>
      <c r="O61" s="583">
        <v>3.22</v>
      </c>
      <c r="P61" s="584">
        <v>3.38</v>
      </c>
      <c r="Q61" s="585">
        <v>3.51</v>
      </c>
      <c r="R61" s="585">
        <v>3.63</v>
      </c>
      <c r="S61" s="585">
        <v>3.76</v>
      </c>
      <c r="T61" s="586">
        <v>3.81</v>
      </c>
      <c r="U61" s="183"/>
      <c r="V61" s="183"/>
      <c r="W61" s="183"/>
      <c r="X61" s="183"/>
      <c r="Y61" s="183"/>
      <c r="Z61" s="183"/>
      <c r="AA61" s="183"/>
      <c r="AB61" s="183"/>
      <c r="AC61" s="183"/>
      <c r="AD61" s="183"/>
      <c r="AE61" s="183"/>
      <c r="AF61" s="183"/>
      <c r="AG61" s="183"/>
      <c r="AH61" s="183"/>
      <c r="AI61" s="183"/>
      <c r="AJ61" s="183"/>
      <c r="AK61" s="183"/>
      <c r="AL61" s="183"/>
      <c r="AM61" s="183"/>
      <c r="AN61" s="183"/>
      <c r="AO61" s="183"/>
      <c r="AP61" s="183"/>
      <c r="AQ61" s="183"/>
      <c r="AR61" s="183"/>
      <c r="AS61" s="183"/>
      <c r="AT61" s="183"/>
      <c r="AU61" s="183"/>
      <c r="AV61" s="183"/>
      <c r="AW61" s="183"/>
      <c r="AX61" s="183"/>
      <c r="AY61" s="183"/>
      <c r="AZ61" s="183"/>
      <c r="BA61" s="183"/>
      <c r="BB61" s="183"/>
      <c r="BC61" s="183"/>
      <c r="BD61" s="183"/>
      <c r="BE61" s="183"/>
      <c r="BF61" s="183"/>
      <c r="BG61" s="183"/>
      <c r="BH61" s="183"/>
      <c r="BI61" s="183"/>
      <c r="BJ61" s="183"/>
      <c r="BK61" s="183"/>
      <c r="BL61" s="183"/>
      <c r="BM61" s="183"/>
      <c r="BN61" s="183"/>
      <c r="BO61" s="183"/>
      <c r="BP61" s="183"/>
      <c r="BQ61" s="183"/>
      <c r="BR61" s="183"/>
      <c r="BS61" s="183"/>
      <c r="BT61" s="183"/>
      <c r="BU61" s="183"/>
      <c r="BV61" s="183"/>
      <c r="BW61" s="183"/>
      <c r="BX61" s="183"/>
      <c r="BY61" s="183"/>
      <c r="BZ61" s="183"/>
      <c r="CA61" s="183"/>
      <c r="CB61" s="183"/>
      <c r="CC61" s="183"/>
      <c r="CD61" s="183"/>
      <c r="CE61" s="183"/>
      <c r="CF61" s="183"/>
      <c r="CG61" s="183"/>
      <c r="CH61" s="183"/>
      <c r="CI61" s="183"/>
      <c r="CJ61" s="183"/>
      <c r="CK61" s="183"/>
      <c r="CL61" s="183"/>
      <c r="CM61" s="183"/>
      <c r="CN61" s="183"/>
      <c r="CO61" s="183"/>
      <c r="CP61" s="183"/>
      <c r="CQ61" s="183"/>
      <c r="CR61" s="183"/>
      <c r="CS61" s="183"/>
      <c r="CT61" s="183"/>
      <c r="CU61" s="183"/>
      <c r="CV61" s="183"/>
      <c r="CW61" s="183"/>
      <c r="CX61" s="183"/>
      <c r="CY61" s="183"/>
      <c r="CZ61" s="183"/>
      <c r="DA61" s="183"/>
      <c r="DB61" s="183"/>
      <c r="DC61" s="183"/>
      <c r="DD61" s="183"/>
      <c r="DE61" s="183"/>
      <c r="DF61" s="183"/>
      <c r="DG61" s="183"/>
      <c r="DH61" s="183"/>
      <c r="DI61" s="183"/>
      <c r="DJ61" s="183"/>
      <c r="DK61" s="183"/>
      <c r="DL61" s="183"/>
      <c r="DM61" s="183"/>
      <c r="DN61" s="183"/>
      <c r="DO61" s="183"/>
      <c r="DP61" s="183"/>
      <c r="DQ61" s="183"/>
      <c r="DR61" s="183"/>
      <c r="DS61" s="183"/>
      <c r="DT61" s="183"/>
      <c r="DU61" s="183"/>
      <c r="DV61" s="183"/>
      <c r="DW61" s="183"/>
      <c r="DX61" s="183"/>
      <c r="DY61" s="183"/>
      <c r="DZ61" s="183"/>
      <c r="EA61" s="183"/>
      <c r="EB61" s="183"/>
      <c r="EC61" s="183"/>
      <c r="ED61" s="183"/>
      <c r="EE61" s="183"/>
      <c r="EF61" s="183"/>
      <c r="EG61" s="183"/>
      <c r="EH61" s="183"/>
      <c r="EI61" s="183"/>
      <c r="EJ61" s="183"/>
      <c r="EK61" s="183"/>
      <c r="EL61" s="183"/>
      <c r="EM61" s="183"/>
      <c r="EN61" s="183"/>
      <c r="EO61" s="183"/>
      <c r="EP61" s="183"/>
      <c r="EQ61" s="183"/>
      <c r="ER61" s="183"/>
      <c r="ES61" s="183"/>
      <c r="ET61" s="183"/>
      <c r="EU61" s="183"/>
      <c r="EV61" s="183"/>
      <c r="EW61" s="183"/>
      <c r="EX61" s="183"/>
      <c r="EY61" s="183"/>
      <c r="EZ61" s="183"/>
      <c r="FA61" s="183"/>
      <c r="FB61" s="183"/>
      <c r="FC61" s="183"/>
      <c r="FD61" s="183"/>
      <c r="FE61" s="183"/>
      <c r="FF61" s="183"/>
      <c r="FG61" s="183"/>
      <c r="FH61" s="183"/>
      <c r="FI61" s="183"/>
      <c r="FJ61" s="183"/>
      <c r="FK61" s="183"/>
      <c r="FL61" s="183"/>
      <c r="FM61" s="183"/>
      <c r="FN61" s="183"/>
      <c r="FO61" s="183"/>
      <c r="FP61" s="183"/>
      <c r="FQ61" s="183"/>
      <c r="FR61" s="183"/>
      <c r="FS61" s="183"/>
      <c r="FT61" s="183"/>
      <c r="FU61" s="183"/>
      <c r="FV61" s="183"/>
      <c r="FW61" s="183"/>
      <c r="FX61" s="183"/>
      <c r="FY61" s="183"/>
      <c r="FZ61" s="183"/>
      <c r="GA61" s="183"/>
      <c r="GB61" s="183"/>
      <c r="GC61" s="183"/>
      <c r="GD61" s="183"/>
      <c r="GE61" s="183"/>
      <c r="GF61" s="183"/>
      <c r="GG61" s="183"/>
      <c r="GH61" s="183"/>
      <c r="GI61" s="183"/>
      <c r="GJ61" s="183"/>
      <c r="GK61" s="183"/>
      <c r="GL61" s="183"/>
      <c r="GM61" s="183"/>
      <c r="GN61" s="183"/>
      <c r="GO61" s="183"/>
      <c r="GP61" s="183"/>
      <c r="GQ61" s="183"/>
      <c r="GR61" s="183"/>
      <c r="GS61" s="183"/>
      <c r="GT61" s="183"/>
      <c r="GU61" s="183"/>
      <c r="GV61" s="183"/>
      <c r="GW61" s="183"/>
      <c r="GX61" s="183"/>
      <c r="GY61" s="183"/>
      <c r="GZ61" s="183"/>
      <c r="HA61" s="183"/>
      <c r="HB61" s="183"/>
      <c r="HC61" s="183"/>
      <c r="HD61" s="183"/>
      <c r="HE61" s="183"/>
      <c r="HF61" s="183"/>
      <c r="HG61" s="183"/>
      <c r="HH61" s="183"/>
      <c r="HI61" s="183"/>
      <c r="HJ61" s="183"/>
      <c r="HK61" s="183"/>
      <c r="HL61" s="183"/>
      <c r="HM61" s="183"/>
      <c r="HN61" s="183"/>
      <c r="HO61" s="183"/>
      <c r="HP61" s="183"/>
      <c r="HQ61" s="183"/>
      <c r="HR61" s="183"/>
      <c r="HS61" s="183"/>
      <c r="HT61" s="183"/>
      <c r="HU61" s="183"/>
      <c r="HV61" s="183"/>
      <c r="HW61" s="183"/>
      <c r="HX61" s="183"/>
      <c r="HY61" s="183"/>
      <c r="HZ61" s="183"/>
      <c r="IA61" s="183"/>
      <c r="IB61" s="183"/>
      <c r="IC61" s="183"/>
      <c r="ID61" s="183"/>
      <c r="IE61" s="183"/>
      <c r="IF61" s="183"/>
      <c r="IG61" s="183"/>
      <c r="IH61" s="183"/>
      <c r="II61" s="183"/>
      <c r="IJ61" s="183"/>
      <c r="IK61" s="183"/>
      <c r="IL61" s="183"/>
      <c r="IM61" s="183"/>
      <c r="IN61" s="183"/>
      <c r="IO61" s="183"/>
      <c r="IP61" s="183"/>
      <c r="IQ61" s="183"/>
      <c r="IR61" s="183"/>
      <c r="IS61" s="183"/>
      <c r="IT61" s="183"/>
      <c r="IU61" s="183"/>
      <c r="IV61" s="183"/>
      <c r="IW61" s="183"/>
      <c r="IX61" s="183"/>
      <c r="IY61" s="183"/>
      <c r="IZ61" s="183"/>
      <c r="JA61" s="183"/>
      <c r="JB61" s="183"/>
      <c r="JC61" s="183"/>
      <c r="JD61" s="183"/>
      <c r="JE61" s="183"/>
      <c r="JF61" s="183"/>
      <c r="JG61" s="183"/>
      <c r="JH61" s="183"/>
      <c r="JI61" s="183"/>
      <c r="JJ61" s="183"/>
      <c r="JK61" s="183"/>
      <c r="JL61" s="183"/>
      <c r="JM61" s="183"/>
      <c r="JN61" s="183"/>
      <c r="JO61" s="183"/>
      <c r="JP61" s="183"/>
      <c r="JQ61" s="183"/>
      <c r="JR61" s="183"/>
      <c r="JS61" s="183"/>
      <c r="JT61" s="183"/>
      <c r="JU61" s="183"/>
      <c r="JV61" s="183"/>
      <c r="JW61" s="183"/>
      <c r="JX61" s="183"/>
      <c r="JY61" s="183"/>
      <c r="JZ61" s="183"/>
      <c r="KA61" s="183"/>
      <c r="KB61" s="183"/>
      <c r="KC61" s="183"/>
      <c r="KD61" s="183"/>
      <c r="KE61" s="183"/>
      <c r="KF61" s="183"/>
      <c r="KG61" s="183"/>
      <c r="KH61" s="183"/>
      <c r="KI61" s="183"/>
      <c r="KJ61" s="183"/>
      <c r="KK61" s="183"/>
      <c r="KL61" s="183"/>
      <c r="KM61" s="183"/>
      <c r="KN61" s="183"/>
      <c r="KO61" s="183"/>
      <c r="KP61" s="183"/>
      <c r="KQ61" s="183"/>
      <c r="KR61" s="183"/>
      <c r="KS61" s="183"/>
      <c r="KT61" s="183"/>
      <c r="KU61" s="183"/>
      <c r="KV61" s="183"/>
      <c r="KW61" s="183"/>
      <c r="KX61" s="183"/>
      <c r="KY61" s="183"/>
      <c r="KZ61" s="183"/>
      <c r="LA61" s="183"/>
      <c r="LB61" s="183"/>
      <c r="LC61" s="183"/>
      <c r="LD61" s="183"/>
      <c r="LE61" s="183"/>
      <c r="LF61" s="183"/>
      <c r="LG61" s="183"/>
      <c r="LH61" s="183"/>
      <c r="LI61" s="183"/>
      <c r="LJ61" s="183"/>
      <c r="LK61" s="183"/>
      <c r="LL61" s="183"/>
      <c r="LM61" s="183"/>
      <c r="LN61" s="183"/>
      <c r="LO61" s="183"/>
      <c r="LP61" s="183"/>
      <c r="LQ61" s="183"/>
      <c r="LR61" s="183"/>
      <c r="LS61" s="183"/>
      <c r="LT61" s="183"/>
      <c r="LU61" s="183"/>
      <c r="LV61" s="183"/>
      <c r="LW61" s="183"/>
      <c r="LX61" s="183"/>
      <c r="LY61" s="183"/>
      <c r="LZ61" s="183"/>
      <c r="MA61" s="183"/>
      <c r="MB61" s="183"/>
      <c r="MC61" s="183"/>
      <c r="MD61" s="183"/>
      <c r="ME61" s="183"/>
      <c r="MF61" s="183"/>
      <c r="MG61" s="183"/>
    </row>
    <row r="62" spans="1:348" s="220" customFormat="1" ht="18" thickBot="1">
      <c r="A62" s="246"/>
      <c r="B62" s="180"/>
      <c r="C62" s="180"/>
      <c r="D62" s="180"/>
      <c r="E62" s="251"/>
      <c r="F62" s="179"/>
      <c r="G62" s="179"/>
      <c r="H62" s="179"/>
      <c r="I62" s="179"/>
      <c r="J62" s="179"/>
      <c r="K62" s="179"/>
      <c r="L62" s="179"/>
      <c r="M62" s="123"/>
      <c r="N62" s="179"/>
      <c r="O62" s="179"/>
      <c r="P62" s="179"/>
      <c r="Q62" s="180"/>
      <c r="R62" s="180"/>
      <c r="S62" s="180"/>
      <c r="T62" s="181"/>
      <c r="U62" s="183"/>
      <c r="V62" s="183"/>
      <c r="W62" s="183"/>
      <c r="X62" s="183"/>
      <c r="Y62" s="183"/>
      <c r="Z62" s="183"/>
      <c r="AA62" s="183"/>
      <c r="AB62" s="183"/>
      <c r="AC62" s="183"/>
      <c r="AD62" s="183"/>
      <c r="AE62" s="183"/>
      <c r="AF62" s="183"/>
      <c r="AG62" s="183"/>
      <c r="AH62" s="183"/>
      <c r="AI62" s="183"/>
      <c r="AJ62" s="183"/>
      <c r="AK62" s="183"/>
      <c r="AL62" s="183"/>
      <c r="AM62" s="183"/>
      <c r="AN62" s="183"/>
      <c r="AO62" s="183"/>
      <c r="AP62" s="183"/>
      <c r="AQ62" s="183"/>
      <c r="AR62" s="183"/>
      <c r="AS62" s="183"/>
      <c r="AT62" s="183"/>
      <c r="AU62" s="183"/>
      <c r="AV62" s="183"/>
      <c r="AW62" s="183"/>
      <c r="AX62" s="183"/>
      <c r="AY62" s="183"/>
      <c r="AZ62" s="183"/>
      <c r="BA62" s="183"/>
      <c r="BB62" s="183"/>
      <c r="BC62" s="183"/>
      <c r="BD62" s="183"/>
      <c r="BE62" s="183"/>
      <c r="BF62" s="183"/>
      <c r="BG62" s="183"/>
      <c r="BH62" s="183"/>
      <c r="BI62" s="183"/>
      <c r="BJ62" s="183"/>
      <c r="BK62" s="183"/>
      <c r="BL62" s="183"/>
      <c r="BM62" s="183"/>
      <c r="BN62" s="183"/>
      <c r="BO62" s="183"/>
      <c r="BP62" s="183"/>
      <c r="BQ62" s="183"/>
      <c r="BR62" s="183"/>
      <c r="BS62" s="183"/>
      <c r="BT62" s="183"/>
      <c r="BU62" s="183"/>
      <c r="BV62" s="183"/>
      <c r="BW62" s="183"/>
      <c r="BX62" s="183"/>
      <c r="BY62" s="183"/>
      <c r="BZ62" s="183"/>
      <c r="CA62" s="183"/>
      <c r="CB62" s="183"/>
      <c r="CC62" s="183"/>
      <c r="CD62" s="183"/>
      <c r="CE62" s="183"/>
      <c r="CF62" s="183"/>
      <c r="CG62" s="183"/>
      <c r="CH62" s="183"/>
      <c r="CI62" s="183"/>
      <c r="CJ62" s="183"/>
      <c r="CK62" s="183"/>
      <c r="CL62" s="183"/>
      <c r="CM62" s="183"/>
      <c r="CN62" s="183"/>
      <c r="CO62" s="183"/>
      <c r="CP62" s="183"/>
      <c r="CQ62" s="183"/>
      <c r="CR62" s="183"/>
      <c r="CS62" s="183"/>
      <c r="CT62" s="183"/>
      <c r="CU62" s="183"/>
      <c r="CV62" s="183"/>
      <c r="CW62" s="183"/>
      <c r="CX62" s="183"/>
      <c r="CY62" s="183"/>
      <c r="CZ62" s="183"/>
      <c r="DA62" s="183"/>
      <c r="DB62" s="183"/>
      <c r="DC62" s="183"/>
      <c r="DD62" s="183"/>
      <c r="DE62" s="183"/>
      <c r="DF62" s="183"/>
      <c r="DG62" s="183"/>
      <c r="DH62" s="183"/>
      <c r="DI62" s="183"/>
      <c r="DJ62" s="183"/>
      <c r="DK62" s="183"/>
      <c r="DL62" s="183"/>
      <c r="DM62" s="183"/>
      <c r="DN62" s="183"/>
      <c r="DO62" s="183"/>
      <c r="DP62" s="183"/>
      <c r="DQ62" s="183"/>
      <c r="DR62" s="183"/>
      <c r="DS62" s="183"/>
      <c r="DT62" s="183"/>
      <c r="DU62" s="183"/>
      <c r="DV62" s="183"/>
      <c r="DW62" s="183"/>
      <c r="DX62" s="183"/>
      <c r="DY62" s="183"/>
      <c r="DZ62" s="183"/>
      <c r="EA62" s="183"/>
      <c r="EB62" s="183"/>
      <c r="EC62" s="183"/>
      <c r="ED62" s="183"/>
      <c r="EE62" s="183"/>
      <c r="EF62" s="183"/>
      <c r="EG62" s="183"/>
      <c r="EH62" s="183"/>
      <c r="EI62" s="183"/>
      <c r="EJ62" s="183"/>
      <c r="EK62" s="183"/>
      <c r="EL62" s="183"/>
      <c r="EM62" s="183"/>
      <c r="EN62" s="183"/>
      <c r="EO62" s="183"/>
      <c r="EP62" s="183"/>
      <c r="EQ62" s="183"/>
      <c r="ER62" s="183"/>
      <c r="ES62" s="183"/>
      <c r="ET62" s="183"/>
      <c r="EU62" s="183"/>
      <c r="EV62" s="183"/>
      <c r="EW62" s="183"/>
      <c r="EX62" s="183"/>
      <c r="EY62" s="183"/>
      <c r="EZ62" s="183"/>
      <c r="FA62" s="183"/>
      <c r="FB62" s="183"/>
      <c r="FC62" s="183"/>
      <c r="FD62" s="183"/>
      <c r="FE62" s="183"/>
      <c r="FF62" s="183"/>
      <c r="FG62" s="183"/>
      <c r="FH62" s="183"/>
      <c r="FI62" s="183"/>
      <c r="FJ62" s="183"/>
      <c r="FK62" s="183"/>
      <c r="FL62" s="183"/>
      <c r="FM62" s="183"/>
      <c r="FN62" s="183"/>
      <c r="FO62" s="183"/>
      <c r="FP62" s="183"/>
      <c r="FQ62" s="183"/>
      <c r="FR62" s="183"/>
      <c r="FS62" s="183"/>
      <c r="FT62" s="183"/>
      <c r="FU62" s="183"/>
      <c r="FV62" s="183"/>
      <c r="FW62" s="183"/>
      <c r="FX62" s="183"/>
      <c r="FY62" s="183"/>
      <c r="FZ62" s="183"/>
      <c r="GA62" s="183"/>
      <c r="GB62" s="183"/>
      <c r="GC62" s="183"/>
      <c r="GD62" s="183"/>
      <c r="GE62" s="183"/>
      <c r="GF62" s="183"/>
      <c r="GG62" s="183"/>
      <c r="GH62" s="183"/>
      <c r="GI62" s="183"/>
      <c r="GJ62" s="183"/>
      <c r="GK62" s="183"/>
      <c r="GL62" s="183"/>
      <c r="GM62" s="183"/>
      <c r="GN62" s="183"/>
      <c r="GO62" s="183"/>
      <c r="GP62" s="183"/>
      <c r="GQ62" s="183"/>
      <c r="GR62" s="183"/>
      <c r="GS62" s="183"/>
      <c r="GT62" s="183"/>
      <c r="GU62" s="183"/>
      <c r="GV62" s="183"/>
      <c r="GW62" s="183"/>
      <c r="GX62" s="183"/>
      <c r="GY62" s="183"/>
      <c r="GZ62" s="183"/>
      <c r="HA62" s="183"/>
      <c r="HB62" s="183"/>
      <c r="HC62" s="183"/>
      <c r="HD62" s="183"/>
      <c r="HE62" s="183"/>
      <c r="HF62" s="183"/>
      <c r="HG62" s="183"/>
      <c r="HH62" s="183"/>
      <c r="HI62" s="183"/>
      <c r="HJ62" s="183"/>
      <c r="HK62" s="183"/>
      <c r="HL62" s="183"/>
      <c r="HM62" s="183"/>
      <c r="HN62" s="183"/>
      <c r="HO62" s="183"/>
      <c r="HP62" s="183"/>
      <c r="HQ62" s="183"/>
      <c r="HR62" s="183"/>
      <c r="HS62" s="183"/>
      <c r="HT62" s="183"/>
      <c r="HU62" s="183"/>
      <c r="HV62" s="183"/>
      <c r="HW62" s="183"/>
      <c r="HX62" s="183"/>
      <c r="HY62" s="183"/>
      <c r="HZ62" s="183"/>
      <c r="IA62" s="183"/>
      <c r="IB62" s="183"/>
      <c r="IC62" s="183"/>
      <c r="ID62" s="183"/>
      <c r="IE62" s="183"/>
      <c r="IF62" s="183"/>
      <c r="IG62" s="183"/>
      <c r="IH62" s="183"/>
      <c r="II62" s="183"/>
      <c r="IJ62" s="183"/>
      <c r="IK62" s="183"/>
      <c r="IL62" s="183"/>
      <c r="IM62" s="183"/>
      <c r="IN62" s="183"/>
      <c r="IO62" s="183"/>
      <c r="IP62" s="183"/>
      <c r="IQ62" s="183"/>
      <c r="IR62" s="183"/>
      <c r="IS62" s="183"/>
      <c r="IT62" s="183"/>
      <c r="IU62" s="183"/>
      <c r="IV62" s="183"/>
      <c r="IW62" s="183"/>
      <c r="IX62" s="183"/>
      <c r="IY62" s="183"/>
      <c r="IZ62" s="183"/>
      <c r="JA62" s="183"/>
      <c r="JB62" s="183"/>
      <c r="JC62" s="183"/>
      <c r="JD62" s="183"/>
      <c r="JE62" s="183"/>
      <c r="JF62" s="183"/>
      <c r="JG62" s="183"/>
      <c r="JH62" s="183"/>
      <c r="JI62" s="183"/>
      <c r="JJ62" s="183"/>
      <c r="JK62" s="183"/>
      <c r="JL62" s="183"/>
      <c r="JM62" s="183"/>
      <c r="JN62" s="183"/>
      <c r="JO62" s="183"/>
      <c r="JP62" s="183"/>
      <c r="JQ62" s="183"/>
      <c r="JR62" s="183"/>
      <c r="JS62" s="183"/>
      <c r="JT62" s="183"/>
      <c r="JU62" s="183"/>
      <c r="JV62" s="183"/>
      <c r="JW62" s="183"/>
      <c r="JX62" s="183"/>
      <c r="JY62" s="183"/>
      <c r="JZ62" s="183"/>
      <c r="KA62" s="183"/>
      <c r="KB62" s="183"/>
      <c r="KC62" s="183"/>
      <c r="KD62" s="183"/>
      <c r="KE62" s="183"/>
      <c r="KF62" s="183"/>
      <c r="KG62" s="183"/>
      <c r="KH62" s="183"/>
      <c r="KI62" s="183"/>
      <c r="KJ62" s="183"/>
      <c r="KK62" s="183"/>
      <c r="KL62" s="183"/>
      <c r="KM62" s="183"/>
      <c r="KN62" s="183"/>
      <c r="KO62" s="183"/>
      <c r="KP62" s="183"/>
      <c r="KQ62" s="183"/>
      <c r="KR62" s="183"/>
      <c r="KS62" s="183"/>
      <c r="KT62" s="183"/>
      <c r="KU62" s="183"/>
      <c r="KV62" s="183"/>
      <c r="KW62" s="183"/>
      <c r="KX62" s="183"/>
      <c r="KY62" s="183"/>
      <c r="KZ62" s="183"/>
      <c r="LA62" s="183"/>
      <c r="LB62" s="183"/>
      <c r="LC62" s="183"/>
      <c r="LD62" s="183"/>
      <c r="LE62" s="183"/>
      <c r="LF62" s="183"/>
      <c r="LG62" s="183"/>
      <c r="LH62" s="183"/>
      <c r="LI62" s="183"/>
      <c r="LJ62" s="183"/>
      <c r="LK62" s="183"/>
      <c r="LL62" s="183"/>
      <c r="LM62" s="183"/>
      <c r="LN62" s="183"/>
      <c r="LO62" s="183"/>
      <c r="LP62" s="183"/>
      <c r="LQ62" s="183"/>
      <c r="LR62" s="183"/>
      <c r="LS62" s="183"/>
      <c r="LT62" s="183"/>
      <c r="LU62" s="183"/>
      <c r="LV62" s="183"/>
      <c r="LW62" s="183"/>
      <c r="LX62" s="183"/>
      <c r="LY62" s="183"/>
      <c r="LZ62" s="183"/>
      <c r="MA62" s="183"/>
      <c r="MB62" s="183"/>
      <c r="MC62" s="183"/>
      <c r="MD62" s="183"/>
      <c r="ME62" s="183"/>
      <c r="MF62" s="183"/>
      <c r="MG62" s="183"/>
    </row>
    <row r="63" spans="1:348" s="220" customFormat="1" ht="34.5" customHeight="1">
      <c r="A63" s="183"/>
      <c r="B63" s="183"/>
      <c r="C63" s="183"/>
      <c r="D63" s="224"/>
      <c r="E63" s="225"/>
      <c r="F63" s="182"/>
      <c r="G63" s="182"/>
      <c r="H63" s="182"/>
      <c r="I63" s="182"/>
      <c r="J63" s="182"/>
      <c r="K63" s="182"/>
      <c r="L63" s="182"/>
      <c r="M63" s="94"/>
      <c r="N63" s="182"/>
      <c r="O63" s="182"/>
      <c r="P63" s="182"/>
      <c r="Q63" s="183"/>
      <c r="R63" s="183"/>
      <c r="S63" s="183"/>
      <c r="T63" s="183"/>
      <c r="U63" s="183"/>
      <c r="V63" s="183"/>
      <c r="W63" s="183"/>
      <c r="X63" s="183"/>
      <c r="Y63" s="183"/>
      <c r="Z63" s="183"/>
      <c r="AA63" s="183"/>
      <c r="AB63" s="183"/>
      <c r="AC63" s="183"/>
      <c r="AD63" s="183"/>
      <c r="AE63" s="183"/>
      <c r="AF63" s="183"/>
      <c r="AG63" s="183"/>
      <c r="AH63" s="183"/>
      <c r="AI63" s="183"/>
      <c r="AJ63" s="183"/>
      <c r="AK63" s="183"/>
      <c r="AL63" s="183"/>
      <c r="AM63" s="183"/>
      <c r="AN63" s="183"/>
      <c r="AO63" s="183"/>
      <c r="AP63" s="183"/>
      <c r="AQ63" s="183"/>
      <c r="AR63" s="183"/>
      <c r="AS63" s="183"/>
      <c r="AT63" s="183"/>
      <c r="AU63" s="183"/>
      <c r="AV63" s="183"/>
      <c r="AW63" s="183"/>
      <c r="AX63" s="183"/>
      <c r="AY63" s="183"/>
      <c r="AZ63" s="183"/>
      <c r="BA63" s="183"/>
      <c r="BB63" s="183"/>
      <c r="BC63" s="183"/>
      <c r="BD63" s="183"/>
      <c r="BE63" s="183"/>
      <c r="BF63" s="183"/>
      <c r="BG63" s="183"/>
      <c r="BH63" s="183"/>
      <c r="BI63" s="183"/>
      <c r="BJ63" s="183"/>
      <c r="BK63" s="183"/>
      <c r="BL63" s="183"/>
      <c r="BM63" s="183"/>
      <c r="BN63" s="183"/>
      <c r="BO63" s="183"/>
      <c r="BP63" s="183"/>
      <c r="BQ63" s="183"/>
      <c r="BR63" s="183"/>
      <c r="BS63" s="183"/>
      <c r="BT63" s="183"/>
      <c r="BU63" s="183"/>
      <c r="BV63" s="183"/>
      <c r="BW63" s="183"/>
      <c r="BX63" s="183"/>
      <c r="BY63" s="183"/>
      <c r="BZ63" s="183"/>
      <c r="CA63" s="183"/>
      <c r="CB63" s="183"/>
      <c r="CC63" s="183"/>
      <c r="CD63" s="183"/>
      <c r="CE63" s="183"/>
      <c r="CF63" s="183"/>
      <c r="CG63" s="183"/>
      <c r="CH63" s="183"/>
      <c r="CI63" s="183"/>
      <c r="CJ63" s="183"/>
      <c r="CK63" s="183"/>
      <c r="CL63" s="183"/>
      <c r="CM63" s="183"/>
      <c r="CN63" s="183"/>
      <c r="CO63" s="183"/>
      <c r="CP63" s="183"/>
      <c r="CQ63" s="183"/>
      <c r="CR63" s="183"/>
      <c r="CS63" s="183"/>
      <c r="CT63" s="183"/>
      <c r="CU63" s="183"/>
      <c r="CV63" s="183"/>
      <c r="CW63" s="183"/>
      <c r="CX63" s="183"/>
      <c r="CY63" s="183"/>
      <c r="CZ63" s="183"/>
      <c r="DA63" s="183"/>
      <c r="DB63" s="183"/>
      <c r="DC63" s="183"/>
      <c r="DD63" s="183"/>
      <c r="DE63" s="183"/>
      <c r="DF63" s="183"/>
      <c r="DG63" s="183"/>
      <c r="DH63" s="183"/>
      <c r="DI63" s="183"/>
      <c r="DJ63" s="183"/>
      <c r="DK63" s="183"/>
      <c r="DL63" s="183"/>
      <c r="DM63" s="183"/>
      <c r="DN63" s="183"/>
      <c r="DO63" s="183"/>
      <c r="DP63" s="183"/>
      <c r="DQ63" s="183"/>
      <c r="DR63" s="183"/>
      <c r="DS63" s="183"/>
      <c r="DT63" s="183"/>
      <c r="DU63" s="183"/>
      <c r="DV63" s="183"/>
      <c r="DW63" s="183"/>
      <c r="DX63" s="183"/>
      <c r="DY63" s="183"/>
      <c r="DZ63" s="183"/>
      <c r="EA63" s="183"/>
      <c r="EB63" s="183"/>
      <c r="EC63" s="183"/>
      <c r="ED63" s="183"/>
      <c r="EE63" s="183"/>
      <c r="EF63" s="183"/>
      <c r="EG63" s="183"/>
      <c r="EH63" s="183"/>
      <c r="EI63" s="183"/>
      <c r="EJ63" s="183"/>
      <c r="EK63" s="183"/>
      <c r="EL63" s="183"/>
      <c r="EM63" s="183"/>
      <c r="EN63" s="183"/>
      <c r="EO63" s="183"/>
      <c r="EP63" s="183"/>
      <c r="EQ63" s="183"/>
      <c r="ER63" s="183"/>
      <c r="ES63" s="183"/>
      <c r="ET63" s="183"/>
      <c r="EU63" s="183"/>
      <c r="EV63" s="183"/>
      <c r="EW63" s="183"/>
      <c r="EX63" s="183"/>
      <c r="EY63" s="183"/>
      <c r="EZ63" s="183"/>
      <c r="FA63" s="183"/>
      <c r="FB63" s="183"/>
      <c r="FC63" s="183"/>
      <c r="FD63" s="183"/>
      <c r="FE63" s="183"/>
      <c r="FF63" s="183"/>
      <c r="FG63" s="183"/>
      <c r="FH63" s="183"/>
      <c r="FI63" s="183"/>
      <c r="FJ63" s="183"/>
      <c r="FK63" s="183"/>
      <c r="FL63" s="183"/>
      <c r="FM63" s="183"/>
      <c r="FN63" s="183"/>
      <c r="FO63" s="183"/>
      <c r="FP63" s="183"/>
      <c r="FQ63" s="183"/>
      <c r="FR63" s="183"/>
      <c r="FS63" s="183"/>
      <c r="FT63" s="183"/>
      <c r="FU63" s="183"/>
      <c r="FV63" s="183"/>
      <c r="FW63" s="183"/>
      <c r="FX63" s="183"/>
      <c r="FY63" s="183"/>
      <c r="FZ63" s="183"/>
      <c r="GA63" s="183"/>
      <c r="GB63" s="183"/>
      <c r="GC63" s="183"/>
      <c r="GD63" s="183"/>
      <c r="GE63" s="183"/>
      <c r="GF63" s="183"/>
      <c r="GG63" s="183"/>
      <c r="GH63" s="183"/>
      <c r="GI63" s="183"/>
      <c r="GJ63" s="183"/>
      <c r="GK63" s="183"/>
      <c r="GL63" s="183"/>
      <c r="GM63" s="183"/>
      <c r="GN63" s="183"/>
      <c r="GO63" s="183"/>
      <c r="GP63" s="183"/>
      <c r="GQ63" s="183"/>
      <c r="GR63" s="183"/>
      <c r="GS63" s="183"/>
      <c r="GT63" s="183"/>
      <c r="GU63" s="183"/>
      <c r="GV63" s="183"/>
      <c r="GW63" s="183"/>
      <c r="GX63" s="183"/>
      <c r="GY63" s="183"/>
      <c r="GZ63" s="183"/>
      <c r="HA63" s="183"/>
      <c r="HB63" s="183"/>
      <c r="HC63" s="183"/>
      <c r="HD63" s="183"/>
      <c r="HE63" s="183"/>
      <c r="HF63" s="183"/>
      <c r="HG63" s="183"/>
      <c r="HH63" s="183"/>
      <c r="HI63" s="183"/>
      <c r="HJ63" s="183"/>
      <c r="HK63" s="183"/>
      <c r="HL63" s="183"/>
      <c r="HM63" s="183"/>
      <c r="HN63" s="183"/>
      <c r="HO63" s="183"/>
      <c r="HP63" s="183"/>
      <c r="HQ63" s="183"/>
      <c r="HR63" s="183"/>
      <c r="HS63" s="183"/>
      <c r="HT63" s="183"/>
      <c r="HU63" s="183"/>
      <c r="HV63" s="183"/>
      <c r="HW63" s="183"/>
      <c r="HX63" s="183"/>
      <c r="HY63" s="183"/>
      <c r="HZ63" s="183"/>
      <c r="IA63" s="183"/>
      <c r="IB63" s="183"/>
      <c r="IC63" s="183"/>
      <c r="ID63" s="183"/>
      <c r="IE63" s="183"/>
      <c r="IF63" s="183"/>
      <c r="IG63" s="183"/>
      <c r="IH63" s="183"/>
      <c r="II63" s="183"/>
      <c r="IJ63" s="183"/>
      <c r="IK63" s="183"/>
      <c r="IL63" s="183"/>
      <c r="IM63" s="183"/>
      <c r="IN63" s="183"/>
      <c r="IO63" s="183"/>
      <c r="IP63" s="183"/>
      <c r="IQ63" s="183"/>
      <c r="IR63" s="183"/>
      <c r="IS63" s="183"/>
      <c r="IT63" s="183"/>
      <c r="IU63" s="183"/>
      <c r="IV63" s="183"/>
      <c r="IW63" s="183"/>
      <c r="IX63" s="183"/>
      <c r="IY63" s="183"/>
      <c r="IZ63" s="183"/>
      <c r="JA63" s="183"/>
      <c r="JB63" s="183"/>
      <c r="JC63" s="183"/>
      <c r="JD63" s="183"/>
      <c r="JE63" s="183"/>
      <c r="JF63" s="183"/>
      <c r="JG63" s="183"/>
      <c r="JH63" s="183"/>
      <c r="JI63" s="183"/>
      <c r="JJ63" s="183"/>
      <c r="JK63" s="183"/>
      <c r="JL63" s="183"/>
      <c r="JM63" s="183"/>
      <c r="JN63" s="183"/>
      <c r="JO63" s="183"/>
      <c r="JP63" s="183"/>
      <c r="JQ63" s="183"/>
      <c r="JR63" s="183"/>
      <c r="JS63" s="183"/>
      <c r="JT63" s="183"/>
      <c r="JU63" s="183"/>
      <c r="JV63" s="183"/>
      <c r="JW63" s="183"/>
      <c r="JX63" s="183"/>
      <c r="JY63" s="183"/>
      <c r="JZ63" s="183"/>
      <c r="KA63" s="183"/>
      <c r="KB63" s="183"/>
      <c r="KC63" s="183"/>
      <c r="KD63" s="183"/>
      <c r="KE63" s="183"/>
      <c r="KF63" s="183"/>
      <c r="KG63" s="183"/>
      <c r="KH63" s="183"/>
      <c r="KI63" s="183"/>
      <c r="KJ63" s="183"/>
      <c r="KK63" s="183"/>
      <c r="KL63" s="183"/>
      <c r="KM63" s="183"/>
      <c r="KN63" s="183"/>
      <c r="KO63" s="183"/>
      <c r="KP63" s="183"/>
      <c r="KQ63" s="183"/>
      <c r="KR63" s="183"/>
      <c r="KS63" s="183"/>
      <c r="KT63" s="183"/>
      <c r="KU63" s="183"/>
      <c r="KV63" s="183"/>
      <c r="KW63" s="183"/>
      <c r="KX63" s="183"/>
      <c r="KY63" s="183"/>
      <c r="KZ63" s="183"/>
      <c r="LA63" s="183"/>
      <c r="LB63" s="183"/>
      <c r="LC63" s="183"/>
      <c r="LD63" s="183"/>
      <c r="LE63" s="183"/>
      <c r="LF63" s="183"/>
      <c r="LG63" s="183"/>
      <c r="LH63" s="183"/>
      <c r="LI63" s="183"/>
      <c r="LJ63" s="183"/>
      <c r="LK63" s="183"/>
      <c r="LL63" s="183"/>
      <c r="LM63" s="183"/>
      <c r="LN63" s="183"/>
      <c r="LO63" s="183"/>
      <c r="LP63" s="183"/>
      <c r="LQ63" s="183"/>
      <c r="LR63" s="183"/>
      <c r="LS63" s="183"/>
      <c r="LT63" s="183"/>
      <c r="LU63" s="183"/>
      <c r="LV63" s="183"/>
      <c r="LW63" s="183"/>
      <c r="LX63" s="183"/>
      <c r="LY63" s="183"/>
      <c r="LZ63" s="183"/>
      <c r="MA63" s="183"/>
      <c r="MB63" s="183"/>
      <c r="MC63" s="183"/>
      <c r="MD63" s="183"/>
      <c r="ME63" s="183"/>
      <c r="MF63" s="183"/>
      <c r="MG63" s="183"/>
    </row>
    <row r="64" spans="1:348" s="220" customFormat="1" ht="13.5" hidden="1" customHeight="1">
      <c r="A64" s="183"/>
      <c r="B64" s="183"/>
      <c r="C64" s="183"/>
      <c r="D64" s="224"/>
      <c r="E64" s="225"/>
      <c r="F64" s="182"/>
      <c r="G64" s="182"/>
      <c r="H64" s="182"/>
      <c r="I64" s="182"/>
      <c r="J64" s="182"/>
      <c r="K64" s="182"/>
      <c r="L64" s="182"/>
      <c r="M64" s="94"/>
      <c r="N64" s="94"/>
      <c r="O64" s="182"/>
      <c r="P64" s="182"/>
      <c r="Q64" s="183"/>
      <c r="R64" s="183"/>
      <c r="S64" s="183"/>
      <c r="T64" s="183"/>
      <c r="U64" s="183"/>
      <c r="V64" s="183"/>
      <c r="W64" s="183"/>
      <c r="X64" s="183"/>
      <c r="Y64" s="183"/>
      <c r="Z64" s="183"/>
      <c r="AA64" s="183"/>
      <c r="AB64" s="183"/>
      <c r="AC64" s="183"/>
      <c r="AD64" s="183"/>
      <c r="AE64" s="183"/>
      <c r="AF64" s="183"/>
      <c r="AG64" s="183"/>
      <c r="AH64" s="183"/>
      <c r="AI64" s="183"/>
      <c r="AJ64" s="183"/>
      <c r="AK64" s="183"/>
      <c r="AL64" s="183"/>
      <c r="AM64" s="183"/>
      <c r="AN64" s="183"/>
      <c r="AO64" s="183"/>
      <c r="AP64" s="183"/>
      <c r="AQ64" s="183"/>
      <c r="AR64" s="183"/>
      <c r="AS64" s="183"/>
      <c r="AT64" s="183"/>
      <c r="AU64" s="183"/>
      <c r="AV64" s="183"/>
      <c r="AW64" s="183"/>
      <c r="AX64" s="183"/>
      <c r="AY64" s="183"/>
      <c r="AZ64" s="183"/>
      <c r="BA64" s="183"/>
      <c r="BB64" s="183"/>
      <c r="BC64" s="183"/>
      <c r="BD64" s="183"/>
      <c r="BE64" s="183"/>
      <c r="BF64" s="183"/>
      <c r="BG64" s="183"/>
      <c r="BH64" s="183"/>
      <c r="BI64" s="183"/>
      <c r="BJ64" s="183"/>
      <c r="BK64" s="183"/>
      <c r="BL64" s="183"/>
      <c r="BM64" s="183"/>
      <c r="BN64" s="183"/>
      <c r="BO64" s="183"/>
      <c r="BP64" s="183"/>
      <c r="BQ64" s="183"/>
      <c r="BR64" s="183"/>
      <c r="BS64" s="183"/>
      <c r="BT64" s="183"/>
      <c r="BU64" s="183"/>
      <c r="BV64" s="183"/>
      <c r="BW64" s="183"/>
      <c r="BX64" s="183"/>
      <c r="BY64" s="183"/>
      <c r="BZ64" s="183"/>
      <c r="CA64" s="183"/>
      <c r="CB64" s="183"/>
      <c r="CC64" s="183"/>
      <c r="CD64" s="183"/>
      <c r="CE64" s="183"/>
      <c r="CF64" s="183"/>
      <c r="CG64" s="183"/>
      <c r="CH64" s="183"/>
      <c r="CI64" s="183"/>
      <c r="CJ64" s="183"/>
      <c r="CK64" s="183"/>
      <c r="CL64" s="183"/>
      <c r="CM64" s="183"/>
      <c r="CN64" s="183"/>
      <c r="CO64" s="183"/>
      <c r="CP64" s="183"/>
      <c r="CQ64" s="183"/>
      <c r="CR64" s="183"/>
      <c r="CS64" s="183"/>
      <c r="CT64" s="183"/>
      <c r="CU64" s="183"/>
      <c r="CV64" s="183"/>
      <c r="CW64" s="183"/>
      <c r="CX64" s="183"/>
      <c r="CY64" s="183"/>
      <c r="CZ64" s="183"/>
      <c r="DA64" s="183"/>
      <c r="DB64" s="183"/>
      <c r="DC64" s="183"/>
      <c r="DD64" s="183"/>
      <c r="DE64" s="183"/>
      <c r="DF64" s="183"/>
      <c r="DG64" s="183"/>
      <c r="DH64" s="183"/>
      <c r="DI64" s="183"/>
      <c r="DJ64" s="183"/>
      <c r="DK64" s="183"/>
      <c r="DL64" s="183"/>
      <c r="DM64" s="183"/>
      <c r="DN64" s="183"/>
      <c r="DO64" s="183"/>
      <c r="DP64" s="183"/>
      <c r="DQ64" s="183"/>
      <c r="DR64" s="183"/>
      <c r="DS64" s="183"/>
      <c r="DT64" s="183"/>
      <c r="DU64" s="183"/>
      <c r="DV64" s="183"/>
      <c r="DW64" s="183"/>
      <c r="DX64" s="183"/>
      <c r="DY64" s="183"/>
      <c r="DZ64" s="183"/>
      <c r="EA64" s="183"/>
      <c r="EB64" s="183"/>
      <c r="EC64" s="183"/>
      <c r="ED64" s="183"/>
      <c r="EE64" s="183"/>
      <c r="EF64" s="183"/>
      <c r="EG64" s="183"/>
      <c r="EH64" s="183"/>
      <c r="EI64" s="183"/>
      <c r="EJ64" s="183"/>
      <c r="EK64" s="183"/>
      <c r="EL64" s="183"/>
      <c r="EM64" s="183"/>
      <c r="EN64" s="183"/>
      <c r="EO64" s="183"/>
      <c r="EP64" s="183"/>
      <c r="EQ64" s="183"/>
      <c r="ER64" s="183"/>
      <c r="ES64" s="183"/>
      <c r="ET64" s="183"/>
      <c r="EU64" s="183"/>
      <c r="EV64" s="183"/>
      <c r="EW64" s="183"/>
      <c r="EX64" s="183"/>
      <c r="EY64" s="183"/>
      <c r="EZ64" s="183"/>
      <c r="FA64" s="183"/>
      <c r="FB64" s="183"/>
      <c r="FC64" s="183"/>
      <c r="FD64" s="183"/>
      <c r="FE64" s="183"/>
      <c r="FF64" s="183"/>
      <c r="FG64" s="183"/>
      <c r="FH64" s="183"/>
      <c r="FI64" s="183"/>
      <c r="FJ64" s="183"/>
      <c r="FK64" s="183"/>
      <c r="FL64" s="183"/>
      <c r="FM64" s="183"/>
      <c r="FN64" s="183"/>
      <c r="FO64" s="183"/>
      <c r="FP64" s="183"/>
      <c r="FQ64" s="183"/>
      <c r="FR64" s="183"/>
      <c r="FS64" s="183"/>
      <c r="FT64" s="183"/>
      <c r="FU64" s="183"/>
      <c r="FV64" s="183"/>
      <c r="FW64" s="183"/>
      <c r="FX64" s="183"/>
      <c r="FY64" s="183"/>
      <c r="FZ64" s="183"/>
      <c r="GA64" s="183"/>
      <c r="GB64" s="183"/>
      <c r="GC64" s="183"/>
      <c r="GD64" s="183"/>
      <c r="GE64" s="183"/>
      <c r="GF64" s="183"/>
      <c r="GG64" s="183"/>
      <c r="GH64" s="183"/>
      <c r="GI64" s="183"/>
      <c r="GJ64" s="183"/>
      <c r="GK64" s="183"/>
      <c r="GL64" s="183"/>
      <c r="GM64" s="183"/>
      <c r="GN64" s="183"/>
      <c r="GO64" s="183"/>
      <c r="GP64" s="183"/>
      <c r="GQ64" s="183"/>
      <c r="GR64" s="183"/>
      <c r="GS64" s="183"/>
      <c r="GT64" s="183"/>
      <c r="GU64" s="183"/>
      <c r="GV64" s="183"/>
      <c r="GW64" s="183"/>
      <c r="GX64" s="183"/>
      <c r="GY64" s="183"/>
      <c r="GZ64" s="183"/>
      <c r="HA64" s="183"/>
      <c r="HB64" s="183"/>
      <c r="HC64" s="183"/>
      <c r="HD64" s="183"/>
      <c r="HE64" s="183"/>
      <c r="HF64" s="183"/>
      <c r="HG64" s="183"/>
      <c r="HH64" s="183"/>
      <c r="HI64" s="183"/>
      <c r="HJ64" s="183"/>
      <c r="HK64" s="183"/>
      <c r="HL64" s="183"/>
      <c r="HM64" s="183"/>
      <c r="HN64" s="183"/>
      <c r="HO64" s="183"/>
      <c r="HP64" s="183"/>
      <c r="HQ64" s="183"/>
      <c r="HR64" s="183"/>
      <c r="HS64" s="183"/>
      <c r="HT64" s="183"/>
      <c r="HU64" s="183"/>
      <c r="HV64" s="183"/>
      <c r="HW64" s="183"/>
      <c r="HX64" s="183"/>
      <c r="HY64" s="183"/>
      <c r="HZ64" s="183"/>
      <c r="IA64" s="183"/>
      <c r="IB64" s="183"/>
      <c r="IC64" s="183"/>
      <c r="ID64" s="183"/>
      <c r="IE64" s="183"/>
      <c r="IF64" s="183"/>
      <c r="IG64" s="183"/>
      <c r="IH64" s="183"/>
      <c r="II64" s="183"/>
      <c r="IJ64" s="183"/>
      <c r="IK64" s="183"/>
      <c r="IL64" s="183"/>
      <c r="IM64" s="183"/>
      <c r="IN64" s="183"/>
      <c r="IO64" s="183"/>
      <c r="IP64" s="183"/>
      <c r="IQ64" s="183"/>
      <c r="IR64" s="183"/>
      <c r="IS64" s="183"/>
      <c r="IT64" s="183"/>
      <c r="IU64" s="183"/>
      <c r="IV64" s="183"/>
      <c r="IW64" s="183"/>
      <c r="IX64" s="183"/>
      <c r="IY64" s="183"/>
      <c r="IZ64" s="183"/>
      <c r="JA64" s="183"/>
      <c r="JB64" s="183"/>
      <c r="JC64" s="183"/>
      <c r="JD64" s="183"/>
      <c r="JE64" s="183"/>
      <c r="JF64" s="183"/>
      <c r="JG64" s="183"/>
      <c r="JH64" s="183"/>
      <c r="JI64" s="183"/>
      <c r="JJ64" s="183"/>
      <c r="JK64" s="183"/>
      <c r="JL64" s="183"/>
      <c r="JM64" s="183"/>
      <c r="JN64" s="183"/>
      <c r="JO64" s="183"/>
      <c r="JP64" s="183"/>
      <c r="JQ64" s="183"/>
      <c r="JR64" s="183"/>
      <c r="JS64" s="183"/>
      <c r="JT64" s="183"/>
      <c r="JU64" s="183"/>
      <c r="JV64" s="183"/>
      <c r="JW64" s="183"/>
      <c r="JX64" s="183"/>
      <c r="JY64" s="183"/>
      <c r="JZ64" s="183"/>
      <c r="KA64" s="183"/>
      <c r="KB64" s="183"/>
      <c r="KC64" s="183"/>
      <c r="KD64" s="183"/>
      <c r="KE64" s="183"/>
      <c r="KF64" s="183"/>
      <c r="KG64" s="183"/>
      <c r="KH64" s="183"/>
      <c r="KI64" s="183"/>
      <c r="KJ64" s="183"/>
      <c r="KK64" s="183"/>
      <c r="KL64" s="183"/>
      <c r="KM64" s="183"/>
      <c r="KN64" s="183"/>
      <c r="KO64" s="183"/>
      <c r="KP64" s="183"/>
      <c r="KQ64" s="183"/>
      <c r="KR64" s="183"/>
      <c r="KS64" s="183"/>
      <c r="KT64" s="183"/>
      <c r="KU64" s="183"/>
      <c r="KV64" s="183"/>
      <c r="KW64" s="183"/>
      <c r="KX64" s="183"/>
      <c r="KY64" s="183"/>
      <c r="KZ64" s="183"/>
      <c r="LA64" s="183"/>
      <c r="LB64" s="183"/>
      <c r="LC64" s="183"/>
      <c r="LD64" s="183"/>
      <c r="LE64" s="183"/>
      <c r="LF64" s="183"/>
      <c r="LG64" s="183"/>
      <c r="LH64" s="183"/>
      <c r="LI64" s="183"/>
      <c r="LJ64" s="183"/>
      <c r="LK64" s="183"/>
      <c r="LL64" s="183"/>
      <c r="LM64" s="183"/>
      <c r="LN64" s="183"/>
      <c r="LO64" s="183"/>
      <c r="LP64" s="183"/>
      <c r="LQ64" s="183"/>
      <c r="LR64" s="183"/>
      <c r="LS64" s="183"/>
      <c r="LT64" s="183"/>
      <c r="LU64" s="183"/>
      <c r="LV64" s="183"/>
      <c r="LW64" s="183"/>
      <c r="LX64" s="183"/>
      <c r="LY64" s="183"/>
      <c r="LZ64" s="183"/>
      <c r="MA64" s="183"/>
      <c r="MB64" s="183"/>
      <c r="MC64" s="183"/>
      <c r="MD64" s="183"/>
      <c r="ME64" s="183"/>
      <c r="MF64" s="183"/>
      <c r="MG64" s="183"/>
    </row>
    <row r="65" spans="1:345" s="220" customFormat="1" ht="13.5" hidden="1" customHeight="1">
      <c r="A65" s="183"/>
      <c r="B65" s="183"/>
      <c r="C65" s="183"/>
      <c r="D65" s="224"/>
      <c r="E65" s="225"/>
      <c r="F65" s="182"/>
      <c r="G65" s="182"/>
      <c r="H65" s="182"/>
      <c r="I65" s="182"/>
      <c r="J65" s="182"/>
      <c r="K65" s="182"/>
      <c r="L65" s="182"/>
      <c r="M65" s="94"/>
      <c r="N65" s="182"/>
      <c r="O65" s="182"/>
      <c r="P65" s="182"/>
      <c r="Q65" s="183"/>
      <c r="R65" s="183"/>
      <c r="S65" s="183"/>
      <c r="T65" s="183"/>
      <c r="U65" s="183"/>
      <c r="V65" s="183"/>
      <c r="W65" s="183"/>
      <c r="X65" s="183"/>
      <c r="Y65" s="183"/>
      <c r="Z65" s="183"/>
      <c r="AA65" s="183"/>
      <c r="AB65" s="183"/>
      <c r="AC65" s="183"/>
      <c r="AD65" s="183"/>
      <c r="AE65" s="183"/>
      <c r="AF65" s="183"/>
      <c r="AG65" s="183"/>
      <c r="AH65" s="183"/>
      <c r="AI65" s="183"/>
      <c r="AJ65" s="183"/>
      <c r="AK65" s="183"/>
      <c r="AL65" s="183"/>
      <c r="AM65" s="183"/>
      <c r="AN65" s="183"/>
      <c r="AO65" s="183"/>
      <c r="AP65" s="183"/>
      <c r="AQ65" s="183"/>
      <c r="AR65" s="183"/>
      <c r="AS65" s="183"/>
      <c r="AT65" s="183"/>
      <c r="AU65" s="183"/>
      <c r="AV65" s="183"/>
      <c r="AW65" s="183"/>
      <c r="AX65" s="183"/>
      <c r="AY65" s="183"/>
      <c r="AZ65" s="183"/>
      <c r="BA65" s="183"/>
      <c r="BB65" s="183"/>
      <c r="BC65" s="183"/>
      <c r="BD65" s="183"/>
      <c r="BE65" s="183"/>
      <c r="BF65" s="183"/>
      <c r="BG65" s="183"/>
      <c r="BH65" s="183"/>
      <c r="BI65" s="183"/>
      <c r="BJ65" s="183"/>
      <c r="BK65" s="183"/>
      <c r="BL65" s="183"/>
      <c r="BM65" s="183"/>
      <c r="BN65" s="183"/>
      <c r="BO65" s="183"/>
      <c r="BP65" s="183"/>
      <c r="BQ65" s="183"/>
      <c r="BR65" s="183"/>
      <c r="BS65" s="183"/>
      <c r="BT65" s="183"/>
      <c r="BU65" s="183"/>
      <c r="BV65" s="183"/>
      <c r="BW65" s="183"/>
      <c r="BX65" s="183"/>
      <c r="BY65" s="183"/>
      <c r="BZ65" s="183"/>
      <c r="CA65" s="183"/>
      <c r="CB65" s="183"/>
      <c r="CC65" s="183"/>
      <c r="CD65" s="183"/>
      <c r="CE65" s="183"/>
      <c r="CF65" s="183"/>
      <c r="CG65" s="183"/>
      <c r="CH65" s="183"/>
      <c r="CI65" s="183"/>
      <c r="CJ65" s="183"/>
      <c r="CK65" s="183"/>
      <c r="CL65" s="183"/>
      <c r="CM65" s="183"/>
      <c r="CN65" s="183"/>
      <c r="CO65" s="183"/>
      <c r="CP65" s="183"/>
      <c r="CQ65" s="183"/>
      <c r="CR65" s="183"/>
      <c r="CS65" s="183"/>
      <c r="CT65" s="183"/>
      <c r="CU65" s="183"/>
      <c r="CV65" s="183"/>
      <c r="CW65" s="183"/>
      <c r="CX65" s="183"/>
      <c r="CY65" s="183"/>
      <c r="CZ65" s="183"/>
      <c r="DA65" s="183"/>
      <c r="DB65" s="183"/>
      <c r="DC65" s="183"/>
      <c r="DD65" s="183"/>
      <c r="DE65" s="183"/>
      <c r="DF65" s="183"/>
      <c r="DG65" s="183"/>
      <c r="DH65" s="183"/>
      <c r="DI65" s="183"/>
      <c r="DJ65" s="183"/>
      <c r="DK65" s="183"/>
      <c r="DL65" s="183"/>
      <c r="DM65" s="183"/>
      <c r="DN65" s="183"/>
      <c r="DO65" s="183"/>
      <c r="DP65" s="183"/>
      <c r="DQ65" s="183"/>
      <c r="DR65" s="183"/>
      <c r="DS65" s="183"/>
      <c r="DT65" s="183"/>
      <c r="DU65" s="183"/>
      <c r="DV65" s="183"/>
      <c r="DW65" s="183"/>
      <c r="DX65" s="183"/>
      <c r="DY65" s="183"/>
      <c r="DZ65" s="183"/>
      <c r="EA65" s="183"/>
      <c r="EB65" s="183"/>
      <c r="EC65" s="183"/>
      <c r="ED65" s="183"/>
      <c r="EE65" s="183"/>
      <c r="EF65" s="183"/>
      <c r="EG65" s="183"/>
      <c r="EH65" s="183"/>
      <c r="EI65" s="183"/>
      <c r="EJ65" s="183"/>
      <c r="EK65" s="183"/>
      <c r="EL65" s="183"/>
      <c r="EM65" s="183"/>
      <c r="EN65" s="183"/>
      <c r="EO65" s="183"/>
      <c r="EP65" s="183"/>
      <c r="EQ65" s="183"/>
      <c r="ER65" s="183"/>
      <c r="ES65" s="183"/>
      <c r="ET65" s="183"/>
      <c r="EU65" s="183"/>
      <c r="EV65" s="183"/>
      <c r="EW65" s="183"/>
      <c r="EX65" s="183"/>
      <c r="EY65" s="183"/>
      <c r="EZ65" s="183"/>
      <c r="FA65" s="183"/>
      <c r="FB65" s="183"/>
      <c r="FC65" s="183"/>
      <c r="FD65" s="183"/>
      <c r="FE65" s="183"/>
      <c r="FF65" s="183"/>
      <c r="FG65" s="183"/>
      <c r="FH65" s="183"/>
      <c r="FI65" s="183"/>
      <c r="FJ65" s="183"/>
      <c r="FK65" s="183"/>
      <c r="FL65" s="183"/>
      <c r="FM65" s="183"/>
      <c r="FN65" s="183"/>
      <c r="FO65" s="183"/>
      <c r="FP65" s="183"/>
      <c r="FQ65" s="183"/>
      <c r="FR65" s="183"/>
      <c r="FS65" s="183"/>
      <c r="FT65" s="183"/>
      <c r="FU65" s="183"/>
      <c r="FV65" s="183"/>
      <c r="FW65" s="183"/>
      <c r="FX65" s="183"/>
      <c r="FY65" s="183"/>
      <c r="FZ65" s="183"/>
      <c r="GA65" s="183"/>
      <c r="GB65" s="183"/>
      <c r="GC65" s="183"/>
      <c r="GD65" s="183"/>
      <c r="GE65" s="183"/>
      <c r="GF65" s="183"/>
      <c r="GG65" s="183"/>
      <c r="GH65" s="183"/>
      <c r="GI65" s="183"/>
      <c r="GJ65" s="183"/>
      <c r="GK65" s="183"/>
      <c r="GL65" s="183"/>
      <c r="GM65" s="183"/>
      <c r="GN65" s="183"/>
      <c r="GO65" s="183"/>
      <c r="GP65" s="183"/>
      <c r="GQ65" s="183"/>
      <c r="GR65" s="183"/>
      <c r="GS65" s="183"/>
      <c r="GT65" s="183"/>
      <c r="GU65" s="183"/>
      <c r="GV65" s="183"/>
      <c r="GW65" s="183"/>
      <c r="GX65" s="183"/>
      <c r="GY65" s="183"/>
      <c r="GZ65" s="183"/>
      <c r="HA65" s="183"/>
      <c r="HB65" s="183"/>
      <c r="HC65" s="183"/>
      <c r="HD65" s="183"/>
      <c r="HE65" s="183"/>
      <c r="HF65" s="183"/>
      <c r="HG65" s="183"/>
      <c r="HH65" s="183"/>
      <c r="HI65" s="183"/>
      <c r="HJ65" s="183"/>
      <c r="HK65" s="183"/>
      <c r="HL65" s="183"/>
      <c r="HM65" s="183"/>
      <c r="HN65" s="183"/>
      <c r="HO65" s="183"/>
      <c r="HP65" s="183"/>
      <c r="HQ65" s="183"/>
      <c r="HR65" s="183"/>
      <c r="HS65" s="183"/>
      <c r="HT65" s="183"/>
      <c r="HU65" s="183"/>
      <c r="HV65" s="183"/>
      <c r="HW65" s="183"/>
      <c r="HX65" s="183"/>
      <c r="HY65" s="183"/>
      <c r="HZ65" s="183"/>
      <c r="IA65" s="183"/>
      <c r="IB65" s="183"/>
      <c r="IC65" s="183"/>
      <c r="ID65" s="183"/>
      <c r="IE65" s="183"/>
      <c r="IF65" s="183"/>
      <c r="IG65" s="183"/>
      <c r="IH65" s="183"/>
      <c r="II65" s="183"/>
      <c r="IJ65" s="183"/>
      <c r="IK65" s="183"/>
      <c r="IL65" s="183"/>
      <c r="IM65" s="183"/>
      <c r="IN65" s="183"/>
      <c r="IO65" s="183"/>
      <c r="IP65" s="183"/>
      <c r="IQ65" s="183"/>
      <c r="IR65" s="183"/>
      <c r="IS65" s="183"/>
      <c r="IT65" s="183"/>
      <c r="IU65" s="183"/>
      <c r="IV65" s="183"/>
      <c r="IW65" s="183"/>
      <c r="IX65" s="183"/>
      <c r="IY65" s="183"/>
      <c r="IZ65" s="183"/>
      <c r="JA65" s="183"/>
      <c r="JB65" s="183"/>
      <c r="JC65" s="183"/>
      <c r="JD65" s="183"/>
      <c r="JE65" s="183"/>
      <c r="JF65" s="183"/>
      <c r="JG65" s="183"/>
      <c r="JH65" s="183"/>
      <c r="JI65" s="183"/>
      <c r="JJ65" s="183"/>
      <c r="JK65" s="183"/>
      <c r="JL65" s="183"/>
      <c r="JM65" s="183"/>
      <c r="JN65" s="183"/>
      <c r="JO65" s="183"/>
      <c r="JP65" s="183"/>
      <c r="JQ65" s="183"/>
      <c r="JR65" s="183"/>
      <c r="JS65" s="183"/>
      <c r="JT65" s="183"/>
      <c r="JU65" s="183"/>
      <c r="JV65" s="183"/>
      <c r="JW65" s="183"/>
      <c r="JX65" s="183"/>
      <c r="JY65" s="183"/>
      <c r="JZ65" s="183"/>
      <c r="KA65" s="183"/>
      <c r="KB65" s="183"/>
      <c r="KC65" s="183"/>
      <c r="KD65" s="183"/>
      <c r="KE65" s="183"/>
      <c r="KF65" s="183"/>
      <c r="KG65" s="183"/>
      <c r="KH65" s="183"/>
      <c r="KI65" s="183"/>
      <c r="KJ65" s="183"/>
      <c r="KK65" s="183"/>
      <c r="KL65" s="183"/>
      <c r="KM65" s="183"/>
      <c r="KN65" s="183"/>
      <c r="KO65" s="183"/>
      <c r="KP65" s="183"/>
      <c r="KQ65" s="183"/>
      <c r="KR65" s="183"/>
      <c r="KS65" s="183"/>
      <c r="KT65" s="183"/>
      <c r="KU65" s="183"/>
      <c r="KV65" s="183"/>
      <c r="KW65" s="183"/>
      <c r="KX65" s="183"/>
      <c r="KY65" s="183"/>
      <c r="KZ65" s="183"/>
      <c r="LA65" s="183"/>
      <c r="LB65" s="183"/>
      <c r="LC65" s="183"/>
      <c r="LD65" s="183"/>
      <c r="LE65" s="183"/>
      <c r="LF65" s="183"/>
      <c r="LG65" s="183"/>
      <c r="LH65" s="183"/>
      <c r="LI65" s="183"/>
      <c r="LJ65" s="183"/>
      <c r="LK65" s="183"/>
      <c r="LL65" s="183"/>
      <c r="LM65" s="183"/>
      <c r="LN65" s="183"/>
      <c r="LO65" s="183"/>
      <c r="LP65" s="183"/>
      <c r="LQ65" s="183"/>
      <c r="LR65" s="183"/>
      <c r="LS65" s="183"/>
      <c r="LT65" s="183"/>
      <c r="LU65" s="183"/>
      <c r="LV65" s="183"/>
      <c r="LW65" s="183"/>
      <c r="LX65" s="183"/>
      <c r="LY65" s="183"/>
      <c r="LZ65" s="183"/>
      <c r="MA65" s="183"/>
      <c r="MB65" s="183"/>
      <c r="MC65" s="183"/>
      <c r="MD65" s="183"/>
      <c r="ME65" s="183"/>
      <c r="MF65" s="183"/>
      <c r="MG65" s="183"/>
    </row>
    <row r="66" spans="1:345" s="220" customFormat="1" ht="13.5" hidden="1" customHeight="1">
      <c r="A66" s="183"/>
      <c r="B66" s="183"/>
      <c r="C66" s="183"/>
      <c r="D66" s="224"/>
      <c r="E66" s="225"/>
      <c r="F66" s="182"/>
      <c r="G66" s="182"/>
      <c r="H66" s="182"/>
      <c r="I66" s="182"/>
      <c r="J66" s="182"/>
      <c r="K66" s="182"/>
      <c r="L66" s="182"/>
      <c r="M66" s="94"/>
      <c r="N66" s="182"/>
      <c r="O66" s="182"/>
      <c r="P66" s="182"/>
      <c r="Q66" s="183"/>
      <c r="R66" s="183"/>
      <c r="S66" s="183"/>
      <c r="T66" s="183"/>
      <c r="U66" s="183"/>
      <c r="V66" s="183"/>
      <c r="W66" s="183"/>
      <c r="X66" s="183"/>
      <c r="Y66" s="183"/>
      <c r="Z66" s="183"/>
      <c r="AA66" s="183"/>
      <c r="AB66" s="183"/>
      <c r="AC66" s="183"/>
      <c r="AD66" s="183"/>
      <c r="AE66" s="183"/>
      <c r="AF66" s="183"/>
      <c r="AG66" s="183"/>
      <c r="AH66" s="183"/>
      <c r="AI66" s="183"/>
      <c r="AJ66" s="183"/>
      <c r="AK66" s="183"/>
      <c r="AL66" s="183"/>
      <c r="AM66" s="183"/>
      <c r="AN66" s="183"/>
      <c r="AO66" s="183"/>
      <c r="AP66" s="183"/>
      <c r="AQ66" s="183"/>
      <c r="AR66" s="183"/>
      <c r="AS66" s="183"/>
      <c r="AT66" s="183"/>
      <c r="AU66" s="183"/>
      <c r="AV66" s="183"/>
      <c r="AW66" s="183"/>
      <c r="AX66" s="183"/>
      <c r="AY66" s="183"/>
      <c r="AZ66" s="183"/>
      <c r="BA66" s="183"/>
      <c r="BB66" s="183"/>
      <c r="BC66" s="183"/>
      <c r="BD66" s="183"/>
      <c r="BE66" s="183"/>
      <c r="BF66" s="183"/>
      <c r="BG66" s="183"/>
      <c r="BH66" s="183"/>
      <c r="BI66" s="183"/>
      <c r="BJ66" s="183"/>
      <c r="BK66" s="183"/>
      <c r="BL66" s="183"/>
      <c r="BM66" s="183"/>
      <c r="BN66" s="183"/>
      <c r="BO66" s="183"/>
      <c r="BP66" s="183"/>
      <c r="BQ66" s="183"/>
      <c r="BR66" s="183"/>
      <c r="BS66" s="183"/>
      <c r="BT66" s="183"/>
      <c r="BU66" s="183"/>
      <c r="BV66" s="183"/>
      <c r="BW66" s="183"/>
      <c r="BX66" s="183"/>
      <c r="BY66" s="183"/>
      <c r="BZ66" s="183"/>
      <c r="CA66" s="183"/>
      <c r="CB66" s="183"/>
      <c r="CC66" s="183"/>
      <c r="CD66" s="183"/>
      <c r="CE66" s="183"/>
      <c r="CF66" s="183"/>
      <c r="CG66" s="183"/>
      <c r="CH66" s="183"/>
      <c r="CI66" s="183"/>
      <c r="CJ66" s="183"/>
      <c r="CK66" s="183"/>
      <c r="CL66" s="183"/>
      <c r="CM66" s="183"/>
      <c r="CN66" s="183"/>
      <c r="CO66" s="183"/>
      <c r="CP66" s="183"/>
      <c r="CQ66" s="183"/>
      <c r="CR66" s="183"/>
      <c r="CS66" s="183"/>
      <c r="CT66" s="183"/>
      <c r="CU66" s="183"/>
      <c r="CV66" s="183"/>
      <c r="CW66" s="183"/>
      <c r="CX66" s="183"/>
      <c r="CY66" s="183"/>
      <c r="CZ66" s="183"/>
      <c r="DA66" s="183"/>
      <c r="DB66" s="183"/>
      <c r="DC66" s="183"/>
      <c r="DD66" s="183"/>
      <c r="DE66" s="183"/>
      <c r="DF66" s="183"/>
      <c r="DG66" s="183"/>
      <c r="DH66" s="183"/>
      <c r="DI66" s="183"/>
      <c r="DJ66" s="183"/>
      <c r="DK66" s="183"/>
      <c r="DL66" s="183"/>
      <c r="DM66" s="183"/>
      <c r="DN66" s="183"/>
      <c r="DO66" s="183"/>
      <c r="DP66" s="183"/>
      <c r="DQ66" s="183"/>
      <c r="DR66" s="183"/>
      <c r="DS66" s="183"/>
      <c r="DT66" s="183"/>
      <c r="DU66" s="183"/>
      <c r="DV66" s="183"/>
      <c r="DW66" s="183"/>
      <c r="DX66" s="183"/>
      <c r="DY66" s="183"/>
      <c r="DZ66" s="183"/>
      <c r="EA66" s="183"/>
      <c r="EB66" s="183"/>
      <c r="EC66" s="183"/>
      <c r="ED66" s="183"/>
      <c r="EE66" s="183"/>
      <c r="EF66" s="183"/>
      <c r="EG66" s="183"/>
      <c r="EH66" s="183"/>
      <c r="EI66" s="183"/>
      <c r="EJ66" s="183"/>
      <c r="EK66" s="183"/>
      <c r="EL66" s="183"/>
      <c r="EM66" s="183"/>
      <c r="EN66" s="183"/>
      <c r="EO66" s="183"/>
      <c r="EP66" s="183"/>
      <c r="EQ66" s="183"/>
      <c r="ER66" s="183"/>
      <c r="ES66" s="183"/>
      <c r="ET66" s="183"/>
      <c r="EU66" s="183"/>
      <c r="EV66" s="183"/>
      <c r="EW66" s="183"/>
      <c r="EX66" s="183"/>
      <c r="EY66" s="183"/>
      <c r="EZ66" s="183"/>
      <c r="FA66" s="183"/>
      <c r="FB66" s="183"/>
      <c r="FC66" s="183"/>
      <c r="FD66" s="183"/>
      <c r="FE66" s="183"/>
      <c r="FF66" s="183"/>
      <c r="FG66" s="183"/>
      <c r="FH66" s="183"/>
      <c r="FI66" s="183"/>
      <c r="FJ66" s="183"/>
      <c r="FK66" s="183"/>
      <c r="FL66" s="183"/>
      <c r="FM66" s="183"/>
      <c r="FN66" s="183"/>
      <c r="FO66" s="183"/>
      <c r="FP66" s="183"/>
      <c r="FQ66" s="183"/>
      <c r="FR66" s="183"/>
      <c r="FS66" s="183"/>
      <c r="FT66" s="183"/>
      <c r="FU66" s="183"/>
      <c r="FV66" s="183"/>
      <c r="FW66" s="183"/>
      <c r="FX66" s="183"/>
      <c r="FY66" s="183"/>
      <c r="FZ66" s="183"/>
      <c r="GA66" s="183"/>
      <c r="GB66" s="183"/>
      <c r="GC66" s="183"/>
      <c r="GD66" s="183"/>
      <c r="GE66" s="183"/>
      <c r="GF66" s="183"/>
      <c r="GG66" s="183"/>
      <c r="GH66" s="183"/>
      <c r="GI66" s="183"/>
      <c r="GJ66" s="183"/>
      <c r="GK66" s="183"/>
      <c r="GL66" s="183"/>
      <c r="GM66" s="183"/>
      <c r="GN66" s="183"/>
      <c r="GO66" s="183"/>
      <c r="GP66" s="183"/>
      <c r="GQ66" s="183"/>
      <c r="GR66" s="183"/>
      <c r="GS66" s="183"/>
      <c r="GT66" s="183"/>
      <c r="GU66" s="183"/>
      <c r="GV66" s="183"/>
      <c r="GW66" s="183"/>
      <c r="GX66" s="183"/>
      <c r="GY66" s="183"/>
      <c r="GZ66" s="183"/>
      <c r="HA66" s="183"/>
      <c r="HB66" s="183"/>
      <c r="HC66" s="183"/>
      <c r="HD66" s="183"/>
      <c r="HE66" s="183"/>
      <c r="HF66" s="183"/>
      <c r="HG66" s="183"/>
      <c r="HH66" s="183"/>
      <c r="HI66" s="183"/>
      <c r="HJ66" s="183"/>
      <c r="HK66" s="183"/>
      <c r="HL66" s="183"/>
      <c r="HM66" s="183"/>
      <c r="HN66" s="183"/>
      <c r="HO66" s="183"/>
      <c r="HP66" s="183"/>
      <c r="HQ66" s="183"/>
      <c r="HR66" s="183"/>
      <c r="HS66" s="183"/>
      <c r="HT66" s="183"/>
      <c r="HU66" s="183"/>
      <c r="HV66" s="183"/>
      <c r="HW66" s="183"/>
      <c r="HX66" s="183"/>
      <c r="HY66" s="183"/>
      <c r="HZ66" s="183"/>
      <c r="IA66" s="183"/>
      <c r="IB66" s="183"/>
      <c r="IC66" s="183"/>
      <c r="ID66" s="183"/>
      <c r="IE66" s="183"/>
      <c r="IF66" s="183"/>
      <c r="IG66" s="183"/>
      <c r="IH66" s="183"/>
      <c r="II66" s="183"/>
      <c r="IJ66" s="183"/>
      <c r="IK66" s="183"/>
      <c r="IL66" s="183"/>
      <c r="IM66" s="183"/>
      <c r="IN66" s="183"/>
      <c r="IO66" s="183"/>
      <c r="IP66" s="183"/>
      <c r="IQ66" s="183"/>
      <c r="IR66" s="183"/>
      <c r="IS66" s="183"/>
      <c r="IT66" s="183"/>
      <c r="IU66" s="183"/>
      <c r="IV66" s="183"/>
      <c r="IW66" s="183"/>
      <c r="IX66" s="183"/>
      <c r="IY66" s="183"/>
      <c r="IZ66" s="183"/>
      <c r="JA66" s="183"/>
      <c r="JB66" s="183"/>
      <c r="JC66" s="183"/>
      <c r="JD66" s="183"/>
      <c r="JE66" s="183"/>
      <c r="JF66" s="183"/>
      <c r="JG66" s="183"/>
      <c r="JH66" s="183"/>
      <c r="JI66" s="183"/>
      <c r="JJ66" s="183"/>
      <c r="JK66" s="183"/>
      <c r="JL66" s="183"/>
      <c r="JM66" s="183"/>
      <c r="JN66" s="183"/>
      <c r="JO66" s="183"/>
      <c r="JP66" s="183"/>
      <c r="JQ66" s="183"/>
      <c r="JR66" s="183"/>
      <c r="JS66" s="183"/>
      <c r="JT66" s="183"/>
      <c r="JU66" s="183"/>
      <c r="JV66" s="183"/>
      <c r="JW66" s="183"/>
      <c r="JX66" s="183"/>
      <c r="JY66" s="183"/>
      <c r="JZ66" s="183"/>
      <c r="KA66" s="183"/>
      <c r="KB66" s="183"/>
      <c r="KC66" s="183"/>
      <c r="KD66" s="183"/>
      <c r="KE66" s="183"/>
      <c r="KF66" s="183"/>
      <c r="KG66" s="183"/>
      <c r="KH66" s="183"/>
      <c r="KI66" s="183"/>
      <c r="KJ66" s="183"/>
      <c r="KK66" s="183"/>
      <c r="KL66" s="183"/>
      <c r="KM66" s="183"/>
      <c r="KN66" s="183"/>
      <c r="KO66" s="183"/>
      <c r="KP66" s="183"/>
      <c r="KQ66" s="183"/>
      <c r="KR66" s="183"/>
      <c r="KS66" s="183"/>
      <c r="KT66" s="183"/>
      <c r="KU66" s="183"/>
      <c r="KV66" s="183"/>
      <c r="KW66" s="183"/>
      <c r="KX66" s="183"/>
      <c r="KY66" s="183"/>
      <c r="KZ66" s="183"/>
      <c r="LA66" s="183"/>
      <c r="LB66" s="183"/>
      <c r="LC66" s="183"/>
      <c r="LD66" s="183"/>
      <c r="LE66" s="183"/>
      <c r="LF66" s="183"/>
      <c r="LG66" s="183"/>
      <c r="LH66" s="183"/>
      <c r="LI66" s="183"/>
      <c r="LJ66" s="183"/>
      <c r="LK66" s="183"/>
      <c r="LL66" s="183"/>
      <c r="LM66" s="183"/>
      <c r="LN66" s="183"/>
      <c r="LO66" s="183"/>
      <c r="LP66" s="183"/>
      <c r="LQ66" s="183"/>
      <c r="LR66" s="183"/>
      <c r="LS66" s="183"/>
      <c r="LT66" s="183"/>
      <c r="LU66" s="183"/>
      <c r="LV66" s="183"/>
      <c r="LW66" s="183"/>
      <c r="LX66" s="183"/>
      <c r="LY66" s="183"/>
      <c r="LZ66" s="183"/>
      <c r="MA66" s="183"/>
      <c r="MB66" s="183"/>
      <c r="MC66" s="183"/>
      <c r="MD66" s="183"/>
      <c r="ME66" s="183"/>
      <c r="MF66" s="183"/>
      <c r="MG66" s="183"/>
    </row>
    <row r="67" spans="1:345" s="220" customFormat="1" ht="13.5" hidden="1" customHeight="1">
      <c r="A67" s="183"/>
      <c r="B67" s="183"/>
      <c r="C67" s="183"/>
      <c r="D67" s="224"/>
      <c r="E67" s="225"/>
      <c r="F67" s="182"/>
      <c r="G67" s="182"/>
      <c r="H67" s="182"/>
      <c r="I67" s="182"/>
      <c r="J67" s="182"/>
      <c r="K67" s="182"/>
      <c r="L67" s="182"/>
      <c r="M67" s="94"/>
      <c r="N67" s="182"/>
      <c r="O67" s="182"/>
      <c r="P67" s="182"/>
      <c r="Q67" s="183"/>
      <c r="R67" s="183"/>
      <c r="S67" s="183"/>
      <c r="T67" s="183"/>
      <c r="U67" s="183"/>
      <c r="V67" s="183"/>
      <c r="W67" s="183"/>
      <c r="X67" s="183"/>
      <c r="Y67" s="183"/>
      <c r="Z67" s="183"/>
      <c r="AA67" s="183"/>
      <c r="AB67" s="183"/>
      <c r="AC67" s="183"/>
      <c r="AD67" s="183"/>
      <c r="AE67" s="183"/>
      <c r="AF67" s="183"/>
      <c r="AG67" s="183"/>
      <c r="AH67" s="183"/>
      <c r="AI67" s="183"/>
      <c r="AJ67" s="183"/>
      <c r="AK67" s="183"/>
      <c r="AL67" s="183"/>
      <c r="AM67" s="183"/>
      <c r="AN67" s="183"/>
      <c r="AO67" s="183"/>
      <c r="AP67" s="183"/>
      <c r="AQ67" s="183"/>
      <c r="AR67" s="183"/>
      <c r="AS67" s="183"/>
      <c r="AT67" s="183"/>
      <c r="AU67" s="183"/>
      <c r="AV67" s="183"/>
      <c r="AW67" s="183"/>
      <c r="AX67" s="183"/>
      <c r="AY67" s="183"/>
      <c r="AZ67" s="183"/>
      <c r="BA67" s="183"/>
      <c r="BB67" s="183"/>
      <c r="BC67" s="183"/>
      <c r="BD67" s="183"/>
      <c r="BE67" s="183"/>
      <c r="BF67" s="183"/>
      <c r="BG67" s="183"/>
      <c r="BH67" s="183"/>
      <c r="BI67" s="183"/>
      <c r="BJ67" s="183"/>
      <c r="BK67" s="183"/>
      <c r="BL67" s="183"/>
      <c r="BM67" s="183"/>
      <c r="BN67" s="183"/>
      <c r="BO67" s="183"/>
      <c r="BP67" s="183"/>
      <c r="BQ67" s="183"/>
      <c r="BR67" s="183"/>
      <c r="BS67" s="183"/>
      <c r="BT67" s="183"/>
      <c r="BU67" s="183"/>
      <c r="BV67" s="183"/>
      <c r="BW67" s="183"/>
      <c r="BX67" s="183"/>
      <c r="BY67" s="183"/>
      <c r="BZ67" s="183"/>
      <c r="CA67" s="183"/>
      <c r="CB67" s="183"/>
      <c r="CC67" s="183"/>
      <c r="CD67" s="183"/>
      <c r="CE67" s="183"/>
      <c r="CF67" s="183"/>
      <c r="CG67" s="183"/>
      <c r="CH67" s="183"/>
      <c r="CI67" s="183"/>
      <c r="CJ67" s="183"/>
      <c r="CK67" s="183"/>
      <c r="CL67" s="183"/>
      <c r="CM67" s="183"/>
      <c r="CN67" s="183"/>
      <c r="CO67" s="183"/>
      <c r="CP67" s="183"/>
      <c r="CQ67" s="183"/>
      <c r="CR67" s="183"/>
      <c r="CS67" s="183"/>
      <c r="CT67" s="183"/>
      <c r="CU67" s="183"/>
      <c r="CV67" s="183"/>
      <c r="CW67" s="183"/>
      <c r="CX67" s="183"/>
      <c r="CY67" s="183"/>
      <c r="CZ67" s="183"/>
      <c r="DA67" s="183"/>
      <c r="DB67" s="183"/>
      <c r="DC67" s="183"/>
      <c r="DD67" s="183"/>
      <c r="DE67" s="183"/>
      <c r="DF67" s="183"/>
      <c r="DG67" s="183"/>
      <c r="DH67" s="183"/>
      <c r="DI67" s="183"/>
      <c r="DJ67" s="183"/>
      <c r="DK67" s="183"/>
      <c r="DL67" s="183"/>
      <c r="DM67" s="183"/>
      <c r="DN67" s="183"/>
      <c r="DO67" s="183"/>
      <c r="DP67" s="183"/>
      <c r="DQ67" s="183"/>
      <c r="DR67" s="183"/>
      <c r="DS67" s="183"/>
      <c r="DT67" s="183"/>
      <c r="DU67" s="183"/>
      <c r="DV67" s="183"/>
      <c r="DW67" s="183"/>
      <c r="DX67" s="183"/>
      <c r="DY67" s="183"/>
      <c r="DZ67" s="183"/>
      <c r="EA67" s="183"/>
      <c r="EB67" s="183"/>
      <c r="EC67" s="183"/>
      <c r="ED67" s="183"/>
      <c r="EE67" s="183"/>
      <c r="EF67" s="183"/>
      <c r="EG67" s="183"/>
      <c r="EH67" s="183"/>
      <c r="EI67" s="183"/>
      <c r="EJ67" s="183"/>
      <c r="EK67" s="183"/>
      <c r="EL67" s="183"/>
      <c r="EM67" s="183"/>
      <c r="EN67" s="183"/>
      <c r="EO67" s="183"/>
      <c r="EP67" s="183"/>
      <c r="EQ67" s="183"/>
      <c r="ER67" s="183"/>
      <c r="ES67" s="183"/>
      <c r="ET67" s="183"/>
      <c r="EU67" s="183"/>
      <c r="EV67" s="183"/>
      <c r="EW67" s="183"/>
      <c r="EX67" s="183"/>
      <c r="EY67" s="183"/>
      <c r="EZ67" s="183"/>
      <c r="FA67" s="183"/>
      <c r="FB67" s="183"/>
      <c r="FC67" s="183"/>
      <c r="FD67" s="183"/>
      <c r="FE67" s="183"/>
      <c r="FF67" s="183"/>
      <c r="FG67" s="183"/>
      <c r="FH67" s="183"/>
      <c r="FI67" s="183"/>
      <c r="FJ67" s="183"/>
      <c r="FK67" s="183"/>
      <c r="FL67" s="183"/>
      <c r="FM67" s="183"/>
      <c r="FN67" s="183"/>
      <c r="FO67" s="183"/>
      <c r="FP67" s="183"/>
      <c r="FQ67" s="183"/>
      <c r="FR67" s="183"/>
      <c r="FS67" s="183"/>
      <c r="FT67" s="183"/>
      <c r="FU67" s="183"/>
      <c r="FV67" s="183"/>
      <c r="FW67" s="183"/>
      <c r="FX67" s="183"/>
      <c r="FY67" s="183"/>
      <c r="FZ67" s="183"/>
      <c r="GA67" s="183"/>
      <c r="GB67" s="183"/>
      <c r="GC67" s="183"/>
      <c r="GD67" s="183"/>
      <c r="GE67" s="183"/>
      <c r="GF67" s="183"/>
      <c r="GG67" s="183"/>
      <c r="GH67" s="183"/>
      <c r="GI67" s="183"/>
      <c r="GJ67" s="183"/>
      <c r="GK67" s="183"/>
      <c r="GL67" s="183"/>
      <c r="GM67" s="183"/>
      <c r="GN67" s="183"/>
      <c r="GO67" s="183"/>
      <c r="GP67" s="183"/>
      <c r="GQ67" s="183"/>
      <c r="GR67" s="183"/>
      <c r="GS67" s="183"/>
      <c r="GT67" s="183"/>
      <c r="GU67" s="183"/>
      <c r="GV67" s="183"/>
      <c r="GW67" s="183"/>
      <c r="GX67" s="183"/>
      <c r="GY67" s="183"/>
      <c r="GZ67" s="183"/>
      <c r="HA67" s="183"/>
      <c r="HB67" s="183"/>
      <c r="HC67" s="183"/>
      <c r="HD67" s="183"/>
      <c r="HE67" s="183"/>
      <c r="HF67" s="183"/>
      <c r="HG67" s="183"/>
      <c r="HH67" s="183"/>
      <c r="HI67" s="183"/>
      <c r="HJ67" s="183"/>
      <c r="HK67" s="183"/>
      <c r="HL67" s="183"/>
      <c r="HM67" s="183"/>
      <c r="HN67" s="183"/>
      <c r="HO67" s="183"/>
      <c r="HP67" s="183"/>
      <c r="HQ67" s="183"/>
      <c r="HR67" s="183"/>
      <c r="HS67" s="183"/>
      <c r="HT67" s="183"/>
      <c r="HU67" s="183"/>
      <c r="HV67" s="183"/>
      <c r="HW67" s="183"/>
      <c r="HX67" s="183"/>
      <c r="HY67" s="183"/>
      <c r="HZ67" s="183"/>
      <c r="IA67" s="183"/>
      <c r="IB67" s="183"/>
      <c r="IC67" s="183"/>
      <c r="ID67" s="183"/>
      <c r="IE67" s="183"/>
      <c r="IF67" s="183"/>
      <c r="IG67" s="183"/>
      <c r="IH67" s="183"/>
      <c r="II67" s="183"/>
      <c r="IJ67" s="183"/>
      <c r="IK67" s="183"/>
      <c r="IL67" s="183"/>
      <c r="IM67" s="183"/>
      <c r="IN67" s="183"/>
      <c r="IO67" s="183"/>
      <c r="IP67" s="183"/>
      <c r="IQ67" s="183"/>
      <c r="IR67" s="183"/>
      <c r="IS67" s="183"/>
      <c r="IT67" s="183"/>
      <c r="IU67" s="183"/>
      <c r="IV67" s="183"/>
      <c r="IW67" s="183"/>
      <c r="IX67" s="183"/>
      <c r="IY67" s="183"/>
      <c r="IZ67" s="183"/>
      <c r="JA67" s="183"/>
      <c r="JB67" s="183"/>
      <c r="JC67" s="183"/>
      <c r="JD67" s="183"/>
      <c r="JE67" s="183"/>
      <c r="JF67" s="183"/>
      <c r="JG67" s="183"/>
      <c r="JH67" s="183"/>
      <c r="JI67" s="183"/>
      <c r="JJ67" s="183"/>
      <c r="JK67" s="183"/>
      <c r="JL67" s="183"/>
      <c r="JM67" s="183"/>
      <c r="JN67" s="183"/>
      <c r="JO67" s="183"/>
      <c r="JP67" s="183"/>
      <c r="JQ67" s="183"/>
      <c r="JR67" s="183"/>
      <c r="JS67" s="183"/>
      <c r="JT67" s="183"/>
      <c r="JU67" s="183"/>
      <c r="JV67" s="183"/>
      <c r="JW67" s="183"/>
      <c r="JX67" s="183"/>
      <c r="JY67" s="183"/>
      <c r="JZ67" s="183"/>
      <c r="KA67" s="183"/>
      <c r="KB67" s="183"/>
      <c r="KC67" s="183"/>
      <c r="KD67" s="183"/>
      <c r="KE67" s="183"/>
      <c r="KF67" s="183"/>
      <c r="KG67" s="183"/>
      <c r="KH67" s="183"/>
      <c r="KI67" s="183"/>
      <c r="KJ67" s="183"/>
      <c r="KK67" s="183"/>
      <c r="KL67" s="183"/>
      <c r="KM67" s="183"/>
      <c r="KN67" s="183"/>
      <c r="KO67" s="183"/>
      <c r="KP67" s="183"/>
      <c r="KQ67" s="183"/>
      <c r="KR67" s="183"/>
      <c r="KS67" s="183"/>
      <c r="KT67" s="183"/>
      <c r="KU67" s="183"/>
      <c r="KV67" s="183"/>
      <c r="KW67" s="183"/>
      <c r="KX67" s="183"/>
      <c r="KY67" s="183"/>
      <c r="KZ67" s="183"/>
      <c r="LA67" s="183"/>
      <c r="LB67" s="183"/>
      <c r="LC67" s="183"/>
      <c r="LD67" s="183"/>
      <c r="LE67" s="183"/>
      <c r="LF67" s="183"/>
      <c r="LG67" s="183"/>
      <c r="LH67" s="183"/>
      <c r="LI67" s="183"/>
      <c r="LJ67" s="183"/>
      <c r="LK67" s="183"/>
      <c r="LL67" s="183"/>
      <c r="LM67" s="183"/>
      <c r="LN67" s="183"/>
      <c r="LO67" s="183"/>
      <c r="LP67" s="183"/>
      <c r="LQ67" s="183"/>
      <c r="LR67" s="183"/>
      <c r="LS67" s="183"/>
      <c r="LT67" s="183"/>
      <c r="LU67" s="183"/>
      <c r="LV67" s="183"/>
      <c r="LW67" s="183"/>
      <c r="LX67" s="183"/>
      <c r="LY67" s="183"/>
      <c r="LZ67" s="183"/>
      <c r="MA67" s="183"/>
      <c r="MB67" s="183"/>
      <c r="MC67" s="183"/>
      <c r="MD67" s="183"/>
      <c r="ME67" s="183"/>
      <c r="MF67" s="183"/>
      <c r="MG67" s="183"/>
    </row>
    <row r="68" spans="1:345" s="220" customFormat="1" ht="13.5" hidden="1" customHeight="1">
      <c r="A68" s="183"/>
      <c r="B68" s="183"/>
      <c r="C68" s="183"/>
      <c r="D68" s="224"/>
      <c r="E68" s="225"/>
      <c r="F68" s="182"/>
      <c r="G68" s="182"/>
      <c r="H68" s="182"/>
      <c r="I68" s="182"/>
      <c r="J68" s="182"/>
      <c r="K68" s="182"/>
      <c r="L68" s="182"/>
      <c r="M68" s="94"/>
      <c r="N68" s="182"/>
      <c r="O68" s="182"/>
      <c r="P68" s="182"/>
      <c r="Q68" s="183"/>
      <c r="R68" s="183"/>
      <c r="S68" s="183"/>
      <c r="T68" s="183"/>
      <c r="U68" s="183"/>
      <c r="V68" s="183"/>
      <c r="W68" s="183"/>
      <c r="X68" s="183"/>
      <c r="Y68" s="183"/>
      <c r="Z68" s="183"/>
      <c r="AA68" s="183"/>
      <c r="AB68" s="183"/>
      <c r="AC68" s="183"/>
      <c r="AD68" s="183"/>
      <c r="AE68" s="183"/>
      <c r="AF68" s="183"/>
      <c r="AG68" s="183"/>
      <c r="AH68" s="183"/>
      <c r="AI68" s="183"/>
      <c r="AJ68" s="183"/>
      <c r="AK68" s="183"/>
      <c r="AL68" s="183"/>
      <c r="AM68" s="183"/>
      <c r="AN68" s="183"/>
      <c r="AO68" s="183"/>
      <c r="AP68" s="183"/>
      <c r="AQ68" s="183"/>
      <c r="AR68" s="183"/>
      <c r="AS68" s="183"/>
      <c r="AT68" s="183"/>
      <c r="AU68" s="183"/>
      <c r="AV68" s="183"/>
      <c r="AW68" s="183"/>
      <c r="AX68" s="183"/>
      <c r="AY68" s="183"/>
      <c r="AZ68" s="183"/>
      <c r="BA68" s="183"/>
      <c r="BB68" s="183"/>
      <c r="BC68" s="183"/>
      <c r="BD68" s="183"/>
      <c r="BE68" s="183"/>
      <c r="BF68" s="183"/>
      <c r="BG68" s="183"/>
      <c r="BH68" s="183"/>
      <c r="BI68" s="183"/>
      <c r="BJ68" s="183"/>
      <c r="BK68" s="183"/>
      <c r="BL68" s="183"/>
      <c r="BM68" s="183"/>
      <c r="BN68" s="183"/>
      <c r="BO68" s="183"/>
      <c r="BP68" s="183"/>
      <c r="BQ68" s="183"/>
      <c r="BR68" s="183"/>
      <c r="BS68" s="183"/>
      <c r="BT68" s="183"/>
      <c r="BU68" s="183"/>
      <c r="BV68" s="183"/>
      <c r="BW68" s="183"/>
      <c r="BX68" s="183"/>
      <c r="BY68" s="183"/>
      <c r="BZ68" s="183"/>
      <c r="CA68" s="183"/>
      <c r="CB68" s="183"/>
      <c r="CC68" s="183"/>
      <c r="CD68" s="183"/>
      <c r="CE68" s="183"/>
      <c r="CF68" s="183"/>
      <c r="CG68" s="183"/>
      <c r="CH68" s="183"/>
      <c r="CI68" s="183"/>
      <c r="CJ68" s="183"/>
      <c r="CK68" s="183"/>
      <c r="CL68" s="183"/>
      <c r="CM68" s="183"/>
      <c r="CN68" s="183"/>
      <c r="CO68" s="183"/>
      <c r="CP68" s="183"/>
      <c r="CQ68" s="183"/>
      <c r="CR68" s="183"/>
      <c r="CS68" s="183"/>
      <c r="CT68" s="183"/>
      <c r="CU68" s="183"/>
      <c r="CV68" s="183"/>
      <c r="CW68" s="183"/>
      <c r="CX68" s="183"/>
      <c r="CY68" s="183"/>
      <c r="CZ68" s="183"/>
      <c r="DA68" s="183"/>
      <c r="DB68" s="183"/>
      <c r="DC68" s="183"/>
      <c r="DD68" s="183"/>
      <c r="DE68" s="183"/>
      <c r="DF68" s="183"/>
      <c r="DG68" s="183"/>
      <c r="DH68" s="183"/>
      <c r="DI68" s="183"/>
      <c r="DJ68" s="183"/>
      <c r="DK68" s="183"/>
      <c r="DL68" s="183"/>
      <c r="DM68" s="183"/>
      <c r="DN68" s="183"/>
      <c r="DO68" s="183"/>
      <c r="DP68" s="183"/>
      <c r="DQ68" s="183"/>
      <c r="DR68" s="183"/>
      <c r="DS68" s="183"/>
      <c r="DT68" s="183"/>
      <c r="DU68" s="183"/>
      <c r="DV68" s="183"/>
      <c r="DW68" s="183"/>
      <c r="DX68" s="183"/>
      <c r="DY68" s="183"/>
      <c r="DZ68" s="183"/>
      <c r="EA68" s="183"/>
      <c r="EB68" s="183"/>
      <c r="EC68" s="183"/>
      <c r="ED68" s="183"/>
      <c r="EE68" s="183"/>
      <c r="EF68" s="183"/>
      <c r="EG68" s="183"/>
      <c r="EH68" s="183"/>
      <c r="EI68" s="183"/>
      <c r="EJ68" s="183"/>
      <c r="EK68" s="183"/>
      <c r="EL68" s="183"/>
      <c r="EM68" s="183"/>
      <c r="EN68" s="183"/>
      <c r="EO68" s="183"/>
      <c r="EP68" s="183"/>
      <c r="EQ68" s="183"/>
      <c r="ER68" s="183"/>
      <c r="ES68" s="183"/>
      <c r="ET68" s="183"/>
      <c r="EU68" s="183"/>
      <c r="EV68" s="183"/>
      <c r="EW68" s="183"/>
      <c r="EX68" s="183"/>
      <c r="EY68" s="183"/>
      <c r="EZ68" s="183"/>
      <c r="FA68" s="183"/>
      <c r="FB68" s="183"/>
      <c r="FC68" s="183"/>
      <c r="FD68" s="183"/>
      <c r="FE68" s="183"/>
      <c r="FF68" s="183"/>
      <c r="FG68" s="183"/>
      <c r="FH68" s="183"/>
      <c r="FI68" s="183"/>
      <c r="FJ68" s="183"/>
      <c r="FK68" s="183"/>
      <c r="FL68" s="183"/>
      <c r="FM68" s="183"/>
      <c r="FN68" s="183"/>
      <c r="FO68" s="183"/>
      <c r="FP68" s="183"/>
      <c r="FQ68" s="183"/>
      <c r="FR68" s="183"/>
      <c r="FS68" s="183"/>
      <c r="FT68" s="183"/>
      <c r="FU68" s="183"/>
      <c r="FV68" s="183"/>
      <c r="FW68" s="183"/>
      <c r="FX68" s="183"/>
      <c r="FY68" s="183"/>
      <c r="FZ68" s="183"/>
      <c r="GA68" s="183"/>
      <c r="GB68" s="183"/>
      <c r="GC68" s="183"/>
      <c r="GD68" s="183"/>
      <c r="GE68" s="183"/>
      <c r="GF68" s="183"/>
      <c r="GG68" s="183"/>
      <c r="GH68" s="183"/>
      <c r="GI68" s="183"/>
      <c r="GJ68" s="183"/>
      <c r="GK68" s="183"/>
      <c r="GL68" s="183"/>
      <c r="GM68" s="183"/>
      <c r="GN68" s="183"/>
      <c r="GO68" s="183"/>
      <c r="GP68" s="183"/>
      <c r="GQ68" s="183"/>
      <c r="GR68" s="183"/>
      <c r="GS68" s="183"/>
      <c r="GT68" s="183"/>
      <c r="GU68" s="183"/>
      <c r="GV68" s="183"/>
      <c r="GW68" s="183"/>
      <c r="GX68" s="183"/>
      <c r="GY68" s="183"/>
      <c r="GZ68" s="183"/>
      <c r="HA68" s="183"/>
      <c r="HB68" s="183"/>
      <c r="HC68" s="183"/>
      <c r="HD68" s="183"/>
      <c r="HE68" s="183"/>
      <c r="HF68" s="183"/>
      <c r="HG68" s="183"/>
      <c r="HH68" s="183"/>
      <c r="HI68" s="183"/>
      <c r="HJ68" s="183"/>
      <c r="HK68" s="183"/>
      <c r="HL68" s="183"/>
      <c r="HM68" s="183"/>
      <c r="HN68" s="183"/>
      <c r="HO68" s="183"/>
      <c r="HP68" s="183"/>
      <c r="HQ68" s="183"/>
      <c r="HR68" s="183"/>
      <c r="HS68" s="183"/>
      <c r="HT68" s="183"/>
      <c r="HU68" s="183"/>
      <c r="HV68" s="183"/>
      <c r="HW68" s="183"/>
      <c r="HX68" s="183"/>
      <c r="HY68" s="183"/>
      <c r="HZ68" s="183"/>
      <c r="IA68" s="183"/>
      <c r="IB68" s="183"/>
      <c r="IC68" s="183"/>
      <c r="ID68" s="183"/>
      <c r="IE68" s="183"/>
      <c r="IF68" s="183"/>
      <c r="IG68" s="183"/>
      <c r="IH68" s="183"/>
      <c r="II68" s="183"/>
      <c r="IJ68" s="183"/>
      <c r="IK68" s="183"/>
      <c r="IL68" s="183"/>
      <c r="IM68" s="183"/>
      <c r="IN68" s="183"/>
      <c r="IO68" s="183"/>
      <c r="IP68" s="183"/>
      <c r="IQ68" s="183"/>
      <c r="IR68" s="183"/>
      <c r="IS68" s="183"/>
      <c r="IT68" s="183"/>
      <c r="IU68" s="183"/>
      <c r="IV68" s="183"/>
      <c r="IW68" s="183"/>
      <c r="IX68" s="183"/>
      <c r="IY68" s="183"/>
      <c r="IZ68" s="183"/>
      <c r="JA68" s="183"/>
      <c r="JB68" s="183"/>
      <c r="JC68" s="183"/>
      <c r="JD68" s="183"/>
      <c r="JE68" s="183"/>
      <c r="JF68" s="183"/>
      <c r="JG68" s="183"/>
      <c r="JH68" s="183"/>
      <c r="JI68" s="183"/>
      <c r="JJ68" s="183"/>
      <c r="JK68" s="183"/>
      <c r="JL68" s="183"/>
      <c r="JM68" s="183"/>
      <c r="JN68" s="183"/>
      <c r="JO68" s="183"/>
      <c r="JP68" s="183"/>
      <c r="JQ68" s="183"/>
      <c r="JR68" s="183"/>
      <c r="JS68" s="183"/>
      <c r="JT68" s="183"/>
      <c r="JU68" s="183"/>
      <c r="JV68" s="183"/>
      <c r="JW68" s="183"/>
      <c r="JX68" s="183"/>
      <c r="JY68" s="183"/>
      <c r="JZ68" s="183"/>
      <c r="KA68" s="183"/>
      <c r="KB68" s="183"/>
      <c r="KC68" s="183"/>
      <c r="KD68" s="183"/>
      <c r="KE68" s="183"/>
      <c r="KF68" s="183"/>
      <c r="KG68" s="183"/>
      <c r="KH68" s="183"/>
      <c r="KI68" s="183"/>
      <c r="KJ68" s="183"/>
      <c r="KK68" s="183"/>
      <c r="KL68" s="183"/>
      <c r="KM68" s="183"/>
      <c r="KN68" s="183"/>
      <c r="KO68" s="183"/>
      <c r="KP68" s="183"/>
      <c r="KQ68" s="183"/>
      <c r="KR68" s="183"/>
      <c r="KS68" s="183"/>
      <c r="KT68" s="183"/>
      <c r="KU68" s="183"/>
      <c r="KV68" s="183"/>
      <c r="KW68" s="183"/>
      <c r="KX68" s="183"/>
      <c r="KY68" s="183"/>
      <c r="KZ68" s="183"/>
      <c r="LA68" s="183"/>
      <c r="LB68" s="183"/>
      <c r="LC68" s="183"/>
      <c r="LD68" s="183"/>
      <c r="LE68" s="183"/>
      <c r="LF68" s="183"/>
      <c r="LG68" s="183"/>
      <c r="LH68" s="183"/>
      <c r="LI68" s="183"/>
      <c r="LJ68" s="183"/>
      <c r="LK68" s="183"/>
      <c r="LL68" s="183"/>
      <c r="LM68" s="183"/>
      <c r="LN68" s="183"/>
      <c r="LO68" s="183"/>
      <c r="LP68" s="183"/>
      <c r="LQ68" s="183"/>
      <c r="LR68" s="183"/>
      <c r="LS68" s="183"/>
      <c r="LT68" s="183"/>
      <c r="LU68" s="183"/>
      <c r="LV68" s="183"/>
      <c r="LW68" s="183"/>
      <c r="LX68" s="183"/>
      <c r="LY68" s="183"/>
      <c r="LZ68" s="183"/>
      <c r="MA68" s="183"/>
      <c r="MB68" s="183"/>
      <c r="MC68" s="183"/>
      <c r="MD68" s="183"/>
      <c r="ME68" s="183"/>
      <c r="MF68" s="183"/>
      <c r="MG68" s="183"/>
    </row>
    <row r="69" spans="1:345" s="220" customFormat="1" ht="13.5" hidden="1" customHeight="1">
      <c r="A69" s="183"/>
      <c r="B69" s="183"/>
      <c r="C69" s="183"/>
      <c r="D69" s="224"/>
      <c r="E69" s="225"/>
      <c r="F69" s="182"/>
      <c r="G69" s="182"/>
      <c r="H69" s="182"/>
      <c r="I69" s="182"/>
      <c r="J69" s="182"/>
      <c r="K69" s="182"/>
      <c r="L69" s="182"/>
      <c r="M69" s="94"/>
      <c r="N69" s="182"/>
      <c r="O69" s="182"/>
      <c r="P69" s="182"/>
      <c r="Q69" s="183"/>
      <c r="R69" s="183"/>
      <c r="S69" s="183"/>
      <c r="T69" s="183"/>
      <c r="U69" s="183"/>
      <c r="V69" s="183"/>
      <c r="W69" s="183"/>
      <c r="X69" s="183"/>
      <c r="Y69" s="183"/>
      <c r="Z69" s="183"/>
      <c r="AA69" s="183"/>
      <c r="AB69" s="183"/>
      <c r="AC69" s="183"/>
      <c r="AD69" s="183"/>
      <c r="AE69" s="183"/>
      <c r="AF69" s="183"/>
      <c r="AG69" s="183"/>
      <c r="AH69" s="183"/>
      <c r="AI69" s="183"/>
      <c r="AJ69" s="183"/>
      <c r="AK69" s="183"/>
      <c r="AL69" s="183"/>
      <c r="AM69" s="183"/>
      <c r="AN69" s="183"/>
      <c r="AO69" s="183"/>
      <c r="AP69" s="183"/>
      <c r="AQ69" s="183"/>
      <c r="AR69" s="183"/>
      <c r="AS69" s="183"/>
      <c r="AT69" s="183"/>
      <c r="AU69" s="183"/>
      <c r="AV69" s="183"/>
      <c r="AW69" s="183"/>
      <c r="AX69" s="183"/>
      <c r="AY69" s="183"/>
      <c r="AZ69" s="183"/>
      <c r="BA69" s="183"/>
      <c r="BB69" s="183"/>
      <c r="BC69" s="183"/>
      <c r="BD69" s="183"/>
      <c r="BE69" s="183"/>
      <c r="BF69" s="183"/>
      <c r="BG69" s="183"/>
      <c r="BH69" s="183"/>
      <c r="BI69" s="183"/>
      <c r="BJ69" s="183"/>
      <c r="BK69" s="183"/>
      <c r="BL69" s="183"/>
      <c r="BM69" s="183"/>
      <c r="BN69" s="183"/>
      <c r="BO69" s="183"/>
      <c r="BP69" s="183"/>
      <c r="BQ69" s="183"/>
      <c r="BR69" s="183"/>
      <c r="BS69" s="183"/>
      <c r="BT69" s="183"/>
      <c r="BU69" s="183"/>
      <c r="BV69" s="183"/>
      <c r="BW69" s="183"/>
      <c r="BX69" s="183"/>
      <c r="BY69" s="183"/>
      <c r="BZ69" s="183"/>
      <c r="CA69" s="183"/>
      <c r="CB69" s="183"/>
      <c r="CC69" s="183"/>
      <c r="CD69" s="183"/>
      <c r="CE69" s="183"/>
      <c r="CF69" s="183"/>
      <c r="CG69" s="183"/>
      <c r="CH69" s="183"/>
      <c r="CI69" s="183"/>
      <c r="CJ69" s="183"/>
      <c r="CK69" s="183"/>
      <c r="CL69" s="183"/>
      <c r="CM69" s="183"/>
      <c r="CN69" s="183"/>
      <c r="CO69" s="183"/>
      <c r="CP69" s="183"/>
      <c r="CQ69" s="183"/>
      <c r="CR69" s="183"/>
      <c r="CS69" s="183"/>
      <c r="CT69" s="183"/>
      <c r="CU69" s="183"/>
      <c r="CV69" s="183"/>
      <c r="CW69" s="183"/>
      <c r="CX69" s="183"/>
      <c r="CY69" s="183"/>
      <c r="CZ69" s="183"/>
      <c r="DA69" s="183"/>
      <c r="DB69" s="183"/>
      <c r="DC69" s="183"/>
      <c r="DD69" s="183"/>
      <c r="DE69" s="183"/>
      <c r="DF69" s="183"/>
      <c r="DG69" s="183"/>
      <c r="DH69" s="183"/>
      <c r="DI69" s="183"/>
      <c r="DJ69" s="183"/>
      <c r="DK69" s="183"/>
      <c r="DL69" s="183"/>
      <c r="DM69" s="183"/>
      <c r="DN69" s="183"/>
      <c r="DO69" s="183"/>
      <c r="DP69" s="183"/>
      <c r="DQ69" s="183"/>
      <c r="DR69" s="183"/>
      <c r="DS69" s="183"/>
      <c r="DT69" s="183"/>
      <c r="DU69" s="183"/>
      <c r="DV69" s="183"/>
      <c r="DW69" s="183"/>
      <c r="DX69" s="183"/>
      <c r="DY69" s="183"/>
      <c r="DZ69" s="183"/>
      <c r="EA69" s="183"/>
      <c r="EB69" s="183"/>
      <c r="EC69" s="183"/>
      <c r="ED69" s="183"/>
      <c r="EE69" s="183"/>
      <c r="EF69" s="183"/>
      <c r="EG69" s="183"/>
      <c r="EH69" s="183"/>
      <c r="EI69" s="183"/>
      <c r="EJ69" s="183"/>
      <c r="EK69" s="183"/>
      <c r="EL69" s="183"/>
      <c r="EM69" s="183"/>
      <c r="EN69" s="183"/>
      <c r="EO69" s="183"/>
      <c r="EP69" s="183"/>
      <c r="EQ69" s="183"/>
      <c r="ER69" s="183"/>
      <c r="ES69" s="183"/>
      <c r="ET69" s="183"/>
      <c r="EU69" s="183"/>
      <c r="EV69" s="183"/>
      <c r="EW69" s="183"/>
      <c r="EX69" s="183"/>
      <c r="EY69" s="183"/>
      <c r="EZ69" s="183"/>
      <c r="FA69" s="183"/>
      <c r="FB69" s="183"/>
      <c r="FC69" s="183"/>
      <c r="FD69" s="183"/>
      <c r="FE69" s="183"/>
      <c r="FF69" s="183"/>
      <c r="FG69" s="183"/>
      <c r="FH69" s="183"/>
      <c r="FI69" s="183"/>
      <c r="FJ69" s="183"/>
      <c r="FK69" s="183"/>
      <c r="FL69" s="183"/>
      <c r="FM69" s="183"/>
      <c r="FN69" s="183"/>
      <c r="FO69" s="183"/>
      <c r="FP69" s="183"/>
      <c r="FQ69" s="183"/>
      <c r="FR69" s="183"/>
      <c r="FS69" s="183"/>
      <c r="FT69" s="183"/>
      <c r="FU69" s="183"/>
      <c r="FV69" s="183"/>
      <c r="FW69" s="183"/>
      <c r="FX69" s="183"/>
      <c r="FY69" s="183"/>
      <c r="FZ69" s="183"/>
      <c r="GA69" s="183"/>
      <c r="GB69" s="183"/>
      <c r="GC69" s="183"/>
      <c r="GD69" s="183"/>
      <c r="GE69" s="183"/>
      <c r="GF69" s="183"/>
      <c r="GG69" s="183"/>
      <c r="GH69" s="183"/>
      <c r="GI69" s="183"/>
      <c r="GJ69" s="183"/>
      <c r="GK69" s="183"/>
      <c r="GL69" s="183"/>
      <c r="GM69" s="183"/>
      <c r="GN69" s="183"/>
      <c r="GO69" s="183"/>
      <c r="GP69" s="183"/>
      <c r="GQ69" s="183"/>
      <c r="GR69" s="183"/>
      <c r="GS69" s="183"/>
      <c r="GT69" s="183"/>
      <c r="GU69" s="183"/>
      <c r="GV69" s="183"/>
      <c r="GW69" s="183"/>
      <c r="GX69" s="183"/>
      <c r="GY69" s="183"/>
      <c r="GZ69" s="183"/>
      <c r="HA69" s="183"/>
      <c r="HB69" s="183"/>
      <c r="HC69" s="183"/>
      <c r="HD69" s="183"/>
      <c r="HE69" s="183"/>
      <c r="HF69" s="183"/>
      <c r="HG69" s="183"/>
      <c r="HH69" s="183"/>
      <c r="HI69" s="183"/>
      <c r="HJ69" s="183"/>
      <c r="HK69" s="183"/>
      <c r="HL69" s="183"/>
      <c r="HM69" s="183"/>
      <c r="HN69" s="183"/>
      <c r="HO69" s="183"/>
      <c r="HP69" s="183"/>
      <c r="HQ69" s="183"/>
      <c r="HR69" s="183"/>
      <c r="HS69" s="183"/>
      <c r="HT69" s="183"/>
      <c r="HU69" s="183"/>
      <c r="HV69" s="183"/>
      <c r="HW69" s="183"/>
      <c r="HX69" s="183"/>
      <c r="HY69" s="183"/>
      <c r="HZ69" s="183"/>
      <c r="IA69" s="183"/>
      <c r="IB69" s="183"/>
      <c r="IC69" s="183"/>
      <c r="ID69" s="183"/>
      <c r="IE69" s="183"/>
      <c r="IF69" s="183"/>
      <c r="IG69" s="183"/>
      <c r="IH69" s="183"/>
      <c r="II69" s="183"/>
      <c r="IJ69" s="183"/>
      <c r="IK69" s="183"/>
      <c r="IL69" s="183"/>
      <c r="IM69" s="183"/>
      <c r="IN69" s="183"/>
      <c r="IO69" s="183"/>
      <c r="IP69" s="183"/>
      <c r="IQ69" s="183"/>
      <c r="IR69" s="183"/>
      <c r="IS69" s="183"/>
      <c r="IT69" s="183"/>
      <c r="IU69" s="183"/>
      <c r="IV69" s="183"/>
      <c r="IW69" s="183"/>
      <c r="IX69" s="183"/>
      <c r="IY69" s="183"/>
      <c r="IZ69" s="183"/>
      <c r="JA69" s="183"/>
      <c r="JB69" s="183"/>
      <c r="JC69" s="183"/>
      <c r="JD69" s="183"/>
      <c r="JE69" s="183"/>
      <c r="JF69" s="183"/>
      <c r="JG69" s="183"/>
      <c r="JH69" s="183"/>
      <c r="JI69" s="183"/>
      <c r="JJ69" s="183"/>
      <c r="JK69" s="183"/>
      <c r="JL69" s="183"/>
      <c r="JM69" s="183"/>
      <c r="JN69" s="183"/>
      <c r="JO69" s="183"/>
      <c r="JP69" s="183"/>
      <c r="JQ69" s="183"/>
      <c r="JR69" s="183"/>
      <c r="JS69" s="183"/>
      <c r="JT69" s="183"/>
      <c r="JU69" s="183"/>
      <c r="JV69" s="183"/>
      <c r="JW69" s="183"/>
      <c r="JX69" s="183"/>
      <c r="JY69" s="183"/>
      <c r="JZ69" s="183"/>
      <c r="KA69" s="183"/>
      <c r="KB69" s="183"/>
      <c r="KC69" s="183"/>
      <c r="KD69" s="183"/>
      <c r="KE69" s="183"/>
      <c r="KF69" s="183"/>
      <c r="KG69" s="183"/>
      <c r="KH69" s="183"/>
      <c r="KI69" s="183"/>
      <c r="KJ69" s="183"/>
      <c r="KK69" s="183"/>
      <c r="KL69" s="183"/>
      <c r="KM69" s="183"/>
      <c r="KN69" s="183"/>
      <c r="KO69" s="183"/>
      <c r="KP69" s="183"/>
      <c r="KQ69" s="183"/>
      <c r="KR69" s="183"/>
      <c r="KS69" s="183"/>
      <c r="KT69" s="183"/>
      <c r="KU69" s="183"/>
      <c r="KV69" s="183"/>
      <c r="KW69" s="183"/>
      <c r="KX69" s="183"/>
      <c r="KY69" s="183"/>
      <c r="KZ69" s="183"/>
      <c r="LA69" s="183"/>
      <c r="LB69" s="183"/>
      <c r="LC69" s="183"/>
      <c r="LD69" s="183"/>
      <c r="LE69" s="183"/>
      <c r="LF69" s="183"/>
      <c r="LG69" s="183"/>
      <c r="LH69" s="183"/>
      <c r="LI69" s="183"/>
      <c r="LJ69" s="183"/>
      <c r="LK69" s="183"/>
      <c r="LL69" s="183"/>
      <c r="LM69" s="183"/>
      <c r="LN69" s="183"/>
      <c r="LO69" s="183"/>
      <c r="LP69" s="183"/>
      <c r="LQ69" s="183"/>
      <c r="LR69" s="183"/>
      <c r="LS69" s="183"/>
      <c r="LT69" s="183"/>
      <c r="LU69" s="183"/>
      <c r="LV69" s="183"/>
      <c r="LW69" s="183"/>
      <c r="LX69" s="183"/>
      <c r="LY69" s="183"/>
      <c r="LZ69" s="183"/>
      <c r="MA69" s="183"/>
      <c r="MB69" s="183"/>
      <c r="MC69" s="183"/>
      <c r="MD69" s="183"/>
      <c r="ME69" s="183"/>
      <c r="MF69" s="183"/>
      <c r="MG69" s="183"/>
    </row>
    <row r="70" spans="1:345" s="220" customFormat="1" ht="13.5" hidden="1" customHeight="1">
      <c r="A70" s="183"/>
      <c r="B70" s="183"/>
      <c r="C70" s="183"/>
      <c r="D70" s="224"/>
      <c r="E70" s="225"/>
      <c r="F70" s="224"/>
      <c r="G70" s="224"/>
      <c r="H70" s="183"/>
      <c r="I70" s="183"/>
      <c r="J70" s="214"/>
      <c r="K70" s="214"/>
      <c r="L70" s="214"/>
      <c r="M70" s="94"/>
      <c r="N70" s="183"/>
      <c r="O70" s="183"/>
      <c r="P70" s="183"/>
      <c r="Q70" s="183"/>
      <c r="R70" s="183"/>
      <c r="S70" s="183"/>
      <c r="T70" s="183"/>
      <c r="U70" s="183"/>
      <c r="V70" s="183"/>
      <c r="W70" s="183"/>
      <c r="X70" s="183"/>
      <c r="Y70" s="183"/>
      <c r="Z70" s="183"/>
      <c r="AA70" s="183"/>
      <c r="AB70" s="183"/>
      <c r="AC70" s="183"/>
      <c r="AD70" s="183"/>
      <c r="AE70" s="183"/>
      <c r="AF70" s="183"/>
      <c r="AG70" s="183"/>
      <c r="AH70" s="183"/>
      <c r="AI70" s="183"/>
      <c r="AJ70" s="183"/>
      <c r="AK70" s="183"/>
      <c r="AL70" s="183"/>
      <c r="AM70" s="183"/>
      <c r="AN70" s="183"/>
      <c r="AO70" s="183"/>
      <c r="AP70" s="183"/>
      <c r="AQ70" s="183"/>
      <c r="AR70" s="183"/>
      <c r="AS70" s="183"/>
      <c r="AT70" s="183"/>
      <c r="AU70" s="183"/>
      <c r="AV70" s="183"/>
      <c r="AW70" s="183"/>
      <c r="AX70" s="183"/>
      <c r="AY70" s="183"/>
      <c r="AZ70" s="183"/>
      <c r="BA70" s="183"/>
      <c r="BB70" s="183"/>
      <c r="BC70" s="183"/>
      <c r="BD70" s="183"/>
      <c r="BE70" s="183"/>
      <c r="BF70" s="183"/>
      <c r="BG70" s="183"/>
      <c r="BH70" s="183"/>
      <c r="BI70" s="183"/>
      <c r="BJ70" s="183"/>
      <c r="BK70" s="183"/>
      <c r="BL70" s="183"/>
      <c r="BM70" s="183"/>
      <c r="BN70" s="183"/>
      <c r="BO70" s="183"/>
      <c r="BP70" s="183"/>
      <c r="BQ70" s="183"/>
      <c r="BR70" s="183"/>
      <c r="BS70" s="183"/>
      <c r="BT70" s="183"/>
      <c r="BU70" s="183"/>
      <c r="BV70" s="183"/>
      <c r="BW70" s="183"/>
      <c r="BX70" s="183"/>
      <c r="BY70" s="183"/>
      <c r="BZ70" s="183"/>
      <c r="CA70" s="183"/>
      <c r="CB70" s="183"/>
      <c r="CC70" s="183"/>
      <c r="CD70" s="183"/>
      <c r="CE70" s="183"/>
      <c r="CF70" s="183"/>
      <c r="CG70" s="183"/>
      <c r="CH70" s="183"/>
      <c r="CI70" s="183"/>
      <c r="CJ70" s="183"/>
      <c r="CK70" s="183"/>
      <c r="CL70" s="183"/>
      <c r="CM70" s="183"/>
      <c r="CN70" s="183"/>
      <c r="CO70" s="183"/>
      <c r="CP70" s="183"/>
      <c r="CQ70" s="183"/>
      <c r="CR70" s="183"/>
      <c r="CS70" s="183"/>
      <c r="CT70" s="183"/>
      <c r="CU70" s="183"/>
      <c r="CV70" s="183"/>
      <c r="CW70" s="183"/>
      <c r="CX70" s="183"/>
      <c r="CY70" s="183"/>
      <c r="CZ70" s="183"/>
      <c r="DA70" s="183"/>
      <c r="DB70" s="183"/>
      <c r="DC70" s="183"/>
      <c r="DD70" s="183"/>
      <c r="DE70" s="183"/>
      <c r="DF70" s="183"/>
      <c r="DG70" s="183"/>
      <c r="DH70" s="183"/>
      <c r="DI70" s="183"/>
      <c r="DJ70" s="183"/>
      <c r="DK70" s="183"/>
      <c r="DL70" s="183"/>
      <c r="DM70" s="183"/>
      <c r="DN70" s="183"/>
      <c r="DO70" s="183"/>
      <c r="DP70" s="183"/>
      <c r="DQ70" s="183"/>
      <c r="DR70" s="183"/>
      <c r="DS70" s="183"/>
      <c r="DT70" s="183"/>
      <c r="DU70" s="183"/>
      <c r="DV70" s="183"/>
      <c r="DW70" s="183"/>
      <c r="DX70" s="183"/>
      <c r="DY70" s="183"/>
      <c r="DZ70" s="183"/>
      <c r="EA70" s="183"/>
      <c r="EB70" s="183"/>
      <c r="EC70" s="183"/>
      <c r="ED70" s="183"/>
      <c r="EE70" s="183"/>
      <c r="EF70" s="183"/>
      <c r="EG70" s="183"/>
      <c r="EH70" s="183"/>
      <c r="EI70" s="183"/>
      <c r="EJ70" s="183"/>
      <c r="EK70" s="183"/>
      <c r="EL70" s="183"/>
      <c r="EM70" s="183"/>
      <c r="EN70" s="183"/>
      <c r="EO70" s="183"/>
      <c r="EP70" s="183"/>
      <c r="EQ70" s="183"/>
      <c r="ER70" s="183"/>
      <c r="ES70" s="183"/>
      <c r="ET70" s="183"/>
      <c r="EU70" s="183"/>
      <c r="EV70" s="183"/>
      <c r="EW70" s="183"/>
      <c r="EX70" s="183"/>
      <c r="EY70" s="183"/>
      <c r="EZ70" s="183"/>
      <c r="FA70" s="183"/>
      <c r="FB70" s="183"/>
      <c r="FC70" s="183"/>
      <c r="FD70" s="183"/>
      <c r="FE70" s="183"/>
      <c r="FF70" s="183"/>
      <c r="FG70" s="183"/>
      <c r="FH70" s="183"/>
      <c r="FI70" s="183"/>
      <c r="FJ70" s="183"/>
      <c r="FK70" s="183"/>
      <c r="FL70" s="183"/>
      <c r="FM70" s="183"/>
      <c r="FN70" s="183"/>
      <c r="FO70" s="183"/>
      <c r="FP70" s="183"/>
      <c r="FQ70" s="183"/>
      <c r="FR70" s="183"/>
      <c r="FS70" s="183"/>
      <c r="FT70" s="183"/>
      <c r="FU70" s="183"/>
      <c r="FV70" s="183"/>
      <c r="FW70" s="183"/>
      <c r="FX70" s="183"/>
      <c r="FY70" s="183"/>
      <c r="FZ70" s="183"/>
      <c r="GA70" s="183"/>
      <c r="GB70" s="183"/>
      <c r="GC70" s="183"/>
      <c r="GD70" s="183"/>
      <c r="GE70" s="183"/>
      <c r="GF70" s="183"/>
      <c r="GG70" s="183"/>
      <c r="GH70" s="183"/>
      <c r="GI70" s="183"/>
      <c r="GJ70" s="183"/>
      <c r="GK70" s="183"/>
      <c r="GL70" s="183"/>
      <c r="GM70" s="183"/>
      <c r="GN70" s="183"/>
      <c r="GO70" s="183"/>
      <c r="GP70" s="183"/>
      <c r="GQ70" s="183"/>
      <c r="GR70" s="183"/>
      <c r="GS70" s="183"/>
      <c r="GT70" s="183"/>
      <c r="GU70" s="183"/>
      <c r="GV70" s="183"/>
      <c r="GW70" s="183"/>
      <c r="GX70" s="183"/>
      <c r="GY70" s="183"/>
      <c r="GZ70" s="183"/>
      <c r="HA70" s="183"/>
      <c r="HB70" s="183"/>
      <c r="HC70" s="183"/>
      <c r="HD70" s="183"/>
      <c r="HE70" s="183"/>
      <c r="HF70" s="183"/>
      <c r="HG70" s="183"/>
      <c r="HH70" s="183"/>
      <c r="HI70" s="183"/>
      <c r="HJ70" s="183"/>
      <c r="HK70" s="183"/>
      <c r="HL70" s="183"/>
      <c r="HM70" s="183"/>
      <c r="HN70" s="183"/>
      <c r="HO70" s="183"/>
      <c r="HP70" s="183"/>
      <c r="HQ70" s="183"/>
      <c r="HR70" s="183"/>
      <c r="HS70" s="183"/>
      <c r="HT70" s="183"/>
      <c r="HU70" s="183"/>
      <c r="HV70" s="183"/>
      <c r="HW70" s="183"/>
      <c r="HX70" s="183"/>
      <c r="HY70" s="183"/>
      <c r="HZ70" s="183"/>
      <c r="IA70" s="183"/>
      <c r="IB70" s="183"/>
      <c r="IC70" s="183"/>
      <c r="ID70" s="183"/>
      <c r="IE70" s="183"/>
      <c r="IF70" s="183"/>
      <c r="IG70" s="183"/>
      <c r="IH70" s="183"/>
      <c r="II70" s="183"/>
      <c r="IJ70" s="183"/>
      <c r="IK70" s="183"/>
      <c r="IL70" s="183"/>
      <c r="IM70" s="183"/>
      <c r="IN70" s="183"/>
      <c r="IO70" s="183"/>
      <c r="IP70" s="183"/>
      <c r="IQ70" s="183"/>
      <c r="IR70" s="183"/>
      <c r="IS70" s="183"/>
      <c r="IT70" s="183"/>
      <c r="IU70" s="183"/>
      <c r="IV70" s="183"/>
      <c r="IW70" s="183"/>
      <c r="IX70" s="183"/>
      <c r="IY70" s="183"/>
      <c r="IZ70" s="183"/>
      <c r="JA70" s="183"/>
      <c r="JB70" s="183"/>
      <c r="JC70" s="183"/>
      <c r="JD70" s="183"/>
      <c r="JE70" s="183"/>
      <c r="JF70" s="183"/>
      <c r="JG70" s="183"/>
      <c r="JH70" s="183"/>
      <c r="JI70" s="183"/>
      <c r="JJ70" s="183"/>
      <c r="JK70" s="183"/>
      <c r="JL70" s="183"/>
      <c r="JM70" s="183"/>
      <c r="JN70" s="183"/>
      <c r="JO70" s="183"/>
      <c r="JP70" s="183"/>
      <c r="JQ70" s="183"/>
      <c r="JR70" s="183"/>
      <c r="JS70" s="183"/>
      <c r="JT70" s="183"/>
      <c r="JU70" s="183"/>
      <c r="JV70" s="183"/>
      <c r="JW70" s="183"/>
      <c r="JX70" s="183"/>
      <c r="JY70" s="183"/>
      <c r="JZ70" s="183"/>
      <c r="KA70" s="183"/>
      <c r="KB70" s="183"/>
      <c r="KC70" s="183"/>
      <c r="KD70" s="183"/>
      <c r="KE70" s="183"/>
      <c r="KF70" s="183"/>
      <c r="KG70" s="183"/>
      <c r="KH70" s="183"/>
      <c r="KI70" s="183"/>
      <c r="KJ70" s="183"/>
      <c r="KK70" s="183"/>
      <c r="KL70" s="183"/>
      <c r="KM70" s="183"/>
      <c r="KN70" s="183"/>
      <c r="KO70" s="183"/>
      <c r="KP70" s="183"/>
      <c r="KQ70" s="183"/>
      <c r="KR70" s="183"/>
      <c r="KS70" s="183"/>
      <c r="KT70" s="183"/>
      <c r="KU70" s="183"/>
      <c r="KV70" s="183"/>
      <c r="KW70" s="183"/>
      <c r="KX70" s="183"/>
      <c r="KY70" s="183"/>
      <c r="KZ70" s="183"/>
      <c r="LA70" s="183"/>
      <c r="LB70" s="183"/>
      <c r="LC70" s="183"/>
      <c r="LD70" s="183"/>
      <c r="LE70" s="183"/>
      <c r="LF70" s="183"/>
      <c r="LG70" s="183"/>
      <c r="LH70" s="183"/>
      <c r="LI70" s="183"/>
      <c r="LJ70" s="183"/>
      <c r="LK70" s="183"/>
      <c r="LL70" s="183"/>
      <c r="LM70" s="183"/>
      <c r="LN70" s="183"/>
      <c r="LO70" s="183"/>
      <c r="LP70" s="183"/>
      <c r="LQ70" s="183"/>
      <c r="LR70" s="183"/>
      <c r="LS70" s="183"/>
      <c r="LT70" s="183"/>
      <c r="LU70" s="183"/>
      <c r="LV70" s="183"/>
      <c r="LW70" s="183"/>
      <c r="LX70" s="183"/>
      <c r="LY70" s="183"/>
      <c r="LZ70" s="183"/>
      <c r="MA70" s="183"/>
      <c r="MB70" s="183"/>
      <c r="MC70" s="183"/>
      <c r="MD70" s="183"/>
      <c r="ME70" s="183"/>
      <c r="MF70" s="183"/>
      <c r="MG70" s="183"/>
    </row>
    <row r="71" spans="1:345" s="220" customFormat="1" ht="13.5" hidden="1" customHeight="1">
      <c r="A71" s="183"/>
      <c r="B71" s="183"/>
      <c r="C71" s="183"/>
      <c r="D71" s="224"/>
      <c r="E71" s="225"/>
      <c r="F71" s="224"/>
      <c r="G71" s="224"/>
      <c r="H71" s="183"/>
      <c r="I71" s="183"/>
      <c r="J71" s="214"/>
      <c r="K71" s="214"/>
      <c r="L71" s="214"/>
      <c r="M71" s="94"/>
      <c r="N71" s="183"/>
      <c r="O71" s="183"/>
      <c r="P71" s="183"/>
      <c r="Q71" s="183"/>
      <c r="R71" s="183"/>
      <c r="S71" s="183"/>
      <c r="T71" s="183"/>
      <c r="U71" s="183"/>
      <c r="V71" s="183"/>
      <c r="W71" s="183"/>
      <c r="X71" s="183"/>
      <c r="Y71" s="183"/>
      <c r="Z71" s="183"/>
      <c r="AA71" s="183"/>
      <c r="AB71" s="183"/>
      <c r="AC71" s="183"/>
      <c r="AD71" s="183"/>
      <c r="AE71" s="183"/>
      <c r="AF71" s="183"/>
      <c r="AG71" s="183"/>
      <c r="AH71" s="183"/>
      <c r="AI71" s="183"/>
      <c r="AJ71" s="183"/>
      <c r="AK71" s="183"/>
      <c r="AL71" s="183"/>
      <c r="AM71" s="183"/>
      <c r="AN71" s="183"/>
      <c r="AO71" s="183"/>
      <c r="AP71" s="183"/>
      <c r="AQ71" s="183"/>
      <c r="AR71" s="183"/>
      <c r="AS71" s="183"/>
      <c r="AT71" s="183"/>
      <c r="AU71" s="183"/>
      <c r="AV71" s="183"/>
      <c r="AW71" s="183"/>
      <c r="AX71" s="183"/>
      <c r="AY71" s="183"/>
      <c r="AZ71" s="183"/>
      <c r="BA71" s="183"/>
      <c r="BB71" s="183"/>
      <c r="BC71" s="183"/>
      <c r="BD71" s="183"/>
      <c r="BE71" s="183"/>
      <c r="BF71" s="183"/>
      <c r="BG71" s="183"/>
      <c r="BH71" s="183"/>
      <c r="BI71" s="183"/>
      <c r="BJ71" s="183"/>
      <c r="BK71" s="183"/>
      <c r="BL71" s="183"/>
      <c r="BM71" s="183"/>
      <c r="BN71" s="183"/>
      <c r="BO71" s="183"/>
      <c r="BP71" s="183"/>
      <c r="BQ71" s="183"/>
      <c r="BR71" s="183"/>
      <c r="BS71" s="183"/>
      <c r="BT71" s="183"/>
      <c r="BU71" s="183"/>
      <c r="BV71" s="183"/>
      <c r="BW71" s="183"/>
      <c r="BX71" s="183"/>
      <c r="BY71" s="183"/>
      <c r="BZ71" s="183"/>
      <c r="CA71" s="183"/>
      <c r="CB71" s="183"/>
      <c r="CC71" s="183"/>
      <c r="CD71" s="183"/>
      <c r="CE71" s="183"/>
      <c r="CF71" s="183"/>
      <c r="CG71" s="183"/>
      <c r="CH71" s="183"/>
      <c r="CI71" s="183"/>
      <c r="CJ71" s="183"/>
      <c r="CK71" s="183"/>
      <c r="CL71" s="183"/>
      <c r="CM71" s="183"/>
      <c r="CN71" s="183"/>
      <c r="CO71" s="183"/>
      <c r="CP71" s="183"/>
      <c r="CQ71" s="183"/>
      <c r="CR71" s="183"/>
      <c r="CS71" s="183"/>
      <c r="CT71" s="183"/>
      <c r="CU71" s="183"/>
      <c r="CV71" s="183"/>
      <c r="CW71" s="183"/>
      <c r="CX71" s="183"/>
      <c r="CY71" s="183"/>
      <c r="CZ71" s="183"/>
      <c r="DA71" s="183"/>
      <c r="DB71" s="183"/>
      <c r="DC71" s="183"/>
      <c r="DD71" s="183"/>
      <c r="DE71" s="183"/>
      <c r="DF71" s="183"/>
      <c r="DG71" s="183"/>
      <c r="DH71" s="183"/>
      <c r="DI71" s="183"/>
      <c r="DJ71" s="183"/>
      <c r="DK71" s="183"/>
      <c r="DL71" s="183"/>
      <c r="DM71" s="183"/>
      <c r="DN71" s="183"/>
      <c r="DO71" s="183"/>
      <c r="DP71" s="183"/>
      <c r="DQ71" s="183"/>
      <c r="DR71" s="183"/>
      <c r="DS71" s="183"/>
      <c r="DT71" s="183"/>
      <c r="DU71" s="183"/>
      <c r="DV71" s="183"/>
      <c r="DW71" s="183"/>
      <c r="DX71" s="183"/>
      <c r="DY71" s="183"/>
      <c r="DZ71" s="183"/>
      <c r="EA71" s="183"/>
      <c r="EB71" s="183"/>
      <c r="EC71" s="183"/>
      <c r="ED71" s="183"/>
      <c r="EE71" s="183"/>
      <c r="EF71" s="183"/>
      <c r="EG71" s="183"/>
      <c r="EH71" s="183"/>
      <c r="EI71" s="183"/>
      <c r="EJ71" s="183"/>
      <c r="EK71" s="183"/>
      <c r="EL71" s="183"/>
      <c r="EM71" s="183"/>
      <c r="EN71" s="183"/>
      <c r="EO71" s="183"/>
      <c r="EP71" s="183"/>
      <c r="EQ71" s="183"/>
      <c r="ER71" s="183"/>
      <c r="ES71" s="183"/>
      <c r="ET71" s="183"/>
      <c r="EU71" s="183"/>
      <c r="EV71" s="183"/>
      <c r="EW71" s="183"/>
      <c r="EX71" s="183"/>
      <c r="EY71" s="183"/>
      <c r="EZ71" s="183"/>
      <c r="FA71" s="183"/>
      <c r="FB71" s="183"/>
      <c r="FC71" s="183"/>
      <c r="FD71" s="183"/>
      <c r="FE71" s="183"/>
      <c r="FF71" s="183"/>
      <c r="FG71" s="183"/>
      <c r="FH71" s="183"/>
      <c r="FI71" s="183"/>
      <c r="FJ71" s="183"/>
      <c r="FK71" s="183"/>
      <c r="FL71" s="183"/>
      <c r="FM71" s="183"/>
      <c r="FN71" s="183"/>
      <c r="FO71" s="183"/>
      <c r="FP71" s="183"/>
      <c r="FQ71" s="183"/>
      <c r="FR71" s="183"/>
      <c r="FS71" s="183"/>
      <c r="FT71" s="183"/>
      <c r="FU71" s="183"/>
      <c r="FV71" s="183"/>
      <c r="FW71" s="183"/>
      <c r="FX71" s="183"/>
      <c r="FY71" s="183"/>
      <c r="FZ71" s="183"/>
      <c r="GA71" s="183"/>
      <c r="GB71" s="183"/>
      <c r="GC71" s="183"/>
      <c r="GD71" s="183"/>
      <c r="GE71" s="183"/>
      <c r="GF71" s="183"/>
      <c r="GG71" s="183"/>
      <c r="GH71" s="183"/>
      <c r="GI71" s="183"/>
      <c r="GJ71" s="183"/>
      <c r="GK71" s="183"/>
      <c r="GL71" s="183"/>
      <c r="GM71" s="183"/>
      <c r="GN71" s="183"/>
      <c r="GO71" s="183"/>
      <c r="GP71" s="183"/>
      <c r="GQ71" s="183"/>
      <c r="GR71" s="183"/>
      <c r="GS71" s="183"/>
      <c r="GT71" s="183"/>
      <c r="GU71" s="183"/>
      <c r="GV71" s="183"/>
      <c r="GW71" s="183"/>
      <c r="GX71" s="183"/>
      <c r="GY71" s="183"/>
      <c r="GZ71" s="183"/>
      <c r="HA71" s="183"/>
      <c r="HB71" s="183"/>
      <c r="HC71" s="183"/>
      <c r="HD71" s="183"/>
      <c r="HE71" s="183"/>
      <c r="HF71" s="183"/>
      <c r="HG71" s="183"/>
      <c r="HH71" s="183"/>
      <c r="HI71" s="183"/>
      <c r="HJ71" s="183"/>
      <c r="HK71" s="183"/>
      <c r="HL71" s="183"/>
      <c r="HM71" s="183"/>
      <c r="HN71" s="183"/>
      <c r="HO71" s="183"/>
      <c r="HP71" s="183"/>
      <c r="HQ71" s="183"/>
      <c r="HR71" s="183"/>
      <c r="HS71" s="183"/>
      <c r="HT71" s="183"/>
      <c r="HU71" s="183"/>
      <c r="HV71" s="183"/>
      <c r="HW71" s="183"/>
      <c r="HX71" s="183"/>
      <c r="HY71" s="183"/>
      <c r="HZ71" s="183"/>
      <c r="IA71" s="183"/>
      <c r="IB71" s="183"/>
      <c r="IC71" s="183"/>
      <c r="ID71" s="183"/>
      <c r="IE71" s="183"/>
      <c r="IF71" s="183"/>
      <c r="IG71" s="183"/>
      <c r="IH71" s="183"/>
      <c r="II71" s="183"/>
      <c r="IJ71" s="183"/>
      <c r="IK71" s="183"/>
      <c r="IL71" s="183"/>
      <c r="IM71" s="183"/>
      <c r="IN71" s="183"/>
      <c r="IO71" s="183"/>
      <c r="IP71" s="183"/>
      <c r="IQ71" s="183"/>
      <c r="IR71" s="183"/>
      <c r="IS71" s="183"/>
      <c r="IT71" s="183"/>
      <c r="IU71" s="183"/>
      <c r="IV71" s="183"/>
      <c r="IW71" s="183"/>
      <c r="IX71" s="183"/>
      <c r="IY71" s="183"/>
      <c r="IZ71" s="183"/>
      <c r="JA71" s="183"/>
      <c r="JB71" s="183"/>
      <c r="JC71" s="183"/>
      <c r="JD71" s="183"/>
      <c r="JE71" s="183"/>
      <c r="JF71" s="183"/>
      <c r="JG71" s="183"/>
      <c r="JH71" s="183"/>
      <c r="JI71" s="183"/>
      <c r="JJ71" s="183"/>
      <c r="JK71" s="183"/>
      <c r="JL71" s="183"/>
      <c r="JM71" s="183"/>
      <c r="JN71" s="183"/>
      <c r="JO71" s="183"/>
      <c r="JP71" s="183"/>
      <c r="JQ71" s="183"/>
      <c r="JR71" s="183"/>
      <c r="JS71" s="183"/>
      <c r="JT71" s="183"/>
      <c r="JU71" s="183"/>
      <c r="JV71" s="183"/>
      <c r="JW71" s="183"/>
      <c r="JX71" s="183"/>
      <c r="JY71" s="183"/>
      <c r="JZ71" s="183"/>
      <c r="KA71" s="183"/>
      <c r="KB71" s="183"/>
      <c r="KC71" s="183"/>
      <c r="KD71" s="183"/>
      <c r="KE71" s="183"/>
      <c r="KF71" s="183"/>
      <c r="KG71" s="183"/>
      <c r="KH71" s="183"/>
      <c r="KI71" s="183"/>
      <c r="KJ71" s="183"/>
      <c r="KK71" s="183"/>
      <c r="KL71" s="183"/>
      <c r="KM71" s="183"/>
      <c r="KN71" s="183"/>
      <c r="KO71" s="183"/>
      <c r="KP71" s="183"/>
      <c r="KQ71" s="183"/>
      <c r="KR71" s="183"/>
      <c r="KS71" s="183"/>
      <c r="KT71" s="183"/>
      <c r="KU71" s="183"/>
      <c r="KV71" s="183"/>
      <c r="KW71" s="183"/>
      <c r="KX71" s="183"/>
      <c r="KY71" s="183"/>
      <c r="KZ71" s="183"/>
      <c r="LA71" s="183"/>
      <c r="LB71" s="183"/>
      <c r="LC71" s="183"/>
      <c r="LD71" s="183"/>
      <c r="LE71" s="183"/>
      <c r="LF71" s="183"/>
      <c r="LG71" s="183"/>
      <c r="LH71" s="183"/>
      <c r="LI71" s="183"/>
      <c r="LJ71" s="183"/>
      <c r="LK71" s="183"/>
      <c r="LL71" s="183"/>
      <c r="LM71" s="183"/>
      <c r="LN71" s="183"/>
      <c r="LO71" s="183"/>
      <c r="LP71" s="183"/>
      <c r="LQ71" s="183"/>
      <c r="LR71" s="183"/>
      <c r="LS71" s="183"/>
      <c r="LT71" s="183"/>
      <c r="LU71" s="183"/>
      <c r="LV71" s="183"/>
      <c r="LW71" s="183"/>
      <c r="LX71" s="183"/>
      <c r="LY71" s="183"/>
      <c r="LZ71" s="183"/>
      <c r="MA71" s="183"/>
      <c r="MB71" s="183"/>
      <c r="MC71" s="183"/>
      <c r="MD71" s="183"/>
      <c r="ME71" s="183"/>
      <c r="MF71" s="183"/>
      <c r="MG71" s="183"/>
    </row>
    <row r="72" spans="1:345" s="220" customFormat="1" ht="13.5" hidden="1" customHeight="1">
      <c r="A72" s="183"/>
      <c r="B72" s="183"/>
      <c r="C72" s="183"/>
      <c r="D72" s="183"/>
      <c r="F72" s="183"/>
      <c r="G72" s="183"/>
      <c r="H72" s="183"/>
      <c r="I72" s="183"/>
      <c r="J72" s="214"/>
      <c r="K72" s="214"/>
      <c r="L72" s="214"/>
      <c r="M72" s="94"/>
      <c r="N72" s="183"/>
      <c r="O72" s="183"/>
      <c r="P72" s="183"/>
      <c r="Q72" s="183"/>
      <c r="R72" s="183"/>
      <c r="S72" s="183"/>
      <c r="T72" s="183"/>
      <c r="U72" s="183"/>
      <c r="V72" s="183"/>
      <c r="W72" s="183"/>
      <c r="X72" s="183"/>
      <c r="Y72" s="183"/>
      <c r="Z72" s="183"/>
      <c r="AA72" s="183"/>
      <c r="AB72" s="183"/>
      <c r="AC72" s="183"/>
      <c r="AD72" s="183"/>
      <c r="AE72" s="183"/>
      <c r="AF72" s="183"/>
      <c r="AG72" s="183"/>
      <c r="AH72" s="183"/>
      <c r="AI72" s="183"/>
      <c r="AJ72" s="183"/>
      <c r="AK72" s="183"/>
      <c r="AL72" s="183"/>
      <c r="AM72" s="183"/>
      <c r="AN72" s="183"/>
      <c r="AO72" s="183"/>
      <c r="AP72" s="183"/>
      <c r="AQ72" s="183"/>
      <c r="AR72" s="183"/>
      <c r="AS72" s="183"/>
      <c r="AT72" s="183"/>
      <c r="AU72" s="183"/>
      <c r="AV72" s="183"/>
      <c r="AW72" s="183"/>
      <c r="AX72" s="183"/>
      <c r="AY72" s="183"/>
      <c r="AZ72" s="183"/>
      <c r="BA72" s="183"/>
      <c r="BB72" s="183"/>
      <c r="BC72" s="183"/>
      <c r="BD72" s="183"/>
      <c r="BE72" s="183"/>
      <c r="BF72" s="183"/>
      <c r="BG72" s="183"/>
      <c r="BH72" s="183"/>
      <c r="BI72" s="183"/>
      <c r="BJ72" s="183"/>
      <c r="BK72" s="183"/>
      <c r="BL72" s="183"/>
      <c r="BM72" s="183"/>
      <c r="BN72" s="183"/>
      <c r="BO72" s="183"/>
      <c r="BP72" s="183"/>
      <c r="BQ72" s="183"/>
      <c r="BR72" s="183"/>
      <c r="BS72" s="183"/>
      <c r="BT72" s="183"/>
      <c r="BU72" s="183"/>
      <c r="BV72" s="183"/>
      <c r="BW72" s="183"/>
      <c r="BX72" s="183"/>
      <c r="BY72" s="183"/>
      <c r="BZ72" s="183"/>
      <c r="CA72" s="183"/>
      <c r="CB72" s="183"/>
      <c r="CC72" s="183"/>
      <c r="CD72" s="183"/>
      <c r="CE72" s="183"/>
      <c r="CF72" s="183"/>
      <c r="CG72" s="183"/>
      <c r="CH72" s="183"/>
      <c r="CI72" s="183"/>
      <c r="CJ72" s="183"/>
      <c r="CK72" s="183"/>
      <c r="CL72" s="183"/>
      <c r="CM72" s="183"/>
      <c r="CN72" s="183"/>
      <c r="CO72" s="183"/>
      <c r="CP72" s="183"/>
      <c r="CQ72" s="183"/>
      <c r="CR72" s="183"/>
      <c r="CS72" s="183"/>
      <c r="CT72" s="183"/>
      <c r="CU72" s="183"/>
      <c r="CV72" s="183"/>
      <c r="CW72" s="183"/>
      <c r="CX72" s="183"/>
      <c r="CY72" s="183"/>
      <c r="CZ72" s="183"/>
      <c r="DA72" s="183"/>
      <c r="DB72" s="183"/>
      <c r="DC72" s="183"/>
      <c r="DD72" s="183"/>
      <c r="DE72" s="183"/>
      <c r="DF72" s="183"/>
      <c r="DG72" s="183"/>
      <c r="DH72" s="183"/>
      <c r="DI72" s="183"/>
      <c r="DJ72" s="183"/>
      <c r="DK72" s="183"/>
      <c r="DL72" s="183"/>
      <c r="DM72" s="183"/>
      <c r="DN72" s="183"/>
      <c r="DO72" s="183"/>
      <c r="DP72" s="183"/>
      <c r="DQ72" s="183"/>
      <c r="DR72" s="183"/>
      <c r="DS72" s="183"/>
      <c r="DT72" s="183"/>
      <c r="DU72" s="183"/>
      <c r="DV72" s="183"/>
      <c r="DW72" s="183"/>
      <c r="DX72" s="183"/>
      <c r="DY72" s="183"/>
      <c r="DZ72" s="183"/>
      <c r="EA72" s="183"/>
      <c r="EB72" s="183"/>
      <c r="EC72" s="183"/>
      <c r="ED72" s="183"/>
      <c r="EE72" s="183"/>
      <c r="EF72" s="183"/>
      <c r="EG72" s="183"/>
      <c r="EH72" s="183"/>
      <c r="EI72" s="183"/>
      <c r="EJ72" s="183"/>
      <c r="EK72" s="183"/>
      <c r="EL72" s="183"/>
      <c r="EM72" s="183"/>
      <c r="EN72" s="183"/>
      <c r="EO72" s="183"/>
      <c r="EP72" s="183"/>
      <c r="EQ72" s="183"/>
      <c r="ER72" s="183"/>
      <c r="ES72" s="183"/>
      <c r="ET72" s="183"/>
      <c r="EU72" s="183"/>
      <c r="EV72" s="183"/>
      <c r="EW72" s="183"/>
      <c r="EX72" s="183"/>
      <c r="EY72" s="183"/>
      <c r="EZ72" s="183"/>
      <c r="FA72" s="183"/>
      <c r="FB72" s="183"/>
      <c r="FC72" s="183"/>
      <c r="FD72" s="183"/>
      <c r="FE72" s="183"/>
      <c r="FF72" s="183"/>
      <c r="FG72" s="183"/>
      <c r="FH72" s="183"/>
      <c r="FI72" s="183"/>
      <c r="FJ72" s="183"/>
      <c r="FK72" s="183"/>
      <c r="FL72" s="183"/>
      <c r="FM72" s="183"/>
      <c r="FN72" s="183"/>
      <c r="FO72" s="183"/>
      <c r="FP72" s="183"/>
      <c r="FQ72" s="183"/>
      <c r="FR72" s="183"/>
      <c r="FS72" s="183"/>
      <c r="FT72" s="183"/>
      <c r="FU72" s="183"/>
      <c r="FV72" s="183"/>
      <c r="FW72" s="183"/>
      <c r="FX72" s="183"/>
      <c r="FY72" s="183"/>
      <c r="FZ72" s="183"/>
      <c r="GA72" s="183"/>
      <c r="GB72" s="183"/>
      <c r="GC72" s="183"/>
      <c r="GD72" s="183"/>
      <c r="GE72" s="183"/>
      <c r="GF72" s="183"/>
      <c r="GG72" s="183"/>
      <c r="GH72" s="183"/>
      <c r="GI72" s="183"/>
      <c r="GJ72" s="183"/>
      <c r="GK72" s="183"/>
      <c r="GL72" s="183"/>
      <c r="GM72" s="183"/>
      <c r="GN72" s="183"/>
      <c r="GO72" s="183"/>
      <c r="GP72" s="183"/>
      <c r="GQ72" s="183"/>
      <c r="GR72" s="183"/>
      <c r="GS72" s="183"/>
      <c r="GT72" s="183"/>
      <c r="GU72" s="183"/>
      <c r="GV72" s="183"/>
      <c r="GW72" s="183"/>
      <c r="GX72" s="183"/>
      <c r="GY72" s="183"/>
      <c r="GZ72" s="183"/>
      <c r="HA72" s="183"/>
      <c r="HB72" s="183"/>
      <c r="HC72" s="183"/>
      <c r="HD72" s="183"/>
      <c r="HE72" s="183"/>
      <c r="HF72" s="183"/>
      <c r="HG72" s="183"/>
      <c r="HH72" s="183"/>
      <c r="HI72" s="183"/>
      <c r="HJ72" s="183"/>
      <c r="HK72" s="183"/>
      <c r="HL72" s="183"/>
      <c r="HM72" s="183"/>
      <c r="HN72" s="183"/>
      <c r="HO72" s="183"/>
      <c r="HP72" s="183"/>
      <c r="HQ72" s="183"/>
      <c r="HR72" s="183"/>
      <c r="HS72" s="183"/>
      <c r="HT72" s="183"/>
      <c r="HU72" s="183"/>
      <c r="HV72" s="183"/>
      <c r="HW72" s="183"/>
      <c r="HX72" s="183"/>
      <c r="HY72" s="183"/>
      <c r="HZ72" s="183"/>
      <c r="IA72" s="183"/>
      <c r="IB72" s="183"/>
      <c r="IC72" s="183"/>
      <c r="ID72" s="183"/>
      <c r="IE72" s="183"/>
      <c r="IF72" s="183"/>
      <c r="IG72" s="183"/>
      <c r="IH72" s="183"/>
      <c r="II72" s="183"/>
      <c r="IJ72" s="183"/>
      <c r="IK72" s="183"/>
      <c r="IL72" s="183"/>
      <c r="IM72" s="183"/>
      <c r="IN72" s="183"/>
      <c r="IO72" s="183"/>
      <c r="IP72" s="183"/>
      <c r="IQ72" s="183"/>
      <c r="IR72" s="183"/>
      <c r="IS72" s="183"/>
      <c r="IT72" s="183"/>
      <c r="IU72" s="183"/>
      <c r="IV72" s="183"/>
      <c r="IW72" s="183"/>
      <c r="IX72" s="183"/>
      <c r="IY72" s="183"/>
      <c r="IZ72" s="183"/>
      <c r="JA72" s="183"/>
      <c r="JB72" s="183"/>
      <c r="JC72" s="183"/>
      <c r="JD72" s="183"/>
      <c r="JE72" s="183"/>
      <c r="JF72" s="183"/>
      <c r="JG72" s="183"/>
      <c r="JH72" s="183"/>
      <c r="JI72" s="183"/>
      <c r="JJ72" s="183"/>
      <c r="JK72" s="183"/>
      <c r="JL72" s="183"/>
      <c r="JM72" s="183"/>
      <c r="JN72" s="183"/>
      <c r="JO72" s="183"/>
      <c r="JP72" s="183"/>
      <c r="JQ72" s="183"/>
      <c r="JR72" s="183"/>
      <c r="JS72" s="183"/>
      <c r="JT72" s="183"/>
      <c r="JU72" s="183"/>
      <c r="JV72" s="183"/>
      <c r="JW72" s="183"/>
      <c r="JX72" s="183"/>
      <c r="JY72" s="183"/>
      <c r="JZ72" s="183"/>
      <c r="KA72" s="183"/>
      <c r="KB72" s="183"/>
      <c r="KC72" s="183"/>
      <c r="KD72" s="183"/>
      <c r="KE72" s="183"/>
      <c r="KF72" s="183"/>
      <c r="KG72" s="183"/>
      <c r="KH72" s="183"/>
      <c r="KI72" s="183"/>
      <c r="KJ72" s="183"/>
      <c r="KK72" s="183"/>
      <c r="KL72" s="183"/>
      <c r="KM72" s="183"/>
      <c r="KN72" s="183"/>
      <c r="KO72" s="183"/>
      <c r="KP72" s="183"/>
      <c r="KQ72" s="183"/>
      <c r="KR72" s="183"/>
      <c r="KS72" s="183"/>
      <c r="KT72" s="183"/>
      <c r="KU72" s="183"/>
      <c r="KV72" s="183"/>
      <c r="KW72" s="183"/>
      <c r="KX72" s="183"/>
      <c r="KY72" s="183"/>
      <c r="KZ72" s="183"/>
      <c r="LA72" s="183"/>
      <c r="LB72" s="183"/>
      <c r="LC72" s="183"/>
      <c r="LD72" s="183"/>
      <c r="LE72" s="183"/>
      <c r="LF72" s="183"/>
      <c r="LG72" s="183"/>
      <c r="LH72" s="183"/>
      <c r="LI72" s="183"/>
      <c r="LJ72" s="183"/>
      <c r="LK72" s="183"/>
      <c r="LL72" s="183"/>
      <c r="LM72" s="183"/>
      <c r="LN72" s="183"/>
      <c r="LO72" s="183"/>
      <c r="LP72" s="183"/>
      <c r="LQ72" s="183"/>
      <c r="LR72" s="183"/>
      <c r="LS72" s="183"/>
      <c r="LT72" s="183"/>
      <c r="LU72" s="183"/>
      <c r="LV72" s="183"/>
      <c r="LW72" s="183"/>
      <c r="LX72" s="183"/>
      <c r="LY72" s="183"/>
      <c r="LZ72" s="183"/>
      <c r="MA72" s="183"/>
      <c r="MB72" s="183"/>
      <c r="MC72" s="183"/>
      <c r="MD72" s="183"/>
      <c r="ME72" s="183"/>
      <c r="MF72" s="183"/>
      <c r="MG72" s="183"/>
    </row>
    <row r="73" spans="1:345" s="220" customFormat="1" ht="13.5" hidden="1" customHeight="1">
      <c r="A73" s="183"/>
      <c r="B73" s="183"/>
      <c r="C73" s="183"/>
      <c r="D73" s="183"/>
      <c r="F73" s="183"/>
      <c r="G73" s="183"/>
      <c r="H73" s="183"/>
      <c r="I73" s="183"/>
      <c r="J73" s="214"/>
      <c r="K73" s="214"/>
      <c r="L73" s="214"/>
      <c r="M73" s="94"/>
      <c r="N73" s="183"/>
      <c r="O73" s="183"/>
      <c r="P73" s="183"/>
      <c r="Q73" s="183"/>
      <c r="R73" s="183"/>
      <c r="S73" s="183"/>
      <c r="T73" s="183"/>
      <c r="U73" s="183"/>
      <c r="V73" s="183"/>
      <c r="W73" s="183"/>
      <c r="X73" s="183"/>
      <c r="Y73" s="183"/>
      <c r="Z73" s="183"/>
      <c r="AA73" s="183"/>
      <c r="AB73" s="183"/>
      <c r="AC73" s="183"/>
      <c r="AD73" s="183"/>
      <c r="AE73" s="183"/>
      <c r="AF73" s="183"/>
      <c r="AG73" s="183"/>
      <c r="AH73" s="183"/>
      <c r="AI73" s="183"/>
      <c r="AJ73" s="183"/>
      <c r="AK73" s="183"/>
      <c r="AL73" s="183"/>
      <c r="AM73" s="183"/>
      <c r="AN73" s="183"/>
      <c r="AO73" s="183"/>
      <c r="AP73" s="183"/>
      <c r="AQ73" s="183"/>
      <c r="AR73" s="183"/>
      <c r="AS73" s="183"/>
      <c r="AT73" s="183"/>
      <c r="AU73" s="183"/>
      <c r="AV73" s="183"/>
      <c r="AW73" s="183"/>
      <c r="AX73" s="183"/>
      <c r="AY73" s="183"/>
      <c r="AZ73" s="183"/>
      <c r="BA73" s="183"/>
      <c r="BB73" s="183"/>
      <c r="BC73" s="183"/>
      <c r="BD73" s="183"/>
      <c r="BE73" s="183"/>
      <c r="BF73" s="183"/>
      <c r="BG73" s="183"/>
      <c r="BH73" s="183"/>
      <c r="BI73" s="183"/>
      <c r="BJ73" s="183"/>
      <c r="BK73" s="183"/>
      <c r="BL73" s="183"/>
      <c r="BM73" s="183"/>
      <c r="BN73" s="183"/>
      <c r="BO73" s="183"/>
      <c r="BP73" s="183"/>
      <c r="BQ73" s="183"/>
      <c r="BR73" s="183"/>
      <c r="BS73" s="183"/>
      <c r="BT73" s="183"/>
      <c r="BU73" s="183"/>
      <c r="BV73" s="183"/>
      <c r="BW73" s="183"/>
      <c r="BX73" s="183"/>
      <c r="BY73" s="183"/>
      <c r="BZ73" s="183"/>
      <c r="CA73" s="183"/>
      <c r="CB73" s="183"/>
      <c r="CC73" s="183"/>
      <c r="CD73" s="183"/>
      <c r="CE73" s="183"/>
      <c r="CF73" s="183"/>
      <c r="CG73" s="183"/>
      <c r="CH73" s="183"/>
      <c r="CI73" s="183"/>
      <c r="CJ73" s="183"/>
      <c r="CK73" s="183"/>
      <c r="CL73" s="183"/>
      <c r="CM73" s="183"/>
      <c r="CN73" s="183"/>
      <c r="CO73" s="183"/>
      <c r="CP73" s="183"/>
      <c r="CQ73" s="183"/>
      <c r="CR73" s="183"/>
      <c r="CS73" s="183"/>
      <c r="CT73" s="183"/>
      <c r="CU73" s="183"/>
      <c r="CV73" s="183"/>
      <c r="CW73" s="183"/>
      <c r="CX73" s="183"/>
      <c r="CY73" s="183"/>
      <c r="CZ73" s="183"/>
      <c r="DA73" s="183"/>
      <c r="DB73" s="183"/>
      <c r="DC73" s="183"/>
      <c r="DD73" s="183"/>
      <c r="DE73" s="183"/>
      <c r="DF73" s="183"/>
      <c r="DG73" s="183"/>
      <c r="DH73" s="183"/>
      <c r="DI73" s="183"/>
      <c r="DJ73" s="183"/>
      <c r="DK73" s="183"/>
      <c r="DL73" s="183"/>
      <c r="DM73" s="183"/>
      <c r="DN73" s="183"/>
      <c r="DO73" s="183"/>
      <c r="DP73" s="183"/>
      <c r="DQ73" s="183"/>
      <c r="DR73" s="183"/>
      <c r="DS73" s="183"/>
      <c r="DT73" s="183"/>
      <c r="DU73" s="183"/>
      <c r="DV73" s="183"/>
      <c r="DW73" s="183"/>
      <c r="DX73" s="183"/>
      <c r="DY73" s="183"/>
      <c r="DZ73" s="183"/>
      <c r="EA73" s="183"/>
      <c r="EB73" s="183"/>
      <c r="EC73" s="183"/>
      <c r="ED73" s="183"/>
      <c r="EE73" s="183"/>
      <c r="EF73" s="183"/>
      <c r="EG73" s="183"/>
      <c r="EH73" s="183"/>
      <c r="EI73" s="183"/>
      <c r="EJ73" s="183"/>
      <c r="EK73" s="183"/>
      <c r="EL73" s="183"/>
      <c r="EM73" s="183"/>
      <c r="EN73" s="183"/>
      <c r="EO73" s="183"/>
      <c r="EP73" s="183"/>
      <c r="EQ73" s="183"/>
      <c r="ER73" s="183"/>
      <c r="ES73" s="183"/>
      <c r="ET73" s="183"/>
      <c r="EU73" s="183"/>
      <c r="EV73" s="183"/>
      <c r="EW73" s="183"/>
      <c r="EX73" s="183"/>
      <c r="EY73" s="183"/>
      <c r="EZ73" s="183"/>
      <c r="FA73" s="183"/>
      <c r="FB73" s="183"/>
      <c r="FC73" s="183"/>
      <c r="FD73" s="183"/>
      <c r="FE73" s="183"/>
      <c r="FF73" s="183"/>
      <c r="FG73" s="183"/>
      <c r="FH73" s="183"/>
      <c r="FI73" s="183"/>
      <c r="FJ73" s="183"/>
      <c r="FK73" s="183"/>
      <c r="FL73" s="183"/>
      <c r="FM73" s="183"/>
      <c r="FN73" s="183"/>
      <c r="FO73" s="183"/>
      <c r="FP73" s="183"/>
      <c r="FQ73" s="183"/>
      <c r="FR73" s="183"/>
      <c r="FS73" s="183"/>
      <c r="FT73" s="183"/>
      <c r="FU73" s="183"/>
      <c r="FV73" s="183"/>
      <c r="FW73" s="183"/>
      <c r="FX73" s="183"/>
      <c r="FY73" s="183"/>
      <c r="FZ73" s="183"/>
      <c r="GA73" s="183"/>
      <c r="GB73" s="183"/>
      <c r="GC73" s="183"/>
      <c r="GD73" s="183"/>
      <c r="GE73" s="183"/>
      <c r="GF73" s="183"/>
      <c r="GG73" s="183"/>
      <c r="GH73" s="183"/>
      <c r="GI73" s="183"/>
      <c r="GJ73" s="183"/>
      <c r="GK73" s="183"/>
      <c r="GL73" s="183"/>
      <c r="GM73" s="183"/>
      <c r="GN73" s="183"/>
      <c r="GO73" s="183"/>
      <c r="GP73" s="183"/>
      <c r="GQ73" s="183"/>
      <c r="GR73" s="183"/>
      <c r="GS73" s="183"/>
      <c r="GT73" s="183"/>
      <c r="GU73" s="183"/>
      <c r="GV73" s="183"/>
      <c r="GW73" s="183"/>
      <c r="GX73" s="183"/>
      <c r="GY73" s="183"/>
      <c r="GZ73" s="183"/>
      <c r="HA73" s="183"/>
      <c r="HB73" s="183"/>
      <c r="HC73" s="183"/>
      <c r="HD73" s="183"/>
      <c r="HE73" s="183"/>
      <c r="HF73" s="183"/>
      <c r="HG73" s="183"/>
      <c r="HH73" s="183"/>
      <c r="HI73" s="183"/>
      <c r="HJ73" s="183"/>
      <c r="HK73" s="183"/>
      <c r="HL73" s="183"/>
      <c r="HM73" s="183"/>
      <c r="HN73" s="183"/>
      <c r="HO73" s="183"/>
      <c r="HP73" s="183"/>
      <c r="HQ73" s="183"/>
      <c r="HR73" s="183"/>
      <c r="HS73" s="183"/>
      <c r="HT73" s="183"/>
      <c r="HU73" s="183"/>
      <c r="HV73" s="183"/>
      <c r="HW73" s="183"/>
      <c r="HX73" s="183"/>
      <c r="HY73" s="183"/>
      <c r="HZ73" s="183"/>
      <c r="IA73" s="183"/>
      <c r="IB73" s="183"/>
      <c r="IC73" s="183"/>
      <c r="ID73" s="183"/>
      <c r="IE73" s="183"/>
      <c r="IF73" s="183"/>
      <c r="IG73" s="183"/>
      <c r="IH73" s="183"/>
      <c r="II73" s="183"/>
      <c r="IJ73" s="183"/>
      <c r="IK73" s="183"/>
      <c r="IL73" s="183"/>
      <c r="IM73" s="183"/>
      <c r="IN73" s="183"/>
      <c r="IO73" s="183"/>
      <c r="IP73" s="183"/>
      <c r="IQ73" s="183"/>
      <c r="IR73" s="183"/>
      <c r="IS73" s="183"/>
      <c r="IT73" s="183"/>
      <c r="IU73" s="183"/>
      <c r="IV73" s="183"/>
      <c r="IW73" s="183"/>
      <c r="IX73" s="183"/>
      <c r="IY73" s="183"/>
      <c r="IZ73" s="183"/>
      <c r="JA73" s="183"/>
      <c r="JB73" s="183"/>
      <c r="JC73" s="183"/>
      <c r="JD73" s="183"/>
      <c r="JE73" s="183"/>
      <c r="JF73" s="183"/>
      <c r="JG73" s="183"/>
      <c r="JH73" s="183"/>
      <c r="JI73" s="183"/>
      <c r="JJ73" s="183"/>
      <c r="JK73" s="183"/>
      <c r="JL73" s="183"/>
      <c r="JM73" s="183"/>
      <c r="JN73" s="183"/>
      <c r="JO73" s="183"/>
      <c r="JP73" s="183"/>
      <c r="JQ73" s="183"/>
      <c r="JR73" s="183"/>
      <c r="JS73" s="183"/>
      <c r="JT73" s="183"/>
      <c r="JU73" s="183"/>
      <c r="JV73" s="183"/>
      <c r="JW73" s="183"/>
      <c r="JX73" s="183"/>
      <c r="JY73" s="183"/>
      <c r="JZ73" s="183"/>
      <c r="KA73" s="183"/>
      <c r="KB73" s="183"/>
      <c r="KC73" s="183"/>
      <c r="KD73" s="183"/>
      <c r="KE73" s="183"/>
      <c r="KF73" s="183"/>
      <c r="KG73" s="183"/>
      <c r="KH73" s="183"/>
      <c r="KI73" s="183"/>
      <c r="KJ73" s="183"/>
      <c r="KK73" s="183"/>
      <c r="KL73" s="183"/>
      <c r="KM73" s="183"/>
      <c r="KN73" s="183"/>
      <c r="KO73" s="183"/>
      <c r="KP73" s="183"/>
      <c r="KQ73" s="183"/>
      <c r="KR73" s="183"/>
      <c r="KS73" s="183"/>
      <c r="KT73" s="183"/>
      <c r="KU73" s="183"/>
      <c r="KV73" s="183"/>
      <c r="KW73" s="183"/>
      <c r="KX73" s="183"/>
      <c r="KY73" s="183"/>
      <c r="KZ73" s="183"/>
      <c r="LA73" s="183"/>
      <c r="LB73" s="183"/>
      <c r="LC73" s="183"/>
      <c r="LD73" s="183"/>
      <c r="LE73" s="183"/>
      <c r="LF73" s="183"/>
      <c r="LG73" s="183"/>
      <c r="LH73" s="183"/>
      <c r="LI73" s="183"/>
      <c r="LJ73" s="183"/>
      <c r="LK73" s="183"/>
      <c r="LL73" s="183"/>
      <c r="LM73" s="183"/>
      <c r="LN73" s="183"/>
      <c r="LO73" s="183"/>
      <c r="LP73" s="183"/>
      <c r="LQ73" s="183"/>
      <c r="LR73" s="183"/>
      <c r="LS73" s="183"/>
      <c r="LT73" s="183"/>
      <c r="LU73" s="183"/>
      <c r="LV73" s="183"/>
      <c r="LW73" s="183"/>
      <c r="LX73" s="183"/>
      <c r="LY73" s="183"/>
      <c r="LZ73" s="183"/>
      <c r="MA73" s="183"/>
      <c r="MB73" s="183"/>
      <c r="MC73" s="183"/>
      <c r="MD73" s="183"/>
      <c r="ME73" s="183"/>
      <c r="MF73" s="183"/>
      <c r="MG73" s="183"/>
    </row>
    <row r="74" spans="1:345" s="220" customFormat="1" ht="13.5" hidden="1" customHeight="1">
      <c r="A74" s="183"/>
      <c r="B74" s="183"/>
      <c r="C74" s="183"/>
      <c r="D74" s="183"/>
      <c r="F74" s="183"/>
      <c r="G74" s="183"/>
      <c r="H74" s="183"/>
      <c r="I74" s="183"/>
      <c r="J74" s="214"/>
      <c r="K74" s="214"/>
      <c r="L74" s="214"/>
      <c r="M74" s="94"/>
      <c r="N74" s="183"/>
      <c r="O74" s="183"/>
      <c r="P74" s="183"/>
      <c r="Q74" s="183"/>
      <c r="R74" s="183"/>
      <c r="S74" s="183"/>
      <c r="T74" s="183"/>
      <c r="U74" s="183"/>
      <c r="V74" s="183"/>
      <c r="W74" s="183"/>
      <c r="X74" s="183"/>
      <c r="Y74" s="183"/>
      <c r="Z74" s="183"/>
      <c r="AA74" s="183"/>
      <c r="AB74" s="183"/>
      <c r="AC74" s="183"/>
      <c r="AD74" s="183"/>
      <c r="AE74" s="183"/>
      <c r="AF74" s="183"/>
      <c r="AG74" s="183"/>
      <c r="AH74" s="183"/>
      <c r="AI74" s="183"/>
      <c r="AJ74" s="183"/>
      <c r="AK74" s="183"/>
      <c r="AL74" s="183"/>
      <c r="AM74" s="183"/>
      <c r="AN74" s="183"/>
      <c r="AO74" s="183"/>
      <c r="AP74" s="183"/>
      <c r="AQ74" s="183"/>
      <c r="AR74" s="183"/>
      <c r="AS74" s="183"/>
      <c r="AT74" s="183"/>
      <c r="AU74" s="183"/>
      <c r="AV74" s="183"/>
      <c r="AW74" s="183"/>
      <c r="AX74" s="183"/>
      <c r="AY74" s="183"/>
      <c r="AZ74" s="183"/>
      <c r="BA74" s="183"/>
      <c r="BB74" s="183"/>
      <c r="BC74" s="183"/>
      <c r="BD74" s="183"/>
      <c r="BE74" s="183"/>
      <c r="BF74" s="183"/>
      <c r="BG74" s="183"/>
      <c r="BH74" s="183"/>
      <c r="BI74" s="183"/>
      <c r="BJ74" s="183"/>
      <c r="BK74" s="183"/>
      <c r="BL74" s="183"/>
      <c r="BM74" s="183"/>
      <c r="BN74" s="183"/>
      <c r="BO74" s="183"/>
      <c r="BP74" s="183"/>
      <c r="BQ74" s="183"/>
      <c r="BR74" s="183"/>
      <c r="BS74" s="183"/>
      <c r="BT74" s="183"/>
      <c r="BU74" s="183"/>
      <c r="BV74" s="183"/>
      <c r="BW74" s="183"/>
      <c r="BX74" s="183"/>
      <c r="BY74" s="183"/>
      <c r="BZ74" s="183"/>
      <c r="CA74" s="183"/>
      <c r="CB74" s="183"/>
      <c r="CC74" s="183"/>
      <c r="CD74" s="183"/>
      <c r="CE74" s="183"/>
      <c r="CF74" s="183"/>
      <c r="CG74" s="183"/>
      <c r="CH74" s="183"/>
      <c r="CI74" s="183"/>
      <c r="CJ74" s="183"/>
      <c r="CK74" s="183"/>
      <c r="CL74" s="183"/>
      <c r="CM74" s="183"/>
      <c r="CN74" s="183"/>
      <c r="CO74" s="183"/>
      <c r="CP74" s="183"/>
      <c r="CQ74" s="183"/>
      <c r="CR74" s="183"/>
      <c r="CS74" s="183"/>
      <c r="CT74" s="183"/>
      <c r="CU74" s="183"/>
      <c r="CV74" s="183"/>
      <c r="CW74" s="183"/>
      <c r="CX74" s="183"/>
      <c r="CY74" s="183"/>
      <c r="CZ74" s="183"/>
      <c r="DA74" s="183"/>
      <c r="DB74" s="183"/>
      <c r="DC74" s="183"/>
      <c r="DD74" s="183"/>
      <c r="DE74" s="183"/>
      <c r="DF74" s="183"/>
      <c r="DG74" s="183"/>
      <c r="DH74" s="183"/>
      <c r="DI74" s="183"/>
      <c r="DJ74" s="183"/>
      <c r="DK74" s="183"/>
      <c r="DL74" s="183"/>
      <c r="DM74" s="183"/>
      <c r="DN74" s="183"/>
      <c r="DO74" s="183"/>
      <c r="DP74" s="183"/>
      <c r="DQ74" s="183"/>
      <c r="DR74" s="183"/>
      <c r="DS74" s="183"/>
      <c r="DT74" s="183"/>
      <c r="DU74" s="183"/>
      <c r="DV74" s="183"/>
      <c r="DW74" s="183"/>
      <c r="DX74" s="183"/>
      <c r="DY74" s="183"/>
      <c r="DZ74" s="183"/>
      <c r="EA74" s="183"/>
      <c r="EB74" s="183"/>
      <c r="EC74" s="183"/>
      <c r="ED74" s="183"/>
      <c r="EE74" s="183"/>
      <c r="EF74" s="183"/>
      <c r="EG74" s="183"/>
      <c r="EH74" s="183"/>
      <c r="EI74" s="183"/>
      <c r="EJ74" s="183"/>
      <c r="EK74" s="183"/>
      <c r="EL74" s="183"/>
      <c r="EM74" s="183"/>
      <c r="EN74" s="183"/>
      <c r="EO74" s="183"/>
      <c r="EP74" s="183"/>
      <c r="EQ74" s="183"/>
      <c r="ER74" s="183"/>
      <c r="ES74" s="183"/>
      <c r="ET74" s="183"/>
      <c r="EU74" s="183"/>
      <c r="EV74" s="183"/>
      <c r="EW74" s="183"/>
      <c r="EX74" s="183"/>
      <c r="EY74" s="183"/>
      <c r="EZ74" s="183"/>
      <c r="FA74" s="183"/>
      <c r="FB74" s="183"/>
      <c r="FC74" s="183"/>
      <c r="FD74" s="183"/>
      <c r="FE74" s="183"/>
      <c r="FF74" s="183"/>
      <c r="FG74" s="183"/>
      <c r="FH74" s="183"/>
      <c r="FI74" s="183"/>
      <c r="FJ74" s="183"/>
      <c r="FK74" s="183"/>
      <c r="FL74" s="183"/>
      <c r="FM74" s="183"/>
      <c r="FN74" s="183"/>
      <c r="FO74" s="183"/>
      <c r="FP74" s="183"/>
      <c r="FQ74" s="183"/>
      <c r="FR74" s="183"/>
      <c r="FS74" s="183"/>
      <c r="FT74" s="183"/>
      <c r="FU74" s="183"/>
      <c r="FV74" s="183"/>
      <c r="FW74" s="183"/>
      <c r="FX74" s="183"/>
      <c r="FY74" s="183"/>
      <c r="FZ74" s="183"/>
      <c r="GA74" s="183"/>
      <c r="GB74" s="183"/>
      <c r="GC74" s="183"/>
      <c r="GD74" s="183"/>
      <c r="GE74" s="183"/>
      <c r="GF74" s="183"/>
      <c r="GG74" s="183"/>
      <c r="GH74" s="183"/>
      <c r="GI74" s="183"/>
      <c r="GJ74" s="183"/>
      <c r="GK74" s="183"/>
      <c r="GL74" s="183"/>
      <c r="GM74" s="183"/>
      <c r="GN74" s="183"/>
      <c r="GO74" s="183"/>
      <c r="GP74" s="183"/>
      <c r="GQ74" s="183"/>
      <c r="GR74" s="183"/>
      <c r="GS74" s="183"/>
      <c r="GT74" s="183"/>
      <c r="GU74" s="183"/>
      <c r="GV74" s="183"/>
      <c r="GW74" s="183"/>
      <c r="GX74" s="183"/>
      <c r="GY74" s="183"/>
      <c r="GZ74" s="183"/>
      <c r="HA74" s="183"/>
      <c r="HB74" s="183"/>
      <c r="HC74" s="183"/>
      <c r="HD74" s="183"/>
      <c r="HE74" s="183"/>
      <c r="HF74" s="183"/>
      <c r="HG74" s="183"/>
      <c r="HH74" s="183"/>
      <c r="HI74" s="183"/>
      <c r="HJ74" s="183"/>
      <c r="HK74" s="183"/>
      <c r="HL74" s="183"/>
      <c r="HM74" s="183"/>
      <c r="HN74" s="183"/>
      <c r="HO74" s="183"/>
      <c r="HP74" s="183"/>
      <c r="HQ74" s="183"/>
      <c r="HR74" s="183"/>
      <c r="HS74" s="183"/>
      <c r="HT74" s="183"/>
      <c r="HU74" s="183"/>
      <c r="HV74" s="183"/>
      <c r="HW74" s="183"/>
      <c r="HX74" s="183"/>
      <c r="HY74" s="183"/>
      <c r="HZ74" s="183"/>
      <c r="IA74" s="183"/>
      <c r="IB74" s="183"/>
      <c r="IC74" s="183"/>
      <c r="ID74" s="183"/>
      <c r="IE74" s="183"/>
      <c r="IF74" s="183"/>
      <c r="IG74" s="183"/>
      <c r="IH74" s="183"/>
      <c r="II74" s="183"/>
      <c r="IJ74" s="183"/>
      <c r="IK74" s="183"/>
      <c r="IL74" s="183"/>
      <c r="IM74" s="183"/>
      <c r="IN74" s="183"/>
      <c r="IO74" s="183"/>
      <c r="IP74" s="183"/>
      <c r="IQ74" s="183"/>
      <c r="IR74" s="183"/>
      <c r="IS74" s="183"/>
      <c r="IT74" s="183"/>
      <c r="IU74" s="183"/>
      <c r="IV74" s="183"/>
      <c r="IW74" s="183"/>
      <c r="IX74" s="183"/>
      <c r="IY74" s="183"/>
      <c r="IZ74" s="183"/>
      <c r="JA74" s="183"/>
      <c r="JB74" s="183"/>
      <c r="JC74" s="183"/>
      <c r="JD74" s="183"/>
      <c r="JE74" s="183"/>
      <c r="JF74" s="183"/>
      <c r="JG74" s="183"/>
      <c r="JH74" s="183"/>
      <c r="JI74" s="183"/>
      <c r="JJ74" s="183"/>
      <c r="JK74" s="183"/>
      <c r="JL74" s="183"/>
      <c r="JM74" s="183"/>
      <c r="JN74" s="183"/>
      <c r="JO74" s="183"/>
      <c r="JP74" s="183"/>
      <c r="JQ74" s="183"/>
      <c r="JR74" s="183"/>
      <c r="JS74" s="183"/>
      <c r="JT74" s="183"/>
      <c r="JU74" s="183"/>
      <c r="JV74" s="183"/>
      <c r="JW74" s="183"/>
      <c r="JX74" s="183"/>
      <c r="JY74" s="183"/>
      <c r="JZ74" s="183"/>
      <c r="KA74" s="183"/>
      <c r="KB74" s="183"/>
      <c r="KC74" s="183"/>
      <c r="KD74" s="183"/>
      <c r="KE74" s="183"/>
      <c r="KF74" s="183"/>
      <c r="KG74" s="183"/>
      <c r="KH74" s="183"/>
      <c r="KI74" s="183"/>
      <c r="KJ74" s="183"/>
      <c r="KK74" s="183"/>
      <c r="KL74" s="183"/>
      <c r="KM74" s="183"/>
      <c r="KN74" s="183"/>
      <c r="KO74" s="183"/>
      <c r="KP74" s="183"/>
      <c r="KQ74" s="183"/>
      <c r="KR74" s="183"/>
      <c r="KS74" s="183"/>
      <c r="KT74" s="183"/>
      <c r="KU74" s="183"/>
      <c r="KV74" s="183"/>
      <c r="KW74" s="183"/>
      <c r="KX74" s="183"/>
      <c r="KY74" s="183"/>
      <c r="KZ74" s="183"/>
      <c r="LA74" s="183"/>
      <c r="LB74" s="183"/>
      <c r="LC74" s="183"/>
      <c r="LD74" s="183"/>
      <c r="LE74" s="183"/>
      <c r="LF74" s="183"/>
      <c r="LG74" s="183"/>
      <c r="LH74" s="183"/>
      <c r="LI74" s="183"/>
      <c r="LJ74" s="183"/>
      <c r="LK74" s="183"/>
      <c r="LL74" s="183"/>
      <c r="LM74" s="183"/>
      <c r="LN74" s="183"/>
      <c r="LO74" s="183"/>
      <c r="LP74" s="183"/>
      <c r="LQ74" s="183"/>
      <c r="LR74" s="183"/>
      <c r="LS74" s="183"/>
      <c r="LT74" s="183"/>
      <c r="LU74" s="183"/>
      <c r="LV74" s="183"/>
      <c r="LW74" s="183"/>
      <c r="LX74" s="183"/>
      <c r="LY74" s="183"/>
      <c r="LZ74" s="183"/>
      <c r="MA74" s="183"/>
      <c r="MB74" s="183"/>
      <c r="MC74" s="183"/>
      <c r="MD74" s="183"/>
      <c r="ME74" s="183"/>
      <c r="MF74" s="183"/>
      <c r="MG74" s="183"/>
    </row>
    <row r="75" spans="1:345" s="252" customFormat="1" ht="13.5" hidden="1" customHeight="1">
      <c r="A75" s="94"/>
      <c r="B75" s="94"/>
      <c r="C75" s="94"/>
      <c r="D75" s="94"/>
      <c r="E75" s="94"/>
      <c r="F75" s="94"/>
      <c r="G75" s="94"/>
      <c r="H75" s="94"/>
      <c r="I75" s="94"/>
      <c r="J75" s="214"/>
      <c r="K75" s="214"/>
      <c r="L75" s="214"/>
      <c r="M75" s="94"/>
      <c r="N75" s="94"/>
      <c r="O75" s="94"/>
      <c r="P75" s="94"/>
      <c r="Q75" s="94"/>
      <c r="R75" s="94"/>
      <c r="S75" s="94"/>
      <c r="T75" s="94"/>
      <c r="U75" s="94"/>
      <c r="V75" s="94"/>
      <c r="W75" s="94"/>
      <c r="X75" s="94"/>
      <c r="Y75" s="94"/>
      <c r="Z75" s="94"/>
      <c r="AA75" s="94"/>
      <c r="AB75" s="94"/>
      <c r="AC75" s="94"/>
      <c r="AD75" s="94"/>
      <c r="AE75" s="94"/>
      <c r="AF75" s="94"/>
      <c r="AG75" s="94"/>
      <c r="AH75" s="94"/>
      <c r="AI75" s="94"/>
    </row>
    <row r="76" spans="1:345" hidden="1">
      <c r="A76" s="94"/>
      <c r="B76" s="94"/>
      <c r="C76" s="94"/>
      <c r="D76" s="94"/>
      <c r="E76" s="94"/>
      <c r="F76" s="94"/>
      <c r="G76" s="94"/>
      <c r="H76" s="94"/>
      <c r="I76" s="94"/>
      <c r="J76" s="214"/>
      <c r="K76" s="214"/>
      <c r="L76" s="214"/>
      <c r="M76" s="94"/>
      <c r="N76" s="94"/>
      <c r="O76" s="94"/>
      <c r="P76" s="94"/>
      <c r="Q76" s="94"/>
      <c r="R76" s="94"/>
      <c r="S76" s="94"/>
      <c r="T76" s="94"/>
      <c r="U76" s="94"/>
      <c r="V76" s="94"/>
      <c r="W76" s="94"/>
      <c r="X76" s="94"/>
      <c r="Y76" s="94"/>
      <c r="Z76" s="94"/>
      <c r="AA76" s="94"/>
      <c r="AB76" s="94"/>
      <c r="AC76" s="94"/>
      <c r="AD76" s="94"/>
      <c r="AE76" s="94"/>
      <c r="AF76" s="94"/>
      <c r="AG76" s="94"/>
      <c r="AH76" s="94"/>
      <c r="AI76" s="94"/>
    </row>
    <row r="77" spans="1:345" hidden="1">
      <c r="A77" s="94"/>
      <c r="B77" s="94"/>
      <c r="C77" s="94"/>
      <c r="D77" s="94"/>
      <c r="E77" s="94"/>
      <c r="F77" s="94"/>
      <c r="G77" s="94"/>
      <c r="H77" s="94"/>
      <c r="I77" s="94"/>
      <c r="J77" s="214"/>
      <c r="K77" s="214"/>
      <c r="L77" s="214"/>
      <c r="M77" s="94"/>
      <c r="N77" s="94"/>
      <c r="O77" s="94"/>
      <c r="P77" s="94"/>
      <c r="Q77" s="94"/>
      <c r="R77" s="94"/>
      <c r="S77" s="94"/>
      <c r="T77" s="94"/>
      <c r="U77" s="94"/>
      <c r="V77" s="94"/>
      <c r="W77" s="94"/>
      <c r="X77" s="94"/>
      <c r="Y77" s="94"/>
      <c r="Z77" s="94"/>
      <c r="AA77" s="94"/>
      <c r="AB77" s="94"/>
      <c r="AC77" s="94"/>
      <c r="AD77" s="94"/>
      <c r="AE77" s="94"/>
      <c r="AF77" s="94"/>
      <c r="AG77" s="94"/>
      <c r="AH77" s="94"/>
      <c r="AI77" s="94"/>
    </row>
    <row r="78" spans="1:345" hidden="1">
      <c r="A78" s="94"/>
      <c r="B78" s="94"/>
      <c r="C78" s="94"/>
      <c r="D78" s="94"/>
      <c r="E78" s="94"/>
      <c r="F78" s="94"/>
      <c r="G78" s="94"/>
      <c r="H78" s="94"/>
      <c r="I78" s="94"/>
      <c r="J78" s="214"/>
      <c r="K78" s="214"/>
      <c r="L78" s="214"/>
      <c r="M78" s="94"/>
      <c r="N78" s="94"/>
      <c r="O78" s="94"/>
      <c r="P78" s="94"/>
      <c r="Q78" s="94"/>
      <c r="R78" s="94"/>
      <c r="S78" s="94"/>
      <c r="T78" s="94"/>
      <c r="U78" s="94"/>
      <c r="V78" s="94"/>
      <c r="W78" s="94"/>
      <c r="X78" s="94"/>
      <c r="Y78" s="94"/>
      <c r="Z78" s="94"/>
      <c r="AA78" s="94"/>
      <c r="AB78" s="94"/>
      <c r="AC78" s="94"/>
      <c r="AD78" s="94"/>
      <c r="AE78" s="94"/>
      <c r="AF78" s="94"/>
      <c r="AG78" s="94"/>
      <c r="AH78" s="94"/>
      <c r="AI78" s="94"/>
    </row>
    <row r="79" spans="1:345" hidden="1">
      <c r="A79" s="94"/>
      <c r="B79" s="94"/>
      <c r="C79" s="94"/>
      <c r="D79" s="94"/>
      <c r="E79" s="94"/>
      <c r="F79" s="94"/>
      <c r="G79" s="94"/>
      <c r="H79" s="94"/>
      <c r="I79" s="94"/>
      <c r="J79" s="214"/>
      <c r="K79" s="214"/>
      <c r="L79" s="214"/>
      <c r="M79" s="94"/>
      <c r="N79" s="94"/>
      <c r="O79" s="94"/>
      <c r="P79" s="94"/>
      <c r="Q79" s="94"/>
      <c r="R79" s="94"/>
      <c r="S79" s="94"/>
      <c r="T79" s="94"/>
      <c r="U79" s="94"/>
      <c r="V79" s="94"/>
      <c r="W79" s="94"/>
      <c r="X79" s="94"/>
      <c r="Y79" s="94"/>
      <c r="Z79" s="94"/>
      <c r="AA79" s="94"/>
      <c r="AB79" s="94"/>
      <c r="AC79" s="94"/>
      <c r="AD79" s="94"/>
      <c r="AE79" s="94"/>
      <c r="AF79" s="94"/>
      <c r="AG79" s="94"/>
      <c r="AH79" s="94"/>
      <c r="AI79" s="94"/>
    </row>
    <row r="80" spans="1:345" hidden="1">
      <c r="A80" s="94"/>
      <c r="B80" s="94"/>
      <c r="C80" s="94"/>
      <c r="D80" s="94"/>
      <c r="E80" s="94"/>
      <c r="F80" s="94"/>
      <c r="G80" s="94"/>
      <c r="H80" s="94"/>
      <c r="I80" s="94"/>
      <c r="J80" s="214"/>
      <c r="K80" s="214"/>
      <c r="L80" s="214"/>
      <c r="M80" s="94"/>
      <c r="N80" s="94"/>
      <c r="O80" s="94"/>
      <c r="P80" s="94"/>
      <c r="Q80" s="94"/>
      <c r="R80" s="94"/>
      <c r="S80" s="94"/>
      <c r="T80" s="94"/>
      <c r="U80" s="94"/>
      <c r="V80" s="94"/>
      <c r="W80" s="94"/>
      <c r="X80" s="94"/>
      <c r="Y80" s="94"/>
      <c r="Z80" s="94"/>
      <c r="AA80" s="94"/>
      <c r="AB80" s="94"/>
      <c r="AC80" s="94"/>
      <c r="AD80" s="94"/>
      <c r="AE80" s="94"/>
      <c r="AF80" s="94"/>
      <c r="AG80" s="94"/>
      <c r="AH80" s="94"/>
      <c r="AI80" s="94"/>
    </row>
    <row r="81" spans="1:35" hidden="1">
      <c r="A81" s="94"/>
      <c r="B81" s="94"/>
      <c r="C81" s="94"/>
      <c r="D81" s="94"/>
      <c r="E81" s="94"/>
      <c r="F81" s="94"/>
      <c r="G81" s="94"/>
      <c r="H81" s="94"/>
      <c r="I81" s="94"/>
      <c r="J81" s="214"/>
      <c r="K81" s="214"/>
      <c r="L81" s="214"/>
      <c r="M81" s="94"/>
      <c r="N81" s="94"/>
      <c r="O81" s="94"/>
      <c r="P81" s="94"/>
      <c r="Q81" s="94"/>
      <c r="R81" s="94"/>
      <c r="S81" s="94"/>
      <c r="T81" s="94"/>
      <c r="U81" s="94"/>
      <c r="V81" s="94"/>
      <c r="W81" s="94"/>
      <c r="X81" s="94"/>
      <c r="Y81" s="94"/>
      <c r="Z81" s="94"/>
      <c r="AA81" s="94"/>
      <c r="AB81" s="94"/>
      <c r="AC81" s="94"/>
      <c r="AD81" s="94"/>
      <c r="AE81" s="94"/>
      <c r="AF81" s="94"/>
      <c r="AG81" s="94"/>
      <c r="AH81" s="94"/>
      <c r="AI81" s="94"/>
    </row>
    <row r="82" spans="1:35" hidden="1">
      <c r="A82" s="94"/>
      <c r="B82" s="94"/>
      <c r="C82" s="94"/>
      <c r="D82" s="94"/>
      <c r="E82" s="94"/>
      <c r="F82" s="94"/>
      <c r="G82" s="94"/>
      <c r="H82" s="94"/>
      <c r="I82" s="94"/>
      <c r="J82" s="214"/>
      <c r="K82" s="214"/>
      <c r="L82" s="214"/>
      <c r="M82" s="94"/>
      <c r="N82" s="94"/>
      <c r="O82" s="94"/>
      <c r="P82" s="94"/>
      <c r="Q82" s="94"/>
      <c r="R82" s="94"/>
      <c r="S82" s="94"/>
      <c r="T82" s="94"/>
      <c r="U82" s="94"/>
      <c r="V82" s="94"/>
      <c r="W82" s="94"/>
      <c r="X82" s="94"/>
      <c r="Y82" s="94"/>
      <c r="Z82" s="94"/>
      <c r="AA82" s="94"/>
      <c r="AB82" s="94"/>
      <c r="AC82" s="94"/>
      <c r="AD82" s="94"/>
      <c r="AE82" s="94"/>
      <c r="AF82" s="94"/>
      <c r="AG82" s="94"/>
      <c r="AH82" s="94"/>
      <c r="AI82" s="94"/>
    </row>
    <row r="83" spans="1:35" hidden="1">
      <c r="A83" s="94"/>
      <c r="B83" s="94"/>
      <c r="C83" s="94"/>
      <c r="D83" s="94"/>
      <c r="E83" s="94"/>
      <c r="F83" s="94"/>
      <c r="G83" s="94"/>
      <c r="H83" s="94"/>
      <c r="I83" s="94"/>
      <c r="J83" s="214"/>
      <c r="K83" s="214"/>
      <c r="L83" s="214"/>
      <c r="M83" s="94"/>
      <c r="N83" s="94"/>
      <c r="O83" s="94"/>
      <c r="P83" s="94"/>
      <c r="Q83" s="94"/>
      <c r="R83" s="94"/>
      <c r="S83" s="94"/>
      <c r="T83" s="94"/>
      <c r="U83" s="94"/>
      <c r="V83" s="94"/>
      <c r="W83" s="94"/>
      <c r="X83" s="94"/>
      <c r="Y83" s="94"/>
      <c r="Z83" s="94"/>
      <c r="AA83" s="94"/>
      <c r="AB83" s="94"/>
      <c r="AC83" s="94"/>
      <c r="AD83" s="94"/>
      <c r="AE83" s="94"/>
      <c r="AF83" s="94"/>
      <c r="AG83" s="94"/>
      <c r="AH83" s="94"/>
      <c r="AI83" s="94"/>
    </row>
    <row r="84" spans="1:35" hidden="1">
      <c r="A84" s="94"/>
      <c r="B84" s="94"/>
      <c r="C84" s="94"/>
      <c r="D84" s="94"/>
      <c r="E84" s="94"/>
      <c r="F84" s="94"/>
      <c r="G84" s="94"/>
      <c r="H84" s="94"/>
      <c r="I84" s="94"/>
      <c r="J84" s="214"/>
      <c r="K84" s="214"/>
      <c r="L84" s="214"/>
      <c r="M84" s="94"/>
      <c r="N84" s="94"/>
      <c r="O84" s="94"/>
      <c r="P84" s="94"/>
      <c r="Q84" s="94"/>
      <c r="R84" s="94"/>
      <c r="S84" s="94"/>
      <c r="T84" s="94"/>
      <c r="U84" s="94"/>
      <c r="V84" s="94"/>
      <c r="W84" s="94"/>
      <c r="X84" s="94"/>
      <c r="Y84" s="94"/>
      <c r="Z84" s="94"/>
      <c r="AA84" s="94"/>
      <c r="AB84" s="94"/>
      <c r="AC84" s="94"/>
      <c r="AD84" s="94"/>
      <c r="AE84" s="94"/>
      <c r="AF84" s="94"/>
      <c r="AG84" s="94"/>
      <c r="AH84" s="94"/>
      <c r="AI84" s="94"/>
    </row>
    <row r="85" spans="1:35" hidden="1">
      <c r="A85" s="94"/>
      <c r="B85" s="94"/>
      <c r="C85" s="94"/>
      <c r="D85" s="94"/>
      <c r="E85" s="94"/>
      <c r="F85" s="94"/>
      <c r="G85" s="94"/>
      <c r="H85" s="94"/>
      <c r="I85" s="94"/>
      <c r="J85" s="214"/>
      <c r="K85" s="214"/>
      <c r="L85" s="214"/>
      <c r="M85" s="94"/>
      <c r="N85" s="94"/>
      <c r="O85" s="94"/>
      <c r="P85" s="94"/>
      <c r="Q85" s="94"/>
      <c r="R85" s="94"/>
      <c r="S85" s="94"/>
      <c r="T85" s="94"/>
      <c r="U85" s="94"/>
      <c r="V85" s="94"/>
      <c r="W85" s="94"/>
      <c r="X85" s="94"/>
      <c r="Y85" s="94"/>
      <c r="Z85" s="94"/>
      <c r="AA85" s="94"/>
      <c r="AB85" s="94"/>
      <c r="AC85" s="94"/>
      <c r="AD85" s="94"/>
      <c r="AE85" s="94"/>
      <c r="AF85" s="94"/>
      <c r="AG85" s="94"/>
      <c r="AH85" s="94"/>
      <c r="AI85" s="94"/>
    </row>
    <row r="86" spans="1:35" hidden="1">
      <c r="A86" s="94"/>
      <c r="B86" s="94"/>
      <c r="C86" s="94"/>
      <c r="D86" s="94"/>
      <c r="E86" s="94"/>
      <c r="F86" s="94"/>
      <c r="G86" s="94"/>
      <c r="H86" s="94"/>
      <c r="I86" s="94"/>
      <c r="J86" s="214"/>
      <c r="K86" s="214"/>
      <c r="L86" s="214"/>
      <c r="M86" s="94"/>
      <c r="N86" s="94"/>
      <c r="O86" s="94"/>
      <c r="P86" s="94"/>
      <c r="Q86" s="94"/>
      <c r="R86" s="94"/>
      <c r="S86" s="94"/>
      <c r="T86" s="94"/>
      <c r="U86" s="94"/>
      <c r="V86" s="94"/>
      <c r="W86" s="94"/>
      <c r="X86" s="94"/>
      <c r="Y86" s="94"/>
      <c r="Z86" s="94"/>
      <c r="AA86" s="94"/>
      <c r="AB86" s="94"/>
      <c r="AC86" s="94"/>
      <c r="AD86" s="94"/>
      <c r="AE86" s="94"/>
      <c r="AF86" s="94"/>
      <c r="AG86" s="94"/>
      <c r="AH86" s="94"/>
      <c r="AI86" s="94"/>
    </row>
    <row r="87" spans="1:35" hidden="1">
      <c r="A87" s="94"/>
      <c r="B87" s="94"/>
      <c r="C87" s="94"/>
      <c r="D87" s="94"/>
      <c r="E87" s="94"/>
      <c r="F87" s="94"/>
      <c r="G87" s="94"/>
      <c r="H87" s="94"/>
      <c r="I87" s="94"/>
      <c r="J87" s="214"/>
      <c r="K87" s="214"/>
      <c r="L87" s="214"/>
      <c r="M87" s="94"/>
      <c r="N87" s="94"/>
      <c r="O87" s="94"/>
      <c r="P87" s="94"/>
      <c r="Q87" s="94"/>
      <c r="R87" s="94"/>
      <c r="S87" s="94"/>
      <c r="T87" s="94"/>
      <c r="U87" s="94"/>
      <c r="V87" s="94"/>
      <c r="W87" s="94"/>
      <c r="X87" s="94"/>
      <c r="Y87" s="94"/>
      <c r="Z87" s="94"/>
      <c r="AA87" s="94"/>
      <c r="AB87" s="94"/>
      <c r="AC87" s="94"/>
      <c r="AD87" s="94"/>
      <c r="AE87" s="94"/>
      <c r="AF87" s="94"/>
      <c r="AG87" s="94"/>
      <c r="AH87" s="94"/>
      <c r="AI87" s="94"/>
    </row>
    <row r="88" spans="1:35" hidden="1">
      <c r="A88" s="94"/>
      <c r="B88" s="94"/>
      <c r="C88" s="94"/>
      <c r="D88" s="94"/>
      <c r="E88" s="94"/>
      <c r="F88" s="94"/>
      <c r="G88" s="94"/>
      <c r="H88" s="94"/>
      <c r="I88" s="94"/>
      <c r="J88" s="214"/>
      <c r="K88" s="214"/>
      <c r="L88" s="214"/>
      <c r="M88" s="94"/>
      <c r="N88" s="94"/>
      <c r="O88" s="94"/>
      <c r="P88" s="94"/>
      <c r="Q88" s="94"/>
      <c r="R88" s="94"/>
      <c r="S88" s="94"/>
      <c r="T88" s="94"/>
      <c r="U88" s="94"/>
      <c r="V88" s="94"/>
      <c r="W88" s="94"/>
      <c r="X88" s="94"/>
      <c r="Y88" s="94"/>
      <c r="Z88" s="94"/>
      <c r="AA88" s="94"/>
      <c r="AB88" s="94"/>
      <c r="AC88" s="94"/>
      <c r="AD88" s="94"/>
      <c r="AE88" s="94"/>
      <c r="AF88" s="94"/>
      <c r="AG88" s="94"/>
      <c r="AH88" s="94"/>
      <c r="AI88" s="94"/>
    </row>
    <row r="89" spans="1:35" hidden="1">
      <c r="A89" s="94"/>
      <c r="B89" s="94"/>
      <c r="C89" s="94"/>
      <c r="D89" s="94"/>
      <c r="E89" s="94"/>
      <c r="F89" s="94"/>
      <c r="G89" s="94"/>
      <c r="H89" s="94"/>
      <c r="I89" s="94"/>
      <c r="J89" s="214"/>
      <c r="K89" s="214"/>
      <c r="L89" s="214"/>
      <c r="M89" s="94"/>
      <c r="N89" s="94"/>
      <c r="O89" s="94"/>
      <c r="P89" s="94"/>
      <c r="Q89" s="94"/>
      <c r="R89" s="94"/>
      <c r="S89" s="94"/>
      <c r="T89" s="94"/>
      <c r="U89" s="94"/>
      <c r="V89" s="94"/>
      <c r="W89" s="94"/>
      <c r="X89" s="94"/>
      <c r="Y89" s="94"/>
      <c r="Z89" s="94"/>
      <c r="AA89" s="94"/>
      <c r="AB89" s="94"/>
      <c r="AC89" s="94"/>
      <c r="AD89" s="94"/>
      <c r="AE89" s="94"/>
      <c r="AF89" s="94"/>
      <c r="AG89" s="94"/>
      <c r="AH89" s="94"/>
      <c r="AI89" s="94"/>
    </row>
    <row r="90" spans="1:35" hidden="1">
      <c r="A90" s="94"/>
      <c r="B90" s="94"/>
      <c r="C90" s="94"/>
      <c r="D90" s="94"/>
      <c r="E90" s="94"/>
      <c r="F90" s="94"/>
      <c r="G90" s="94"/>
      <c r="H90" s="94"/>
      <c r="I90" s="94"/>
      <c r="J90" s="214"/>
      <c r="K90" s="214"/>
      <c r="L90" s="214"/>
      <c r="M90" s="94"/>
      <c r="N90" s="94"/>
      <c r="O90" s="94"/>
      <c r="P90" s="94"/>
      <c r="Q90" s="94"/>
      <c r="R90" s="94"/>
      <c r="S90" s="94"/>
      <c r="T90" s="94"/>
      <c r="U90" s="94"/>
      <c r="V90" s="94"/>
      <c r="W90" s="94"/>
      <c r="X90" s="94"/>
      <c r="Y90" s="94"/>
      <c r="Z90" s="94"/>
      <c r="AA90" s="94"/>
      <c r="AB90" s="94"/>
      <c r="AC90" s="94"/>
      <c r="AD90" s="94"/>
      <c r="AE90" s="94"/>
      <c r="AF90" s="94"/>
      <c r="AG90" s="94"/>
      <c r="AH90" s="94"/>
      <c r="AI90" s="94"/>
    </row>
  </sheetData>
  <sheetProtection password="C66E" sheet="1" objects="1" scenarios="1"/>
  <conditionalFormatting sqref="M3:P3">
    <cfRule type="expression" dxfId="11" priority="16" stopIfTrue="1">
      <formula>M2="H"</formula>
    </cfRule>
    <cfRule type="expression" dxfId="10" priority="17" stopIfTrue="1">
      <formula>M2="F"</formula>
    </cfRule>
    <cfRule type="expression" dxfId="9" priority="18" stopIfTrue="1">
      <formula>M2="O"</formula>
    </cfRule>
  </conditionalFormatting>
  <conditionalFormatting sqref="M20">
    <cfRule type="containsBlanks" dxfId="8" priority="10">
      <formula>LEN(TRIM(M20))=0</formula>
    </cfRule>
  </conditionalFormatting>
  <conditionalFormatting sqref="M21">
    <cfRule type="containsBlanks" dxfId="7" priority="9">
      <formula>LEN(TRIM(M21))=0</formula>
    </cfRule>
  </conditionalFormatting>
  <conditionalFormatting sqref="M19">
    <cfRule type="containsBlanks" dxfId="6" priority="11">
      <formula>LEN(TRIM(M19))=0</formula>
    </cfRule>
  </conditionalFormatting>
  <conditionalFormatting sqref="M27">
    <cfRule type="containsBlanks" dxfId="5" priority="7">
      <formula>LEN(TRIM(M27))=0</formula>
    </cfRule>
  </conditionalFormatting>
  <conditionalFormatting sqref="M25">
    <cfRule type="containsBlanks" dxfId="4" priority="8">
      <formula>LEN(TRIM(M25))=0</formula>
    </cfRule>
  </conditionalFormatting>
  <conditionalFormatting sqref="M33">
    <cfRule type="containsBlanks" dxfId="3" priority="5">
      <formula>LEN(TRIM(M33))=0</formula>
    </cfRule>
  </conditionalFormatting>
  <conditionalFormatting sqref="Q3:T3">
    <cfRule type="expression" dxfId="2" priority="1" stopIfTrue="1">
      <formula>Q2="H"</formula>
    </cfRule>
    <cfRule type="expression" dxfId="1" priority="2" stopIfTrue="1">
      <formula>Q2="F"</formula>
    </cfRule>
    <cfRule type="expression" dxfId="0" priority="3" stopIfTrue="1">
      <formula>Q2="O"</formula>
    </cfRule>
  </conditionalFormatting>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76"/>
  <sheetViews>
    <sheetView workbookViewId="0">
      <selection activeCell="C61" sqref="C61"/>
    </sheetView>
  </sheetViews>
  <sheetFormatPr baseColWidth="10" defaultColWidth="8.83203125" defaultRowHeight="12" x14ac:dyDescent="0"/>
  <cols>
    <col min="1" max="1" width="8.83203125" style="127"/>
    <col min="2" max="2" width="37.83203125" style="127" customWidth="1"/>
    <col min="3" max="3" width="23.5" style="259" customWidth="1"/>
    <col min="4" max="4" width="29.6640625" style="260" bestFit="1" customWidth="1"/>
    <col min="5" max="5" width="49.83203125" style="127" bestFit="1" customWidth="1"/>
    <col min="6" max="6" width="21.33203125" style="259" customWidth="1"/>
    <col min="7" max="7" width="23.5" style="259" bestFit="1" customWidth="1"/>
    <col min="8" max="8" width="33.5" style="259" bestFit="1" customWidth="1"/>
    <col min="9" max="9" width="24.1640625" style="259" bestFit="1" customWidth="1"/>
    <col min="10" max="10" width="40.5" style="259" bestFit="1" customWidth="1"/>
    <col min="11" max="11" width="22.6640625" style="259" bestFit="1" customWidth="1"/>
    <col min="12" max="12" width="8.83203125" style="127"/>
    <col min="13" max="13" width="18.5" style="127" bestFit="1" customWidth="1"/>
    <col min="14" max="16384" width="8.83203125" style="127"/>
  </cols>
  <sheetData>
    <row r="1" spans="2:11" ht="13" thickBot="1"/>
    <row r="2" spans="2:11" ht="13" thickBot="1">
      <c r="B2" s="347" t="s">
        <v>83</v>
      </c>
      <c r="C2" s="347" t="s">
        <v>84</v>
      </c>
      <c r="E2" s="346"/>
      <c r="F2" s="263"/>
    </row>
    <row r="3" spans="2:11" ht="29.25" customHeight="1" thickBot="1">
      <c r="B3" s="441" t="s">
        <v>85</v>
      </c>
      <c r="C3" s="431">
        <v>12323.669082729317</v>
      </c>
      <c r="E3" s="262"/>
      <c r="F3" s="266"/>
      <c r="H3" s="263"/>
      <c r="I3" s="267"/>
    </row>
    <row r="4" spans="2:11" ht="29.25" customHeight="1" thickBot="1">
      <c r="B4" s="442" t="s">
        <v>86</v>
      </c>
      <c r="C4" s="463">
        <v>14</v>
      </c>
      <c r="E4" s="262"/>
      <c r="F4" s="267"/>
    </row>
    <row r="5" spans="2:11" ht="29.25" customHeight="1" thickBot="1">
      <c r="B5" s="443" t="s">
        <v>87</v>
      </c>
      <c r="C5" s="463">
        <v>223.20000000000002</v>
      </c>
      <c r="E5" s="271"/>
      <c r="F5" s="267"/>
    </row>
    <row r="6" spans="2:11" ht="29.25" customHeight="1" thickBot="1">
      <c r="B6" s="444" t="s">
        <v>88</v>
      </c>
      <c r="C6" s="463">
        <v>248</v>
      </c>
      <c r="E6" s="274"/>
      <c r="F6" s="267"/>
    </row>
    <row r="7" spans="2:11" ht="29.25" customHeight="1" thickBot="1">
      <c r="B7" s="445" t="s">
        <v>89</v>
      </c>
      <c r="C7" s="463">
        <v>49.692214043263377</v>
      </c>
      <c r="E7" s="276"/>
      <c r="F7" s="267"/>
    </row>
    <row r="8" spans="2:11" ht="13" thickBot="1">
      <c r="B8" s="263"/>
      <c r="C8" s="267"/>
      <c r="D8" s="259"/>
      <c r="E8" s="276"/>
    </row>
    <row r="9" spans="2:11" ht="22.5" customHeight="1" thickBot="1">
      <c r="B9" s="345" t="s">
        <v>90</v>
      </c>
      <c r="C9" s="344" t="s">
        <v>91</v>
      </c>
      <c r="D9" s="259"/>
      <c r="E9" s="262"/>
    </row>
    <row r="10" spans="2:11" ht="22.5" customHeight="1">
      <c r="B10" s="435" t="s">
        <v>5</v>
      </c>
      <c r="C10" s="587">
        <f>'Direct costs Ecuador'!M19</f>
        <v>0.15</v>
      </c>
      <c r="D10" s="127"/>
    </row>
    <row r="11" spans="2:11" ht="22.5" customHeight="1">
      <c r="B11" s="436" t="s">
        <v>6</v>
      </c>
      <c r="C11" s="635">
        <f>'Direct costs Ecuador'!M20</f>
        <v>0.39</v>
      </c>
      <c r="D11" s="127"/>
    </row>
    <row r="12" spans="2:11" ht="22.5" customHeight="1" thickBot="1">
      <c r="B12" s="437" t="s">
        <v>7</v>
      </c>
      <c r="C12" s="602">
        <f>'Direct costs Ecuador'!M21</f>
        <v>0.46</v>
      </c>
      <c r="D12" s="127"/>
    </row>
    <row r="13" spans="2:11" s="260" customFormat="1">
      <c r="B13" s="267"/>
      <c r="C13" s="282"/>
      <c r="D13" s="267"/>
      <c r="F13" s="267"/>
      <c r="G13" s="267"/>
      <c r="H13" s="267"/>
      <c r="I13" s="267"/>
      <c r="J13" s="267"/>
      <c r="K13" s="267"/>
    </row>
    <row r="14" spans="2:11" hidden="1">
      <c r="B14" s="283" t="s">
        <v>43</v>
      </c>
      <c r="C14" s="124"/>
      <c r="D14" s="284"/>
      <c r="E14" s="285"/>
      <c r="F14" s="284"/>
      <c r="G14" s="284"/>
      <c r="H14" s="284"/>
      <c r="I14" s="284"/>
      <c r="J14" s="284"/>
      <c r="K14" s="284"/>
    </row>
    <row r="15" spans="2:11" s="286" customFormat="1" hidden="1">
      <c r="B15" s="287" t="s">
        <v>92</v>
      </c>
      <c r="C15" s="288"/>
      <c r="D15" s="289"/>
      <c r="E15" s="288"/>
      <c r="F15" s="287" t="s">
        <v>93</v>
      </c>
      <c r="G15" s="287" t="s">
        <v>94</v>
      </c>
      <c r="H15" s="287" t="s">
        <v>95</v>
      </c>
      <c r="I15" s="287"/>
      <c r="J15" s="287"/>
      <c r="K15" s="287"/>
    </row>
    <row r="16" spans="2:11" hidden="1">
      <c r="B16" s="291" t="s">
        <v>96</v>
      </c>
      <c r="C16" s="291" t="s">
        <v>97</v>
      </c>
      <c r="D16" s="291" t="s">
        <v>98</v>
      </c>
      <c r="E16" s="291" t="s">
        <v>99</v>
      </c>
      <c r="F16" s="291" t="s">
        <v>100</v>
      </c>
      <c r="G16" s="291" t="s">
        <v>6</v>
      </c>
      <c r="H16" s="291" t="s">
        <v>7</v>
      </c>
      <c r="I16" s="291" t="s">
        <v>101</v>
      </c>
      <c r="J16" s="291" t="s">
        <v>102</v>
      </c>
      <c r="K16" s="291" t="s">
        <v>103</v>
      </c>
    </row>
    <row r="17" spans="2:13" hidden="1">
      <c r="B17" s="292" t="s">
        <v>104</v>
      </c>
      <c r="C17" s="267">
        <v>1.97</v>
      </c>
      <c r="D17" s="313">
        <v>0.223</v>
      </c>
      <c r="E17" s="277">
        <f>C17*D17</f>
        <v>0.43930999999999998</v>
      </c>
      <c r="F17" s="259">
        <f>$C$10*E17</f>
        <v>6.5896499999999997E-2</v>
      </c>
      <c r="G17" s="259">
        <f>$C$11*E17</f>
        <v>0.17133090000000001</v>
      </c>
      <c r="H17" s="259">
        <f>$C$12*E17</f>
        <v>0.2020826</v>
      </c>
      <c r="I17" s="259">
        <f>($C$7*$C$4)*F17</f>
        <v>45.843601757826669</v>
      </c>
      <c r="J17" s="259">
        <f>($C$7*$C$5)*G17</f>
        <v>1900.2827837215698</v>
      </c>
      <c r="K17" s="259">
        <f>$C$3*H17</f>
        <v>2490.3990897775557</v>
      </c>
    </row>
    <row r="18" spans="2:13" hidden="1">
      <c r="B18" s="292" t="s">
        <v>105</v>
      </c>
      <c r="C18" s="267">
        <v>3.73</v>
      </c>
      <c r="D18" s="348">
        <v>0.496</v>
      </c>
      <c r="E18" s="277">
        <f t="shared" ref="E18:E24" si="0">C18*D18</f>
        <v>1.8500799999999999</v>
      </c>
      <c r="F18" s="259">
        <f t="shared" ref="F18:F26" si="1">$C$10*E18</f>
        <v>0.27751199999999998</v>
      </c>
      <c r="G18" s="259">
        <f t="shared" ref="G18:G26" si="2">$C$11*E18</f>
        <v>0.72153120000000004</v>
      </c>
      <c r="H18" s="259">
        <f t="shared" ref="H18:H26" si="3">$C$12*E18</f>
        <v>0.85103680000000004</v>
      </c>
      <c r="I18" s="259">
        <f t="shared" ref="I18:I26" si="4">($C$7*$C$4)*F18</f>
        <v>193.06259985003746</v>
      </c>
      <c r="J18" s="259">
        <f t="shared" ref="J18:J26" si="5">($C$7*$C$5)*G18</f>
        <v>8002.720567498126</v>
      </c>
      <c r="K18" s="259">
        <f t="shared" ref="K18:K26" si="6">$C$3*H18</f>
        <v>10487.895900424894</v>
      </c>
    </row>
    <row r="19" spans="2:13" hidden="1">
      <c r="B19" s="292" t="s">
        <v>106</v>
      </c>
      <c r="C19" s="267">
        <v>6.01</v>
      </c>
      <c r="D19" s="348">
        <v>0.65099999999999991</v>
      </c>
      <c r="E19" s="277">
        <f t="shared" si="0"/>
        <v>3.9125099999999993</v>
      </c>
      <c r="F19" s="259">
        <f t="shared" si="1"/>
        <v>0.58687649999999991</v>
      </c>
      <c r="G19" s="259">
        <f t="shared" si="2"/>
        <v>1.5258788999999997</v>
      </c>
      <c r="H19" s="259">
        <f t="shared" si="3"/>
        <v>1.7997545999999998</v>
      </c>
      <c r="I19" s="259">
        <f t="shared" si="4"/>
        <v>408.28469716945756</v>
      </c>
      <c r="J19" s="259">
        <f t="shared" si="5"/>
        <v>16923.983961527116</v>
      </c>
      <c r="K19" s="259">
        <f t="shared" si="6"/>
        <v>22179.580120519866</v>
      </c>
    </row>
    <row r="20" spans="2:13" hidden="1">
      <c r="B20" s="292" t="s">
        <v>107</v>
      </c>
      <c r="C20" s="293">
        <v>8.64</v>
      </c>
      <c r="D20" s="348">
        <v>0.68700000000000006</v>
      </c>
      <c r="E20" s="277">
        <f t="shared" si="0"/>
        <v>5.9356800000000005</v>
      </c>
      <c r="F20" s="259">
        <f t="shared" si="1"/>
        <v>0.89035200000000003</v>
      </c>
      <c r="G20" s="259">
        <f t="shared" si="2"/>
        <v>2.3149152000000002</v>
      </c>
      <c r="H20" s="259">
        <f t="shared" si="3"/>
        <v>2.7304128000000003</v>
      </c>
      <c r="I20" s="259">
        <f t="shared" si="4"/>
        <v>619.40987020986688</v>
      </c>
      <c r="J20" s="259">
        <f t="shared" si="5"/>
        <v>25675.423991442141</v>
      </c>
      <c r="K20" s="259">
        <f t="shared" si="6"/>
        <v>33648.703806448386</v>
      </c>
    </row>
    <row r="21" spans="2:13" hidden="1">
      <c r="B21" s="292" t="s">
        <v>108</v>
      </c>
      <c r="C21" s="293">
        <v>9.6300000000000008</v>
      </c>
      <c r="D21" s="348">
        <v>0.71700000000000008</v>
      </c>
      <c r="E21" s="277">
        <f t="shared" si="0"/>
        <v>6.9047100000000015</v>
      </c>
      <c r="F21" s="259">
        <f t="shared" si="1"/>
        <v>1.0357065000000001</v>
      </c>
      <c r="G21" s="259">
        <f t="shared" si="2"/>
        <v>2.6928369000000005</v>
      </c>
      <c r="H21" s="259">
        <f t="shared" si="3"/>
        <v>3.1761666000000006</v>
      </c>
      <c r="I21" s="259">
        <f t="shared" si="4"/>
        <v>720.53168717598828</v>
      </c>
      <c r="J21" s="259">
        <f t="shared" si="5"/>
        <v>29867.0677644264</v>
      </c>
      <c r="K21" s="259">
        <f t="shared" si="6"/>
        <v>39142.026130017497</v>
      </c>
    </row>
    <row r="22" spans="2:13" hidden="1">
      <c r="B22" s="292" t="s">
        <v>109</v>
      </c>
      <c r="C22" s="293">
        <v>15.16</v>
      </c>
      <c r="D22" s="348">
        <v>0.70499999999999996</v>
      </c>
      <c r="E22" s="277">
        <f t="shared" si="0"/>
        <v>10.687799999999999</v>
      </c>
      <c r="F22" s="259">
        <f t="shared" si="1"/>
        <v>1.6031699999999998</v>
      </c>
      <c r="G22" s="259">
        <f t="shared" si="2"/>
        <v>4.1682420000000002</v>
      </c>
      <c r="H22" s="259">
        <f t="shared" si="3"/>
        <v>4.9163879999999995</v>
      </c>
      <c r="I22" s="259">
        <f t="shared" si="4"/>
        <v>1115.3109350283394</v>
      </c>
      <c r="J22" s="259">
        <f t="shared" si="5"/>
        <v>46231.231558260442</v>
      </c>
      <c r="K22" s="259">
        <f t="shared" si="6"/>
        <v>60587.938794301415</v>
      </c>
    </row>
    <row r="23" spans="2:13" hidden="1">
      <c r="B23" s="292" t="s">
        <v>110</v>
      </c>
      <c r="C23" s="293">
        <v>24.08</v>
      </c>
      <c r="D23" s="348">
        <v>0.70200000000000007</v>
      </c>
      <c r="E23" s="277">
        <f t="shared" si="0"/>
        <v>16.904160000000001</v>
      </c>
      <c r="F23" s="259">
        <f t="shared" si="1"/>
        <v>2.5356239999999999</v>
      </c>
      <c r="G23" s="259">
        <f t="shared" si="2"/>
        <v>6.5926224000000007</v>
      </c>
      <c r="H23" s="259">
        <f t="shared" si="3"/>
        <v>7.7759136000000009</v>
      </c>
      <c r="I23" s="259">
        <f t="shared" si="4"/>
        <v>1764.010787577299</v>
      </c>
      <c r="J23" s="259">
        <f t="shared" si="5"/>
        <v>73120.767160489893</v>
      </c>
      <c r="K23" s="259">
        <f t="shared" si="6"/>
        <v>95827.786022294429</v>
      </c>
    </row>
    <row r="24" spans="2:13" hidden="1">
      <c r="B24" s="292" t="s">
        <v>111</v>
      </c>
      <c r="C24" s="293">
        <v>32.979999999999997</v>
      </c>
      <c r="D24" s="348">
        <v>0.69499999999999995</v>
      </c>
      <c r="E24" s="277">
        <f t="shared" si="0"/>
        <v>22.921099999999996</v>
      </c>
      <c r="F24" s="259">
        <f t="shared" si="1"/>
        <v>3.4381649999999992</v>
      </c>
      <c r="G24" s="259">
        <f t="shared" si="2"/>
        <v>8.9392289999999992</v>
      </c>
      <c r="H24" s="259">
        <f t="shared" si="3"/>
        <v>10.543705999999998</v>
      </c>
      <c r="I24" s="259">
        <f t="shared" si="4"/>
        <v>2391.9004353447922</v>
      </c>
      <c r="J24" s="259">
        <f t="shared" si="5"/>
        <v>99147.690045663578</v>
      </c>
      <c r="K24" s="259">
        <f t="shared" si="6"/>
        <v>129937.14364958758</v>
      </c>
    </row>
    <row r="25" spans="2:13" hidden="1">
      <c r="B25" s="292" t="s">
        <v>112</v>
      </c>
      <c r="C25" s="293">
        <v>43.21</v>
      </c>
      <c r="D25" s="348">
        <v>0.61399999999999999</v>
      </c>
      <c r="E25" s="277">
        <f>C25*D25</f>
        <v>26.530940000000001</v>
      </c>
      <c r="F25" s="259">
        <f t="shared" si="1"/>
        <v>3.979641</v>
      </c>
      <c r="G25" s="259">
        <f t="shared" si="2"/>
        <v>10.347066600000002</v>
      </c>
      <c r="H25" s="259">
        <f t="shared" si="3"/>
        <v>12.2042324</v>
      </c>
      <c r="I25" s="259">
        <f t="shared" si="4"/>
        <v>2768.6004134228538</v>
      </c>
      <c r="J25" s="259">
        <f t="shared" si="5"/>
        <v>114762.44227982507</v>
      </c>
      <c r="K25" s="259">
        <f t="shared" si="6"/>
        <v>150400.92150632342</v>
      </c>
    </row>
    <row r="26" spans="2:13" s="303" customFormat="1" hidden="1">
      <c r="B26" s="351" t="s">
        <v>113</v>
      </c>
      <c r="C26" s="293">
        <v>58.72</v>
      </c>
      <c r="D26" s="348">
        <v>0.55100000000000005</v>
      </c>
      <c r="E26" s="277">
        <f>C26*D26</f>
        <v>32.35472</v>
      </c>
      <c r="F26" s="259">
        <f t="shared" si="1"/>
        <v>4.8532079999999995</v>
      </c>
      <c r="G26" s="259">
        <f t="shared" si="2"/>
        <v>12.6183408</v>
      </c>
      <c r="H26" s="259">
        <f t="shared" si="3"/>
        <v>14.883171200000001</v>
      </c>
      <c r="I26" s="259">
        <f t="shared" si="4"/>
        <v>3376.333110254694</v>
      </c>
      <c r="J26" s="259">
        <f t="shared" si="5"/>
        <v>139953.83075307176</v>
      </c>
      <c r="K26" s="259">
        <f t="shared" si="6"/>
        <v>183415.27677040739</v>
      </c>
    </row>
    <row r="27" spans="2:13" s="303" customFormat="1" hidden="1">
      <c r="B27" s="304" t="s">
        <v>115</v>
      </c>
      <c r="C27" s="298">
        <v>327.33000000000004</v>
      </c>
      <c r="D27" s="352" t="s">
        <v>114</v>
      </c>
      <c r="E27" s="300"/>
      <c r="F27" s="301"/>
      <c r="G27" s="301"/>
      <c r="H27" s="301"/>
      <c r="I27" s="302"/>
      <c r="J27" s="302"/>
      <c r="K27" s="302"/>
      <c r="M27" s="305"/>
    </row>
    <row r="28" spans="2:13" hidden="1">
      <c r="B28" s="306"/>
      <c r="C28" s="295"/>
      <c r="D28" s="349"/>
      <c r="E28" s="307" t="s">
        <v>59</v>
      </c>
      <c r="F28" s="308"/>
      <c r="G28" s="309"/>
      <c r="H28" s="309"/>
      <c r="I28" s="308">
        <f>SUM(I17:I27)</f>
        <v>13403.288137791154</v>
      </c>
      <c r="J28" s="308">
        <f>SUM(J17:J27)</f>
        <v>555585.44086592621</v>
      </c>
      <c r="K28" s="308">
        <f>SUM(K17:K27)</f>
        <v>728117.6717901025</v>
      </c>
      <c r="M28" s="310"/>
    </row>
    <row r="29" spans="2:13" hidden="1">
      <c r="B29" s="306"/>
      <c r="D29" s="349"/>
      <c r="E29" s="263"/>
      <c r="F29" s="311"/>
    </row>
    <row r="30" spans="2:13" hidden="1">
      <c r="B30" s="287" t="s">
        <v>116</v>
      </c>
      <c r="C30" s="289"/>
      <c r="D30" s="289"/>
      <c r="E30" s="288"/>
      <c r="F30" s="287" t="s">
        <v>93</v>
      </c>
      <c r="G30" s="287" t="s">
        <v>94</v>
      </c>
      <c r="H30" s="287" t="s">
        <v>95</v>
      </c>
      <c r="I30" s="287"/>
      <c r="J30" s="287"/>
      <c r="K30" s="287"/>
      <c r="M30" s="312"/>
    </row>
    <row r="31" spans="2:13" hidden="1">
      <c r="B31" s="291" t="s">
        <v>96</v>
      </c>
      <c r="C31" s="291" t="s">
        <v>97</v>
      </c>
      <c r="D31" s="291" t="s">
        <v>98</v>
      </c>
      <c r="E31" s="291" t="s">
        <v>117</v>
      </c>
      <c r="F31" s="291" t="s">
        <v>100</v>
      </c>
      <c r="G31" s="291" t="s">
        <v>6</v>
      </c>
      <c r="H31" s="291" t="s">
        <v>7</v>
      </c>
      <c r="I31" s="291" t="s">
        <v>101</v>
      </c>
      <c r="J31" s="291" t="s">
        <v>102</v>
      </c>
      <c r="K31" s="291" t="s">
        <v>103</v>
      </c>
    </row>
    <row r="32" spans="2:13" hidden="1">
      <c r="B32" s="292" t="s">
        <v>104</v>
      </c>
      <c r="C32" s="267">
        <v>1.65</v>
      </c>
      <c r="D32" s="313">
        <v>0.34399999999999997</v>
      </c>
      <c r="E32" s="277">
        <f>C32*D32</f>
        <v>0.56759999999999988</v>
      </c>
      <c r="F32" s="259">
        <f>$C$10*E32</f>
        <v>8.513999999999998E-2</v>
      </c>
      <c r="G32" s="277">
        <f>$C$11*E32</f>
        <v>0.22136399999999995</v>
      </c>
      <c r="H32" s="259">
        <f>$C$12*E32</f>
        <v>0.26109599999999994</v>
      </c>
      <c r="I32" s="259">
        <f>($C$7*$C$4)*F32</f>
        <v>59.231131451008196</v>
      </c>
      <c r="J32" s="259">
        <f>($C$7*$C$5)*G32</f>
        <v>2455.2150145463629</v>
      </c>
      <c r="K32" s="259">
        <f>$C$3*H32</f>
        <v>3217.6607028242929</v>
      </c>
    </row>
    <row r="33" spans="2:11" hidden="1">
      <c r="B33" s="292" t="s">
        <v>105</v>
      </c>
      <c r="C33" s="267">
        <v>3.18</v>
      </c>
      <c r="D33" s="348">
        <v>0.78</v>
      </c>
      <c r="E33" s="277">
        <f t="shared" ref="E33:E41" si="7">C33*D33</f>
        <v>2.4804000000000004</v>
      </c>
      <c r="F33" s="259">
        <f t="shared" ref="F33:F41" si="8">$C$10*E33</f>
        <v>0.37206000000000006</v>
      </c>
      <c r="G33" s="277">
        <f t="shared" ref="G33:G41" si="9">$C$11*E33</f>
        <v>0.96735600000000022</v>
      </c>
      <c r="H33" s="259">
        <f t="shared" ref="H33:H41" si="10">$C$12*E33</f>
        <v>1.1409840000000002</v>
      </c>
      <c r="I33" s="259">
        <f t="shared" ref="I33:I41" si="11">($C$7*$C$4)*F33</f>
        <v>258.83879219711201</v>
      </c>
      <c r="J33" s="259">
        <f t="shared" ref="J33:J41" si="12">($C$7*$C$5)*G33</f>
        <v>10729.237706273434</v>
      </c>
      <c r="K33" s="259">
        <f t="shared" ref="K33:K41" si="13">$C$3*H33</f>
        <v>14061.109244688829</v>
      </c>
    </row>
    <row r="34" spans="2:11" hidden="1">
      <c r="B34" s="292" t="s">
        <v>106</v>
      </c>
      <c r="C34" s="267">
        <v>5.0999999999999996</v>
      </c>
      <c r="D34" s="348">
        <v>0.94400000000000006</v>
      </c>
      <c r="E34" s="277">
        <f t="shared" si="7"/>
        <v>4.8144</v>
      </c>
      <c r="F34" s="259">
        <f t="shared" si="8"/>
        <v>0.72216000000000002</v>
      </c>
      <c r="G34" s="277">
        <f t="shared" si="9"/>
        <v>1.8776160000000002</v>
      </c>
      <c r="H34" s="259">
        <f t="shared" si="10"/>
        <v>2.2146240000000001</v>
      </c>
      <c r="I34" s="259">
        <f t="shared" si="11"/>
        <v>502.40021010876313</v>
      </c>
      <c r="J34" s="259">
        <f t="shared" si="12"/>
        <v>20825.206423594103</v>
      </c>
      <c r="K34" s="259">
        <f t="shared" si="13"/>
        <v>27292.293318670334</v>
      </c>
    </row>
    <row r="35" spans="2:11" hidden="1">
      <c r="B35" s="292" t="s">
        <v>107</v>
      </c>
      <c r="C35" s="293">
        <v>6.47</v>
      </c>
      <c r="D35" s="348">
        <v>0.97099999999999997</v>
      </c>
      <c r="E35" s="277">
        <f t="shared" si="7"/>
        <v>6.2823699999999993</v>
      </c>
      <c r="F35" s="259">
        <f t="shared" si="8"/>
        <v>0.9423554999999999</v>
      </c>
      <c r="G35" s="277">
        <f t="shared" si="9"/>
        <v>2.4501242999999997</v>
      </c>
      <c r="H35" s="259">
        <f t="shared" si="10"/>
        <v>2.8898902</v>
      </c>
      <c r="I35" s="259">
        <f t="shared" si="11"/>
        <v>655.5882369518506</v>
      </c>
      <c r="J35" s="259">
        <f t="shared" si="12"/>
        <v>27175.068976278428</v>
      </c>
      <c r="K35" s="259">
        <f t="shared" si="13"/>
        <v>35614.050510222442</v>
      </c>
    </row>
    <row r="36" spans="2:11" hidden="1">
      <c r="B36" s="292" t="s">
        <v>108</v>
      </c>
      <c r="C36" s="293">
        <v>9.1300000000000008</v>
      </c>
      <c r="D36" s="348">
        <v>0.98099999999999998</v>
      </c>
      <c r="E36" s="277">
        <f t="shared" si="7"/>
        <v>8.9565300000000008</v>
      </c>
      <c r="F36" s="259">
        <f t="shared" si="8"/>
        <v>1.3434795000000002</v>
      </c>
      <c r="G36" s="277">
        <f t="shared" si="9"/>
        <v>3.4930467000000003</v>
      </c>
      <c r="H36" s="259">
        <f t="shared" si="10"/>
        <v>4.1200038000000001</v>
      </c>
      <c r="I36" s="259">
        <f t="shared" si="11"/>
        <v>934.64659227431048</v>
      </c>
      <c r="J36" s="259">
        <f t="shared" si="12"/>
        <v>38742.436459187709</v>
      </c>
      <c r="K36" s="259">
        <f t="shared" si="13"/>
        <v>50773.563450787304</v>
      </c>
    </row>
    <row r="37" spans="2:11" hidden="1">
      <c r="B37" s="292" t="s">
        <v>109</v>
      </c>
      <c r="C37" s="293">
        <v>11.05</v>
      </c>
      <c r="D37" s="348">
        <v>0.98199999999999998</v>
      </c>
      <c r="E37" s="277">
        <f t="shared" si="7"/>
        <v>10.851100000000001</v>
      </c>
      <c r="F37" s="259">
        <f t="shared" si="8"/>
        <v>1.6276650000000001</v>
      </c>
      <c r="G37" s="277">
        <f t="shared" si="9"/>
        <v>4.2319290000000001</v>
      </c>
      <c r="H37" s="259">
        <f t="shared" si="10"/>
        <v>4.9915060000000002</v>
      </c>
      <c r="I37" s="259">
        <f t="shared" si="11"/>
        <v>1132.351885990196</v>
      </c>
      <c r="J37" s="259">
        <f t="shared" si="12"/>
        <v>46937.603319845046</v>
      </c>
      <c r="K37" s="259">
        <f t="shared" si="13"/>
        <v>61513.668168457887</v>
      </c>
    </row>
    <row r="38" spans="2:11" hidden="1">
      <c r="B38" s="292" t="s">
        <v>110</v>
      </c>
      <c r="C38" s="293">
        <v>19.61</v>
      </c>
      <c r="D38" s="348">
        <v>0.96799999999999997</v>
      </c>
      <c r="E38" s="277">
        <f t="shared" si="7"/>
        <v>18.982479999999999</v>
      </c>
      <c r="F38" s="259">
        <f t="shared" si="8"/>
        <v>2.8473719999999996</v>
      </c>
      <c r="G38" s="277">
        <f t="shared" si="9"/>
        <v>7.4031671999999995</v>
      </c>
      <c r="H38" s="259">
        <f t="shared" si="10"/>
        <v>8.7319408000000003</v>
      </c>
      <c r="I38" s="259">
        <f t="shared" si="11"/>
        <v>1980.8910643871286</v>
      </c>
      <c r="J38" s="259">
        <f t="shared" si="12"/>
        <v>82110.764463224201</v>
      </c>
      <c r="K38" s="259">
        <f t="shared" si="13"/>
        <v>107609.5488691827</v>
      </c>
    </row>
    <row r="39" spans="2:11" hidden="1">
      <c r="B39" s="292" t="s">
        <v>111</v>
      </c>
      <c r="C39" s="293">
        <v>29.68</v>
      </c>
      <c r="D39" s="348">
        <v>0.96400000000000008</v>
      </c>
      <c r="E39" s="277">
        <f t="shared" si="7"/>
        <v>28.611520000000002</v>
      </c>
      <c r="F39" s="259">
        <f t="shared" si="8"/>
        <v>4.291728</v>
      </c>
      <c r="G39" s="277">
        <f t="shared" si="9"/>
        <v>11.158492800000001</v>
      </c>
      <c r="H39" s="259">
        <f t="shared" si="10"/>
        <v>13.161299200000002</v>
      </c>
      <c r="I39" s="259">
        <f t="shared" si="11"/>
        <v>2985.7165294805327</v>
      </c>
      <c r="J39" s="259">
        <f t="shared" si="12"/>
        <v>123762.21545629595</v>
      </c>
      <c r="K39" s="259">
        <f t="shared" si="13"/>
        <v>162195.49603959013</v>
      </c>
    </row>
    <row r="40" spans="2:11" hidden="1">
      <c r="B40" s="292" t="s">
        <v>112</v>
      </c>
      <c r="C40" s="293">
        <v>47.85</v>
      </c>
      <c r="D40" s="348">
        <v>0.91099999999999992</v>
      </c>
      <c r="E40" s="277">
        <f t="shared" si="7"/>
        <v>43.591349999999998</v>
      </c>
      <c r="F40" s="259">
        <f t="shared" si="8"/>
        <v>6.5387024999999994</v>
      </c>
      <c r="G40" s="277">
        <f t="shared" si="9"/>
        <v>17.000626499999999</v>
      </c>
      <c r="H40" s="259">
        <f t="shared" si="10"/>
        <v>20.052021</v>
      </c>
      <c r="I40" s="259">
        <f t="shared" si="11"/>
        <v>4548.9164587330979</v>
      </c>
      <c r="J40" s="259">
        <f t="shared" si="12"/>
        <v>188559.08566657087</v>
      </c>
      <c r="K40" s="259">
        <f t="shared" si="13"/>
        <v>247114.47124393898</v>
      </c>
    </row>
    <row r="41" spans="2:11" hidden="1">
      <c r="B41" s="259" t="s">
        <v>113</v>
      </c>
      <c r="C41" s="293">
        <v>65.150000000000006</v>
      </c>
      <c r="D41" s="348">
        <v>0.82700000000000007</v>
      </c>
      <c r="E41" s="277">
        <f t="shared" si="7"/>
        <v>53.879050000000007</v>
      </c>
      <c r="F41" s="259">
        <f t="shared" si="8"/>
        <v>8.0818574999999999</v>
      </c>
      <c r="G41" s="277">
        <f t="shared" si="9"/>
        <v>21.012829500000002</v>
      </c>
      <c r="H41" s="259">
        <f t="shared" si="10"/>
        <v>24.784363000000003</v>
      </c>
      <c r="I41" s="259">
        <f t="shared" si="11"/>
        <v>5622.4754986001481</v>
      </c>
      <c r="J41" s="259">
        <f t="shared" si="12"/>
        <v>233059.64152483133</v>
      </c>
      <c r="K41" s="259">
        <f t="shared" si="13"/>
        <v>305434.28803824045</v>
      </c>
    </row>
    <row r="42" spans="2:11" s="303" customFormat="1" hidden="1">
      <c r="B42" s="304" t="s">
        <v>115</v>
      </c>
      <c r="C42" s="298">
        <v>373.59999999999997</v>
      </c>
      <c r="D42" s="352" t="s">
        <v>114</v>
      </c>
      <c r="E42" s="300"/>
      <c r="F42" s="301"/>
      <c r="G42" s="300"/>
      <c r="H42" s="301"/>
      <c r="I42" s="302"/>
      <c r="J42" s="301"/>
      <c r="K42" s="302"/>
    </row>
    <row r="43" spans="2:11" hidden="1">
      <c r="B43" s="260"/>
      <c r="C43" s="316"/>
      <c r="D43" s="267"/>
      <c r="E43" s="307" t="s">
        <v>59</v>
      </c>
      <c r="F43" s="308"/>
      <c r="G43" s="309"/>
      <c r="H43" s="309"/>
      <c r="I43" s="308">
        <f>SUM(I32:I42)</f>
        <v>18681.056400174148</v>
      </c>
      <c r="J43" s="308">
        <f>SUM(J32:J41)</f>
        <v>774356.47501064744</v>
      </c>
      <c r="K43" s="308">
        <f>SUM(K32:K42)</f>
        <v>1014826.1495866033</v>
      </c>
    </row>
    <row r="44" spans="2:11" ht="13" thickBot="1">
      <c r="B44" s="260"/>
      <c r="C44" s="316"/>
    </row>
    <row r="45" spans="2:11">
      <c r="B45" s="317"/>
      <c r="C45" s="318" t="s">
        <v>118</v>
      </c>
      <c r="D45" s="318" t="s">
        <v>119</v>
      </c>
      <c r="E45" s="319" t="s">
        <v>120</v>
      </c>
      <c r="F45" s="311"/>
    </row>
    <row r="46" spans="2:11">
      <c r="B46" s="320" t="s">
        <v>59</v>
      </c>
      <c r="C46" s="321">
        <f>SUM(I28,I43)</f>
        <v>32084.344537965302</v>
      </c>
      <c r="D46" s="321">
        <f>SUM(J28,J43)</f>
        <v>1329941.9158765737</v>
      </c>
      <c r="E46" s="322">
        <f>SUM(K28,K43)</f>
        <v>1742943.8213767058</v>
      </c>
    </row>
    <row r="47" spans="2:11">
      <c r="B47" s="320"/>
      <c r="C47" s="321"/>
      <c r="D47" s="321"/>
      <c r="E47" s="322"/>
    </row>
    <row r="48" spans="2:11">
      <c r="B48" s="320" t="s">
        <v>121</v>
      </c>
      <c r="C48" s="321">
        <f>SUM(C46:D46)</f>
        <v>1362026.2604145389</v>
      </c>
      <c r="D48" s="321"/>
      <c r="E48" s="322"/>
    </row>
    <row r="49" spans="2:10">
      <c r="B49" s="320" t="s">
        <v>122</v>
      </c>
      <c r="C49" s="321">
        <f>E46</f>
        <v>1742943.8213767058</v>
      </c>
      <c r="D49" s="323"/>
      <c r="E49" s="324"/>
    </row>
    <row r="50" spans="2:10">
      <c r="B50" s="325"/>
      <c r="C50" s="323"/>
      <c r="D50" s="381"/>
      <c r="E50" s="387"/>
    </row>
    <row r="51" spans="2:10">
      <c r="B51" s="328" t="s">
        <v>123</v>
      </c>
      <c r="C51" s="384">
        <f>SUM(C46:E46)</f>
        <v>3104970.0817912444</v>
      </c>
      <c r="D51" s="384"/>
      <c r="E51" s="385"/>
    </row>
    <row r="52" spans="2:10">
      <c r="B52" s="328" t="s">
        <v>124</v>
      </c>
      <c r="C52" s="384">
        <f>C51*(1+D55)</f>
        <v>3226063.9149811026</v>
      </c>
      <c r="D52" s="384"/>
      <c r="E52" s="385"/>
    </row>
    <row r="53" spans="2:10">
      <c r="B53" s="328" t="s">
        <v>125</v>
      </c>
      <c r="C53" s="384">
        <f>C52*(1+D55)</f>
        <v>3351880.4076653654</v>
      </c>
      <c r="D53" s="384"/>
      <c r="E53" s="385"/>
    </row>
    <row r="54" spans="2:10">
      <c r="B54" s="320" t="s">
        <v>126</v>
      </c>
      <c r="C54" s="321">
        <f>C53-C51</f>
        <v>246910.32587412093</v>
      </c>
      <c r="D54" s="381" t="s">
        <v>138</v>
      </c>
      <c r="E54" s="324"/>
    </row>
    <row r="55" spans="2:10" ht="13" thickBot="1">
      <c r="B55" s="333" t="s">
        <v>127</v>
      </c>
      <c r="C55" s="589">
        <f>C54/C51</f>
        <v>7.95209999999998E-2</v>
      </c>
      <c r="D55" s="589">
        <f>'Direct costs Ecuador'!M12</f>
        <v>3.9E-2</v>
      </c>
      <c r="E55" s="391"/>
    </row>
    <row r="56" spans="2:10">
      <c r="B56" s="292"/>
      <c r="C56" s="293"/>
      <c r="D56" s="293"/>
      <c r="E56" s="260"/>
      <c r="J56" s="127"/>
    </row>
    <row r="57" spans="2:10">
      <c r="B57" s="292"/>
      <c r="C57" s="293"/>
      <c r="D57" s="293"/>
      <c r="E57" s="260"/>
    </row>
    <row r="58" spans="2:10">
      <c r="B58" s="292"/>
      <c r="C58" s="293"/>
      <c r="D58" s="293"/>
      <c r="E58" s="260"/>
    </row>
    <row r="59" spans="2:10">
      <c r="B59" s="292"/>
      <c r="C59" s="293"/>
      <c r="D59" s="293"/>
      <c r="E59" s="260"/>
    </row>
    <row r="60" spans="2:10">
      <c r="B60" s="292"/>
      <c r="C60" s="293"/>
      <c r="D60" s="293"/>
      <c r="E60" s="260"/>
    </row>
    <row r="61" spans="2:10">
      <c r="B61" s="292"/>
      <c r="C61" s="293"/>
      <c r="D61" s="293"/>
      <c r="E61" s="260"/>
    </row>
    <row r="62" spans="2:10">
      <c r="B62" s="259"/>
      <c r="C62" s="293"/>
      <c r="D62" s="293"/>
      <c r="E62" s="260"/>
    </row>
    <row r="63" spans="2:10">
      <c r="B63" s="304"/>
      <c r="C63" s="293"/>
      <c r="D63" s="293"/>
      <c r="E63" s="260"/>
    </row>
    <row r="64" spans="2:10">
      <c r="B64" s="263"/>
      <c r="C64" s="336"/>
      <c r="D64" s="337"/>
      <c r="E64" s="260"/>
    </row>
    <row r="65" spans="4:4">
      <c r="D65" s="263"/>
    </row>
    <row r="66" spans="4:4">
      <c r="D66" s="293"/>
    </row>
    <row r="67" spans="4:4">
      <c r="D67" s="293"/>
    </row>
    <row r="68" spans="4:4">
      <c r="D68" s="293"/>
    </row>
    <row r="69" spans="4:4">
      <c r="D69" s="293"/>
    </row>
    <row r="70" spans="4:4">
      <c r="D70" s="293"/>
    </row>
    <row r="71" spans="4:4">
      <c r="D71" s="293"/>
    </row>
    <row r="72" spans="4:4">
      <c r="D72" s="293"/>
    </row>
    <row r="73" spans="4:4">
      <c r="D73" s="293"/>
    </row>
    <row r="74" spans="4:4">
      <c r="D74" s="293"/>
    </row>
    <row r="75" spans="4:4">
      <c r="D75" s="293"/>
    </row>
    <row r="76" spans="4:4">
      <c r="D76" s="293"/>
    </row>
  </sheetData>
  <sheetProtection password="DC20" sheet="1" objects="1" scenarios="1"/>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6"/>
  <sheetViews>
    <sheetView workbookViewId="0">
      <selection activeCell="C57" sqref="C57"/>
    </sheetView>
  </sheetViews>
  <sheetFormatPr baseColWidth="10" defaultColWidth="8.83203125" defaultRowHeight="12" x14ac:dyDescent="0"/>
  <cols>
    <col min="1" max="1" width="7.5" style="127" customWidth="1"/>
    <col min="2" max="2" width="35.6640625" style="127" customWidth="1"/>
    <col min="3" max="3" width="23.5" style="398" customWidth="1"/>
    <col min="4" max="4" width="29.6640625" style="260" bestFit="1" customWidth="1"/>
    <col min="5" max="5" width="33" style="127" customWidth="1"/>
    <col min="6" max="6" width="21.33203125" style="259" customWidth="1"/>
    <col min="7" max="7" width="23.5" style="259" bestFit="1" customWidth="1"/>
    <col min="8" max="8" width="33.5" style="259" bestFit="1" customWidth="1"/>
    <col min="9" max="9" width="24.1640625" style="259" bestFit="1" customWidth="1"/>
    <col min="10" max="10" width="40.5" style="259" bestFit="1" customWidth="1"/>
    <col min="11" max="11" width="22.6640625" style="259" bestFit="1" customWidth="1"/>
    <col min="12" max="12" width="8.83203125" style="127"/>
    <col min="13" max="13" width="18.5" style="127" bestFit="1" customWidth="1"/>
    <col min="14" max="16384" width="8.83203125" style="127"/>
  </cols>
  <sheetData>
    <row r="1" spans="1:11" ht="18" customHeight="1" thickBot="1"/>
    <row r="2" spans="1:11" ht="18" customHeight="1" thickBot="1">
      <c r="B2" s="464" t="s">
        <v>83</v>
      </c>
      <c r="C2" s="464" t="s">
        <v>84</v>
      </c>
      <c r="D2" s="261"/>
      <c r="E2" s="262"/>
      <c r="F2" s="263"/>
    </row>
    <row r="3" spans="1:11" ht="18" customHeight="1" thickBot="1">
      <c r="B3" s="269" t="s">
        <v>85</v>
      </c>
      <c r="C3" s="431">
        <v>17375.549828511637</v>
      </c>
      <c r="D3" s="265"/>
      <c r="E3" s="262"/>
      <c r="F3" s="266"/>
      <c r="H3" s="263"/>
      <c r="I3" s="267"/>
    </row>
    <row r="4" spans="1:11" ht="32" customHeight="1" thickBot="1">
      <c r="B4" s="531" t="s">
        <v>86</v>
      </c>
      <c r="C4" s="463">
        <v>14</v>
      </c>
      <c r="D4" s="265"/>
      <c r="E4" s="262"/>
      <c r="F4" s="267"/>
    </row>
    <row r="5" spans="1:11" ht="18" customHeight="1" thickBot="1">
      <c r="B5" s="531" t="s">
        <v>87</v>
      </c>
      <c r="C5" s="463">
        <v>227.70000000000002</v>
      </c>
      <c r="D5" s="265"/>
      <c r="E5" s="271"/>
      <c r="F5" s="267"/>
    </row>
    <row r="6" spans="1:11" ht="18" customHeight="1" thickBot="1">
      <c r="B6" s="367" t="s">
        <v>88</v>
      </c>
      <c r="C6" s="463">
        <v>253</v>
      </c>
      <c r="D6" s="265"/>
      <c r="E6" s="274"/>
      <c r="F6" s="267"/>
    </row>
    <row r="7" spans="1:11" ht="18" customHeight="1" thickBot="1">
      <c r="B7" s="367" t="s">
        <v>89</v>
      </c>
      <c r="C7" s="463">
        <v>68.678062563287099</v>
      </c>
      <c r="D7" s="265"/>
      <c r="E7" s="276"/>
      <c r="F7" s="267"/>
    </row>
    <row r="8" spans="1:11" ht="18" customHeight="1" thickBot="1">
      <c r="B8" s="263"/>
      <c r="C8" s="399"/>
      <c r="D8" s="277"/>
      <c r="E8" s="276"/>
    </row>
    <row r="9" spans="1:11" ht="18" customHeight="1" thickBot="1">
      <c r="B9" s="464" t="s">
        <v>90</v>
      </c>
      <c r="C9" s="465" t="s">
        <v>91</v>
      </c>
      <c r="D9" s="277"/>
      <c r="E9" s="262"/>
    </row>
    <row r="10" spans="1:11" ht="18" customHeight="1">
      <c r="B10" s="278" t="s">
        <v>5</v>
      </c>
      <c r="C10" s="587">
        <f>'Direct costs Brazil'!H19</f>
        <v>0.15</v>
      </c>
      <c r="D10" s="279"/>
    </row>
    <row r="11" spans="1:11" ht="18" customHeight="1">
      <c r="B11" s="280" t="s">
        <v>6</v>
      </c>
      <c r="C11" s="587">
        <f>'Direct costs Brazil'!H20</f>
        <v>0.39</v>
      </c>
      <c r="D11" s="279"/>
    </row>
    <row r="12" spans="1:11" ht="18" customHeight="1" thickBot="1">
      <c r="B12" s="281" t="s">
        <v>7</v>
      </c>
      <c r="C12" s="588">
        <f>'Direct costs Brazil'!H21</f>
        <v>0.46</v>
      </c>
      <c r="D12" s="279"/>
    </row>
    <row r="13" spans="1:11" s="260" customFormat="1" ht="18" customHeight="1">
      <c r="B13" s="267"/>
      <c r="C13" s="400"/>
      <c r="D13" s="267"/>
      <c r="F13" s="267"/>
      <c r="G13" s="267"/>
      <c r="H13" s="267"/>
      <c r="I13" s="267"/>
      <c r="J13" s="267"/>
      <c r="K13" s="267"/>
    </row>
    <row r="14" spans="1:11" hidden="1">
      <c r="B14" s="283" t="s">
        <v>0</v>
      </c>
      <c r="C14" s="401"/>
      <c r="D14" s="284"/>
      <c r="E14" s="285"/>
      <c r="F14" s="284"/>
      <c r="G14" s="284"/>
      <c r="H14" s="284"/>
      <c r="I14" s="284"/>
      <c r="J14" s="284"/>
      <c r="K14" s="284"/>
    </row>
    <row r="15" spans="1:11" s="286" customFormat="1" hidden="1">
      <c r="B15" s="287" t="s">
        <v>92</v>
      </c>
      <c r="C15" s="402"/>
      <c r="D15" s="289"/>
      <c r="E15" s="288"/>
      <c r="F15" s="287" t="s">
        <v>93</v>
      </c>
      <c r="G15" s="287" t="s">
        <v>94</v>
      </c>
      <c r="H15" s="287" t="s">
        <v>95</v>
      </c>
      <c r="I15" s="287"/>
      <c r="J15" s="287"/>
      <c r="K15" s="287"/>
    </row>
    <row r="16" spans="1:11" hidden="1">
      <c r="A16" s="290"/>
      <c r="B16" s="291" t="s">
        <v>96</v>
      </c>
      <c r="C16" s="403" t="s">
        <v>97</v>
      </c>
      <c r="D16" s="291" t="s">
        <v>98</v>
      </c>
      <c r="E16" s="291" t="s">
        <v>99</v>
      </c>
      <c r="F16" s="291" t="s">
        <v>100</v>
      </c>
      <c r="G16" s="291" t="s">
        <v>6</v>
      </c>
      <c r="H16" s="291" t="s">
        <v>7</v>
      </c>
      <c r="I16" s="291" t="s">
        <v>101</v>
      </c>
      <c r="J16" s="291" t="s">
        <v>102</v>
      </c>
      <c r="K16" s="291" t="s">
        <v>103</v>
      </c>
    </row>
    <row r="17" spans="1:13" hidden="1">
      <c r="A17" s="290"/>
      <c r="B17" s="292" t="s">
        <v>104</v>
      </c>
      <c r="C17" s="404">
        <v>17.311499941400001</v>
      </c>
      <c r="D17" s="294">
        <v>0.317</v>
      </c>
      <c r="E17" s="295">
        <f t="shared" ref="E17:E25" si="0">C17*D17</f>
        <v>5.4877454814238007</v>
      </c>
      <c r="F17" s="295">
        <f>$C$10*E17</f>
        <v>0.82316182221357004</v>
      </c>
      <c r="G17" s="295">
        <f>$C$11*E17</f>
        <v>2.1402207377552824</v>
      </c>
      <c r="H17" s="295">
        <f>$C$12*E17</f>
        <v>2.5243629214549483</v>
      </c>
      <c r="I17" s="295">
        <f t="shared" ref="I17:I25" si="1">($C$7*$C$4)*F17</f>
        <v>791.46422775970166</v>
      </c>
      <c r="J17" s="295">
        <f t="shared" ref="J17:J25" si="2">($C$7*$C$5)*G17</f>
        <v>33468.760865592762</v>
      </c>
      <c r="K17" s="295">
        <f t="shared" ref="K17:K25" si="3">$C$3*H17</f>
        <v>43862.193726987665</v>
      </c>
    </row>
    <row r="18" spans="1:13" hidden="1">
      <c r="A18" s="290"/>
      <c r="B18" s="292" t="s">
        <v>105</v>
      </c>
      <c r="C18" s="404">
        <v>27.066309922799999</v>
      </c>
      <c r="D18" s="294">
        <v>0.64599999999999991</v>
      </c>
      <c r="E18" s="295">
        <f t="shared" si="0"/>
        <v>17.484836210128798</v>
      </c>
      <c r="F18" s="295">
        <f t="shared" ref="F18:F25" si="4">$C$10*E18</f>
        <v>2.6227254315193194</v>
      </c>
      <c r="G18" s="295">
        <f t="shared" ref="G18:G25" si="5">$C$11*E18</f>
        <v>6.8190861219502317</v>
      </c>
      <c r="H18" s="295">
        <f t="shared" ref="H18:H25" si="6">$C$12*E18</f>
        <v>8.0430246566592469</v>
      </c>
      <c r="I18" s="295">
        <f t="shared" si="1"/>
        <v>2521.7318178109117</v>
      </c>
      <c r="J18" s="295">
        <f t="shared" si="2"/>
        <v>106636.8336271726</v>
      </c>
      <c r="K18" s="295">
        <f t="shared" si="3"/>
        <v>139751.97569373046</v>
      </c>
    </row>
    <row r="19" spans="1:13" hidden="1">
      <c r="A19" s="290"/>
      <c r="B19" s="292" t="s">
        <v>106</v>
      </c>
      <c r="C19" s="404">
        <v>55.789613186300002</v>
      </c>
      <c r="D19" s="294">
        <v>0.70299999999999996</v>
      </c>
      <c r="E19" s="295">
        <f t="shared" si="0"/>
        <v>39.220098069968898</v>
      </c>
      <c r="F19" s="295">
        <f t="shared" si="4"/>
        <v>5.8830147104953348</v>
      </c>
      <c r="G19" s="295">
        <f t="shared" si="5"/>
        <v>15.29583824728787</v>
      </c>
      <c r="H19" s="295">
        <f t="shared" si="6"/>
        <v>18.041245112185695</v>
      </c>
      <c r="I19" s="295">
        <f t="shared" si="1"/>
        <v>5656.4767328739172</v>
      </c>
      <c r="J19" s="295">
        <f t="shared" si="2"/>
        <v>239196.23967114405</v>
      </c>
      <c r="K19" s="295">
        <f t="shared" si="3"/>
        <v>313476.5534151746</v>
      </c>
    </row>
    <row r="20" spans="1:13" hidden="1">
      <c r="A20" s="290"/>
      <c r="B20" s="292" t="s">
        <v>107</v>
      </c>
      <c r="C20" s="404">
        <v>129.37697614199999</v>
      </c>
      <c r="D20" s="294">
        <v>0.72299999999999998</v>
      </c>
      <c r="E20" s="295">
        <f t="shared" si="0"/>
        <v>93.539553750665988</v>
      </c>
      <c r="F20" s="295">
        <f t="shared" si="4"/>
        <v>14.030933062599898</v>
      </c>
      <c r="G20" s="295">
        <f t="shared" si="5"/>
        <v>36.480425962759739</v>
      </c>
      <c r="H20" s="295">
        <f t="shared" si="6"/>
        <v>43.028194725306356</v>
      </c>
      <c r="I20" s="295">
        <f t="shared" si="1"/>
        <v>13490.64218172341</v>
      </c>
      <c r="J20" s="295">
        <f t="shared" si="2"/>
        <v>570480.7131731353</v>
      </c>
      <c r="K20" s="295">
        <f t="shared" si="3"/>
        <v>747638.54148046218</v>
      </c>
    </row>
    <row r="21" spans="1:13" hidden="1">
      <c r="A21" s="290"/>
      <c r="B21" s="292" t="s">
        <v>108</v>
      </c>
      <c r="C21" s="404">
        <v>197.991997889</v>
      </c>
      <c r="D21" s="294">
        <v>0.72199999999999998</v>
      </c>
      <c r="E21" s="295">
        <f t="shared" si="0"/>
        <v>142.950222475858</v>
      </c>
      <c r="F21" s="295">
        <f t="shared" si="4"/>
        <v>21.442533371378698</v>
      </c>
      <c r="G21" s="295">
        <f t="shared" si="5"/>
        <v>55.750586765584622</v>
      </c>
      <c r="H21" s="295">
        <f t="shared" si="6"/>
        <v>65.757102338894683</v>
      </c>
      <c r="I21" s="295">
        <f t="shared" si="1"/>
        <v>20616.843077528847</v>
      </c>
      <c r="J21" s="295">
        <f t="shared" si="2"/>
        <v>871827.38848275936</v>
      </c>
      <c r="K21" s="295">
        <f t="shared" si="3"/>
        <v>1142565.8082680036</v>
      </c>
    </row>
    <row r="22" spans="1:13" hidden="1">
      <c r="A22" s="290"/>
      <c r="B22" s="292" t="s">
        <v>109</v>
      </c>
      <c r="C22" s="404">
        <v>362.24587281999999</v>
      </c>
      <c r="D22" s="294">
        <v>0.70099999999999996</v>
      </c>
      <c r="E22" s="295">
        <f t="shared" si="0"/>
        <v>253.93435684681998</v>
      </c>
      <c r="F22" s="295">
        <f t="shared" si="4"/>
        <v>38.090153527022999</v>
      </c>
      <c r="G22" s="295">
        <f t="shared" si="5"/>
        <v>99.034399170259789</v>
      </c>
      <c r="H22" s="295">
        <f t="shared" si="6"/>
        <v>116.8098041495372</v>
      </c>
      <c r="I22" s="295">
        <f t="shared" si="1"/>
        <v>36623.411257637352</v>
      </c>
      <c r="J22" s="295">
        <f t="shared" si="2"/>
        <v>1548699.4237676046</v>
      </c>
      <c r="K22" s="295">
        <f t="shared" si="3"/>
        <v>2029634.572458969</v>
      </c>
    </row>
    <row r="23" spans="1:13" hidden="1">
      <c r="A23" s="290"/>
      <c r="B23" s="292" t="s">
        <v>110</v>
      </c>
      <c r="C23" s="404">
        <v>775.76369868500001</v>
      </c>
      <c r="D23" s="294">
        <v>0.65700000000000003</v>
      </c>
      <c r="E23" s="295">
        <f t="shared" si="0"/>
        <v>509.67675003604501</v>
      </c>
      <c r="F23" s="295">
        <f t="shared" si="4"/>
        <v>76.451512505406754</v>
      </c>
      <c r="G23" s="295">
        <f t="shared" si="5"/>
        <v>198.77393251405755</v>
      </c>
      <c r="H23" s="295">
        <f t="shared" si="6"/>
        <v>234.4513050165807</v>
      </c>
      <c r="I23" s="295">
        <f t="shared" si="1"/>
        <v>73507.584624659517</v>
      </c>
      <c r="J23" s="295">
        <f t="shared" si="2"/>
        <v>3108425.7321064947</v>
      </c>
      <c r="K23" s="295">
        <f t="shared" si="3"/>
        <v>4073720.3326751785</v>
      </c>
    </row>
    <row r="24" spans="1:13" hidden="1">
      <c r="A24" s="290"/>
      <c r="B24" s="292" t="s">
        <v>111</v>
      </c>
      <c r="C24" s="404">
        <v>1435.17814761</v>
      </c>
      <c r="D24" s="294">
        <v>0.57499999999999996</v>
      </c>
      <c r="E24" s="295">
        <f t="shared" si="0"/>
        <v>825.22743487574996</v>
      </c>
      <c r="F24" s="295">
        <f t="shared" si="4"/>
        <v>123.78411523136249</v>
      </c>
      <c r="G24" s="295">
        <f t="shared" si="5"/>
        <v>321.83869960154249</v>
      </c>
      <c r="H24" s="295">
        <f t="shared" si="6"/>
        <v>379.604620042845</v>
      </c>
      <c r="I24" s="295">
        <f t="shared" si="1"/>
        <v>119017.54494280914</v>
      </c>
      <c r="J24" s="295">
        <f t="shared" si="2"/>
        <v>5032911.9255029913</v>
      </c>
      <c r="K24" s="295">
        <f t="shared" si="3"/>
        <v>6595838.9906876804</v>
      </c>
    </row>
    <row r="25" spans="1:13" hidden="1">
      <c r="A25" s="290"/>
      <c r="B25" s="292" t="s">
        <v>112</v>
      </c>
      <c r="C25" s="404">
        <v>1931.9538845100001</v>
      </c>
      <c r="D25" s="294">
        <v>0.433</v>
      </c>
      <c r="E25" s="295">
        <f t="shared" si="0"/>
        <v>836.53603199282998</v>
      </c>
      <c r="F25" s="295">
        <f t="shared" si="4"/>
        <v>125.4804047989245</v>
      </c>
      <c r="G25" s="295">
        <f t="shared" si="5"/>
        <v>326.24905247720369</v>
      </c>
      <c r="H25" s="295">
        <f t="shared" si="6"/>
        <v>384.80657471670179</v>
      </c>
      <c r="I25" s="295">
        <f t="shared" si="1"/>
        <v>120648.51527745978</v>
      </c>
      <c r="J25" s="295">
        <f t="shared" si="2"/>
        <v>5101881.0010401253</v>
      </c>
      <c r="K25" s="295">
        <f t="shared" si="3"/>
        <v>6686225.8133289386</v>
      </c>
    </row>
    <row r="26" spans="1:13" s="303" customFormat="1" hidden="1">
      <c r="A26" s="296"/>
      <c r="B26" s="297" t="s">
        <v>113</v>
      </c>
      <c r="C26" s="405">
        <v>2265.8910639000001</v>
      </c>
      <c r="D26" s="299" t="s">
        <v>114</v>
      </c>
      <c r="E26" s="300"/>
      <c r="F26" s="301"/>
      <c r="G26" s="301"/>
      <c r="H26" s="301"/>
      <c r="I26" s="302"/>
      <c r="J26" s="302"/>
      <c r="K26" s="302"/>
    </row>
    <row r="27" spans="1:13" s="303" customFormat="1" hidden="1">
      <c r="A27" s="296"/>
      <c r="B27" s="304" t="s">
        <v>115</v>
      </c>
      <c r="C27" s="405">
        <v>8599.9170287002999</v>
      </c>
      <c r="D27" s="299" t="s">
        <v>114</v>
      </c>
      <c r="E27" s="300"/>
      <c r="F27" s="301"/>
      <c r="G27" s="301"/>
      <c r="H27" s="301"/>
      <c r="I27" s="302"/>
      <c r="J27" s="302"/>
      <c r="K27" s="302"/>
      <c r="M27" s="305"/>
    </row>
    <row r="28" spans="1:13" hidden="1">
      <c r="B28" s="306"/>
      <c r="C28" s="406"/>
      <c r="D28" s="294"/>
      <c r="E28" s="307" t="s">
        <v>59</v>
      </c>
      <c r="F28" s="308"/>
      <c r="G28" s="309"/>
      <c r="H28" s="309"/>
      <c r="I28" s="308">
        <f>SUM(I17:I27)</f>
        <v>392874.21414026257</v>
      </c>
      <c r="J28" s="308">
        <f>SUM(J17:J27)</f>
        <v>16613528.018237019</v>
      </c>
      <c r="K28" s="308">
        <f>SUM(K17:K27)</f>
        <v>21772714.781735122</v>
      </c>
      <c r="M28" s="310"/>
    </row>
    <row r="29" spans="1:13" hidden="1">
      <c r="B29" s="306"/>
      <c r="D29" s="294"/>
      <c r="E29" s="263"/>
      <c r="F29" s="311"/>
    </row>
    <row r="30" spans="1:13" hidden="1">
      <c r="B30" s="287" t="s">
        <v>116</v>
      </c>
      <c r="C30" s="402"/>
      <c r="D30" s="289"/>
      <c r="E30" s="288"/>
      <c r="F30" s="287" t="s">
        <v>93</v>
      </c>
      <c r="G30" s="287" t="s">
        <v>94</v>
      </c>
      <c r="H30" s="287" t="s">
        <v>95</v>
      </c>
      <c r="I30" s="287"/>
      <c r="J30" s="287"/>
      <c r="K30" s="287"/>
      <c r="M30" s="312"/>
    </row>
    <row r="31" spans="1:13" hidden="1">
      <c r="B31" s="291" t="s">
        <v>96</v>
      </c>
      <c r="C31" s="403" t="s">
        <v>97</v>
      </c>
      <c r="D31" s="291" t="s">
        <v>98</v>
      </c>
      <c r="E31" s="291" t="s">
        <v>117</v>
      </c>
      <c r="F31" s="291" t="s">
        <v>100</v>
      </c>
      <c r="G31" s="291" t="s">
        <v>6</v>
      </c>
      <c r="H31" s="291" t="s">
        <v>7</v>
      </c>
      <c r="I31" s="291" t="s">
        <v>101</v>
      </c>
      <c r="J31" s="291" t="s">
        <v>102</v>
      </c>
      <c r="K31" s="291" t="s">
        <v>103</v>
      </c>
    </row>
    <row r="32" spans="1:13" hidden="1">
      <c r="B32" s="292" t="s">
        <v>104</v>
      </c>
      <c r="C32" s="406">
        <v>17.551604785399999</v>
      </c>
      <c r="D32" s="313">
        <v>0.41899999999999998</v>
      </c>
      <c r="E32" s="295">
        <f>C32*D32</f>
        <v>7.3541224050825988</v>
      </c>
      <c r="F32" s="295">
        <f>$C$10*E32</f>
        <v>1.1031183607623898</v>
      </c>
      <c r="G32" s="295">
        <f>$C$11*E32</f>
        <v>2.8681077379822137</v>
      </c>
      <c r="H32" s="295">
        <f>$C$12*E32</f>
        <v>3.3828963063379955</v>
      </c>
      <c r="I32" s="295">
        <f t="shared" ref="I32:I41" si="7">($C$7*$C$4)*F32</f>
        <v>1060.6404451321016</v>
      </c>
      <c r="J32" s="295">
        <f t="shared" ref="J32:J41" si="8">($C$7*$C$5)*G32</f>
        <v>44851.454023364779</v>
      </c>
      <c r="K32" s="295">
        <f t="shared" ref="K32:K41" si="9">$C$3*H32</f>
        <v>58779.683335463807</v>
      </c>
    </row>
    <row r="33" spans="2:11" hidden="1">
      <c r="B33" s="292" t="s">
        <v>105</v>
      </c>
      <c r="C33" s="406">
        <v>33.644604048700003</v>
      </c>
      <c r="D33" s="313">
        <v>0.81599999999999995</v>
      </c>
      <c r="E33" s="295">
        <f t="shared" ref="E33:E41" si="10">C33*D33</f>
        <v>27.453996903739203</v>
      </c>
      <c r="F33" s="295">
        <f t="shared" ref="F33:F41" si="11">$C$10*E33</f>
        <v>4.11809953556088</v>
      </c>
      <c r="G33" s="295">
        <f t="shared" ref="G33:G41" si="12">$C$11*E33</f>
        <v>10.707058792458289</v>
      </c>
      <c r="H33" s="295">
        <f t="shared" ref="H33:H41" si="13">$C$12*E33</f>
        <v>12.628838575720033</v>
      </c>
      <c r="I33" s="295">
        <f t="shared" si="7"/>
        <v>3959.5233656313117</v>
      </c>
      <c r="J33" s="295">
        <f t="shared" si="8"/>
        <v>167436.9302086464</v>
      </c>
      <c r="K33" s="295">
        <f t="shared" si="9"/>
        <v>219433.01394865339</v>
      </c>
    </row>
    <row r="34" spans="2:11" hidden="1">
      <c r="B34" s="292" t="s">
        <v>106</v>
      </c>
      <c r="C34" s="406">
        <v>46.583681443499998</v>
      </c>
      <c r="D34" s="313">
        <v>0.90700000000000003</v>
      </c>
      <c r="E34" s="295">
        <f t="shared" si="10"/>
        <v>42.251399069254497</v>
      </c>
      <c r="F34" s="295">
        <f t="shared" si="11"/>
        <v>6.3377098603881743</v>
      </c>
      <c r="G34" s="295">
        <f t="shared" si="12"/>
        <v>16.478045637009256</v>
      </c>
      <c r="H34" s="295">
        <f t="shared" si="13"/>
        <v>19.435643571857071</v>
      </c>
      <c r="I34" s="295">
        <f t="shared" si="7"/>
        <v>6093.6628801958086</v>
      </c>
      <c r="J34" s="295">
        <f t="shared" si="8"/>
        <v>257683.5927381088</v>
      </c>
      <c r="K34" s="295">
        <f t="shared" si="9"/>
        <v>337704.99333199445</v>
      </c>
    </row>
    <row r="35" spans="2:11" hidden="1">
      <c r="B35" s="292" t="s">
        <v>107</v>
      </c>
      <c r="C35" s="406">
        <v>80.591781423399993</v>
      </c>
      <c r="D35" s="313">
        <v>0.92599999999999993</v>
      </c>
      <c r="E35" s="295">
        <f t="shared" si="10"/>
        <v>74.627989598068382</v>
      </c>
      <c r="F35" s="295">
        <f t="shared" si="11"/>
        <v>11.194198439710258</v>
      </c>
      <c r="G35" s="295">
        <f t="shared" si="12"/>
        <v>29.10491594324667</v>
      </c>
      <c r="H35" s="295">
        <f t="shared" si="13"/>
        <v>34.328875215111459</v>
      </c>
      <c r="I35" s="295">
        <f t="shared" si="7"/>
        <v>10763.142051035808</v>
      </c>
      <c r="J35" s="295">
        <f t="shared" si="8"/>
        <v>455142.52550387278</v>
      </c>
      <c r="K35" s="295">
        <f t="shared" si="9"/>
        <v>596483.08185692737</v>
      </c>
    </row>
    <row r="36" spans="2:11" hidden="1">
      <c r="B36" s="292" t="s">
        <v>108</v>
      </c>
      <c r="C36" s="406">
        <v>139.131896595</v>
      </c>
      <c r="D36" s="313">
        <v>0.92299999999999993</v>
      </c>
      <c r="E36" s="295">
        <f t="shared" si="10"/>
        <v>128.418740557185</v>
      </c>
      <c r="F36" s="295">
        <f t="shared" si="11"/>
        <v>19.262811083577748</v>
      </c>
      <c r="G36" s="295">
        <f t="shared" si="12"/>
        <v>50.083308817302154</v>
      </c>
      <c r="H36" s="295">
        <f t="shared" si="13"/>
        <v>59.072620656305105</v>
      </c>
      <c r="I36" s="295">
        <f t="shared" si="7"/>
        <v>18521.055626398258</v>
      </c>
      <c r="J36" s="295">
        <f t="shared" si="8"/>
        <v>783202.52513859281</v>
      </c>
      <c r="K36" s="295">
        <f t="shared" si="9"/>
        <v>1026419.2637143951</v>
      </c>
    </row>
    <row r="37" spans="2:11" hidden="1">
      <c r="B37" s="292" t="s">
        <v>109</v>
      </c>
      <c r="C37" s="406">
        <v>275.83037124999998</v>
      </c>
      <c r="D37" s="313">
        <v>0.91</v>
      </c>
      <c r="E37" s="295">
        <f t="shared" si="10"/>
        <v>251.00563783749999</v>
      </c>
      <c r="F37" s="295">
        <f t="shared" si="11"/>
        <v>37.650845675625</v>
      </c>
      <c r="G37" s="295">
        <f t="shared" si="12"/>
        <v>97.892198756624992</v>
      </c>
      <c r="H37" s="295">
        <f t="shared" si="13"/>
        <v>115.46259340525</v>
      </c>
      <c r="I37" s="295">
        <f t="shared" si="7"/>
        <v>36201.019888197377</v>
      </c>
      <c r="J37" s="295">
        <f t="shared" si="8"/>
        <v>1530837.6995864722</v>
      </c>
      <c r="K37" s="295">
        <f t="shared" si="9"/>
        <v>2006226.0450421006</v>
      </c>
    </row>
    <row r="38" spans="2:11" hidden="1">
      <c r="B38" s="292" t="s">
        <v>110</v>
      </c>
      <c r="C38" s="406">
        <v>637.55649331699999</v>
      </c>
      <c r="D38" s="313">
        <v>0.89</v>
      </c>
      <c r="E38" s="295">
        <f t="shared" si="10"/>
        <v>567.42527905213001</v>
      </c>
      <c r="F38" s="295">
        <f t="shared" si="11"/>
        <v>85.113791857819493</v>
      </c>
      <c r="G38" s="295">
        <f t="shared" si="12"/>
        <v>221.2958588303307</v>
      </c>
      <c r="H38" s="295">
        <f t="shared" si="13"/>
        <v>261.01562836397983</v>
      </c>
      <c r="I38" s="295">
        <f t="shared" si="7"/>
        <v>81836.304510938935</v>
      </c>
      <c r="J38" s="295">
        <f t="shared" si="8"/>
        <v>3460623.4997547194</v>
      </c>
      <c r="K38" s="295">
        <f t="shared" si="9"/>
        <v>4535290.056658607</v>
      </c>
    </row>
    <row r="39" spans="2:11" hidden="1">
      <c r="B39" s="292" t="s">
        <v>111</v>
      </c>
      <c r="C39" s="406">
        <v>1349.38847627</v>
      </c>
      <c r="D39" s="313">
        <v>0.83799999999999997</v>
      </c>
      <c r="E39" s="295">
        <f t="shared" si="10"/>
        <v>1130.78754311426</v>
      </c>
      <c r="F39" s="295">
        <f t="shared" si="11"/>
        <v>169.61813146713899</v>
      </c>
      <c r="G39" s="295">
        <f t="shared" si="12"/>
        <v>441.00714181456141</v>
      </c>
      <c r="H39" s="295">
        <f t="shared" si="13"/>
        <v>520.16226983255956</v>
      </c>
      <c r="I39" s="295">
        <f t="shared" si="7"/>
        <v>163086.62502675239</v>
      </c>
      <c r="J39" s="295">
        <f t="shared" si="8"/>
        <v>6896467.4105955688</v>
      </c>
      <c r="K39" s="295">
        <f t="shared" si="9"/>
        <v>9038105.4383873548</v>
      </c>
    </row>
    <row r="40" spans="2:11" hidden="1">
      <c r="B40" s="292" t="s">
        <v>112</v>
      </c>
      <c r="C40" s="406">
        <v>2195.9050440800002</v>
      </c>
      <c r="D40" s="313">
        <v>0.747</v>
      </c>
      <c r="E40" s="295">
        <f t="shared" si="10"/>
        <v>1640.3410679277602</v>
      </c>
      <c r="F40" s="295">
        <f t="shared" si="11"/>
        <v>246.05116018916402</v>
      </c>
      <c r="G40" s="295">
        <f t="shared" si="12"/>
        <v>639.73301649182645</v>
      </c>
      <c r="H40" s="295">
        <f t="shared" si="13"/>
        <v>754.55689124676974</v>
      </c>
      <c r="I40" s="295">
        <f t="shared" si="7"/>
        <v>236576.43762537098</v>
      </c>
      <c r="J40" s="295">
        <f t="shared" si="8"/>
        <v>10004141.61449801</v>
      </c>
      <c r="K40" s="295">
        <f t="shared" si="9"/>
        <v>13110840.862305084</v>
      </c>
    </row>
    <row r="41" spans="2:11" hidden="1">
      <c r="B41" s="259" t="s">
        <v>113</v>
      </c>
      <c r="C41" s="406">
        <v>2837.1003489200002</v>
      </c>
      <c r="D41" s="314">
        <v>0.57200000000000006</v>
      </c>
      <c r="E41" s="295">
        <f t="shared" si="10"/>
        <v>1622.8213995822402</v>
      </c>
      <c r="F41" s="295">
        <f t="shared" si="11"/>
        <v>243.42320993733603</v>
      </c>
      <c r="G41" s="295">
        <f t="shared" si="12"/>
        <v>632.9003458370737</v>
      </c>
      <c r="H41" s="295">
        <f t="shared" si="13"/>
        <v>746.49784380783058</v>
      </c>
      <c r="I41" s="295">
        <f t="shared" si="7"/>
        <v>234049.68218005548</v>
      </c>
      <c r="J41" s="295">
        <f t="shared" si="8"/>
        <v>9897292.3460168894</v>
      </c>
      <c r="K41" s="295">
        <f t="shared" si="9"/>
        <v>12970810.481959458</v>
      </c>
    </row>
    <row r="42" spans="2:11" s="303" customFormat="1" hidden="1">
      <c r="B42" s="304" t="s">
        <v>115</v>
      </c>
      <c r="C42" s="407">
        <v>10546.474935853399</v>
      </c>
      <c r="D42" s="314" t="s">
        <v>114</v>
      </c>
      <c r="E42" s="300"/>
      <c r="F42" s="301"/>
      <c r="G42" s="300"/>
      <c r="H42" s="301"/>
      <c r="I42" s="302"/>
      <c r="J42" s="301"/>
      <c r="K42" s="302"/>
    </row>
    <row r="43" spans="2:11" hidden="1">
      <c r="B43" s="260"/>
      <c r="C43" s="408"/>
      <c r="D43" s="267"/>
      <c r="E43" s="307" t="s">
        <v>59</v>
      </c>
      <c r="F43" s="308"/>
      <c r="G43" s="309"/>
      <c r="H43" s="309"/>
      <c r="I43" s="308">
        <f>SUM(I32:I42)</f>
        <v>792148.09359970829</v>
      </c>
      <c r="J43" s="308">
        <f>SUM(J32:J41)</f>
        <v>33497679.598064244</v>
      </c>
      <c r="K43" s="308">
        <f>SUM(K32:K42)</f>
        <v>43900092.920540035</v>
      </c>
    </row>
    <row r="44" spans="2:11" ht="17" customHeight="1" thickBot="1">
      <c r="B44" s="461"/>
      <c r="C44" s="409"/>
    </row>
    <row r="45" spans="2:11">
      <c r="B45" s="456"/>
      <c r="C45" s="410" t="s">
        <v>118</v>
      </c>
      <c r="D45" s="318" t="s">
        <v>119</v>
      </c>
      <c r="E45" s="319" t="s">
        <v>120</v>
      </c>
      <c r="F45" s="311"/>
    </row>
    <row r="46" spans="2:11">
      <c r="B46" s="457" t="s">
        <v>59</v>
      </c>
      <c r="C46" s="411">
        <f>SUM(I28,I43)</f>
        <v>1185022.3077399707</v>
      </c>
      <c r="D46" s="321">
        <f>SUM(J28,J43)</f>
        <v>50111207.616301261</v>
      </c>
      <c r="E46" s="322">
        <f>SUM(K28,K43)</f>
        <v>65672807.702275157</v>
      </c>
    </row>
    <row r="47" spans="2:11">
      <c r="B47" s="457"/>
      <c r="C47" s="411"/>
      <c r="D47" s="321"/>
      <c r="E47" s="322"/>
    </row>
    <row r="48" spans="2:11">
      <c r="B48" s="457" t="s">
        <v>121</v>
      </c>
      <c r="C48" s="411">
        <f>SUM(C46:D46)</f>
        <v>51296229.924041234</v>
      </c>
      <c r="D48" s="321"/>
      <c r="E48" s="322"/>
    </row>
    <row r="49" spans="2:11">
      <c r="B49" s="457" t="s">
        <v>122</v>
      </c>
      <c r="C49" s="411">
        <f>E46</f>
        <v>65672807.702275157</v>
      </c>
      <c r="D49" s="323"/>
      <c r="E49" s="324"/>
    </row>
    <row r="50" spans="2:11">
      <c r="B50" s="458"/>
      <c r="C50" s="412" t="s">
        <v>59</v>
      </c>
      <c r="D50" s="326"/>
      <c r="E50" s="327"/>
    </row>
    <row r="51" spans="2:11">
      <c r="B51" s="459" t="s">
        <v>123</v>
      </c>
      <c r="C51" s="411">
        <f>SUM(C46:E46)</f>
        <v>116969037.6263164</v>
      </c>
      <c r="D51" s="329"/>
      <c r="E51" s="330"/>
    </row>
    <row r="52" spans="2:11">
      <c r="B52" s="459" t="s">
        <v>124</v>
      </c>
      <c r="C52" s="411">
        <f>C51*(1+D55)</f>
        <v>121998706.24424799</v>
      </c>
      <c r="D52" s="329"/>
      <c r="E52" s="331"/>
    </row>
    <row r="53" spans="2:11">
      <c r="B53" s="459" t="s">
        <v>125</v>
      </c>
      <c r="C53" s="411">
        <f>C52*(1+D55)</f>
        <v>127244650.61275065</v>
      </c>
      <c r="D53" s="329"/>
      <c r="E53" s="331"/>
    </row>
    <row r="54" spans="2:11">
      <c r="B54" s="457" t="s">
        <v>126</v>
      </c>
      <c r="C54" s="411">
        <f>C53-C51</f>
        <v>10275612.986434251</v>
      </c>
      <c r="D54" s="590" t="s">
        <v>138</v>
      </c>
      <c r="E54" s="332"/>
    </row>
    <row r="55" spans="2:11" ht="13" thickBot="1">
      <c r="B55" s="460" t="s">
        <v>127</v>
      </c>
      <c r="C55" s="636">
        <f>C54/C51</f>
        <v>8.7848999999999844E-2</v>
      </c>
      <c r="D55" s="589">
        <f>'Direct costs Brazil'!H12</f>
        <v>4.2999999999999997E-2</v>
      </c>
      <c r="E55" s="334"/>
    </row>
    <row r="56" spans="2:11" ht="14">
      <c r="B56" s="462"/>
      <c r="C56" s="404"/>
      <c r="D56" s="293"/>
      <c r="E56" s="260"/>
      <c r="J56" s="335"/>
    </row>
    <row r="57" spans="2:11">
      <c r="B57" s="292"/>
      <c r="C57" s="404"/>
      <c r="D57" s="293"/>
      <c r="E57" s="260"/>
    </row>
    <row r="58" spans="2:11">
      <c r="B58" s="292"/>
      <c r="C58" s="404"/>
      <c r="D58" s="293"/>
      <c r="E58" s="260"/>
    </row>
    <row r="59" spans="2:11">
      <c r="B59" s="292"/>
      <c r="C59" s="404"/>
      <c r="D59" s="293"/>
      <c r="E59" s="260"/>
    </row>
    <row r="60" spans="2:11">
      <c r="B60" s="292"/>
      <c r="C60" s="404"/>
      <c r="D60" s="637"/>
      <c r="E60" s="260"/>
    </row>
    <row r="61" spans="2:11">
      <c r="B61" s="292"/>
      <c r="C61" s="404"/>
      <c r="D61" s="293"/>
      <c r="E61" s="260"/>
      <c r="J61" s="127"/>
      <c r="K61" s="127"/>
    </row>
    <row r="62" spans="2:11">
      <c r="B62" s="259"/>
      <c r="C62" s="404"/>
      <c r="D62" s="293"/>
      <c r="E62" s="260"/>
      <c r="J62" s="127"/>
      <c r="K62" s="127"/>
    </row>
    <row r="63" spans="2:11">
      <c r="B63" s="304"/>
      <c r="C63" s="404"/>
      <c r="D63" s="293"/>
      <c r="E63" s="260"/>
      <c r="H63" s="127"/>
      <c r="I63" s="127"/>
      <c r="J63" s="127"/>
      <c r="K63" s="127"/>
    </row>
    <row r="64" spans="2:11">
      <c r="B64" s="263"/>
      <c r="C64" s="413"/>
      <c r="D64" s="337"/>
      <c r="E64" s="260"/>
      <c r="H64" s="127"/>
      <c r="I64" s="127"/>
      <c r="J64" s="127"/>
      <c r="K64" s="127"/>
    </row>
    <row r="65" spans="4:11">
      <c r="D65" s="263"/>
      <c r="F65" s="127"/>
      <c r="G65" s="127"/>
      <c r="H65" s="127"/>
      <c r="I65" s="127"/>
      <c r="J65" s="127"/>
      <c r="K65" s="127"/>
    </row>
    <row r="66" spans="4:11">
      <c r="D66" s="293"/>
      <c r="F66" s="127"/>
      <c r="G66" s="127"/>
      <c r="H66" s="127"/>
      <c r="I66" s="127"/>
      <c r="J66" s="127"/>
      <c r="K66" s="127"/>
    </row>
    <row r="67" spans="4:11">
      <c r="D67" s="293"/>
      <c r="F67" s="127"/>
      <c r="G67" s="127"/>
      <c r="H67" s="127"/>
      <c r="I67" s="127"/>
      <c r="J67" s="127"/>
      <c r="K67" s="127"/>
    </row>
    <row r="68" spans="4:11">
      <c r="D68" s="293"/>
      <c r="F68" s="127"/>
      <c r="G68" s="127"/>
      <c r="H68" s="127"/>
      <c r="I68" s="127"/>
      <c r="J68" s="127"/>
      <c r="K68" s="127"/>
    </row>
    <row r="69" spans="4:11">
      <c r="D69" s="293"/>
      <c r="F69" s="127"/>
      <c r="G69" s="127"/>
      <c r="H69" s="127"/>
      <c r="I69" s="127"/>
      <c r="J69" s="127"/>
      <c r="K69" s="127"/>
    </row>
    <row r="70" spans="4:11">
      <c r="D70" s="293"/>
      <c r="F70" s="127"/>
      <c r="G70" s="127"/>
      <c r="H70" s="127"/>
      <c r="I70" s="127"/>
      <c r="J70" s="127"/>
      <c r="K70" s="127"/>
    </row>
    <row r="71" spans="4:11">
      <c r="D71" s="293"/>
      <c r="F71" s="127"/>
      <c r="G71" s="127"/>
      <c r="H71" s="127"/>
      <c r="I71" s="127"/>
      <c r="J71" s="127"/>
      <c r="K71" s="127"/>
    </row>
    <row r="72" spans="4:11">
      <c r="D72" s="293"/>
      <c r="F72" s="127"/>
      <c r="G72" s="127"/>
      <c r="H72" s="127"/>
      <c r="I72" s="127"/>
      <c r="J72" s="127"/>
      <c r="K72" s="127"/>
    </row>
    <row r="73" spans="4:11">
      <c r="D73" s="293"/>
      <c r="F73" s="127"/>
      <c r="G73" s="127"/>
      <c r="H73" s="127"/>
      <c r="I73" s="127"/>
    </row>
    <row r="74" spans="4:11">
      <c r="D74" s="293"/>
      <c r="F74" s="127"/>
      <c r="G74" s="127"/>
      <c r="H74" s="127"/>
      <c r="I74" s="127"/>
    </row>
    <row r="75" spans="4:11">
      <c r="D75" s="293"/>
      <c r="F75" s="127"/>
      <c r="G75" s="127"/>
    </row>
    <row r="76" spans="4:11">
      <c r="D76" s="293"/>
      <c r="F76" s="127"/>
      <c r="G76" s="127"/>
    </row>
  </sheetData>
  <sheetProtection password="DC20" sheet="1" objects="1" scenarios="1"/>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F1288"/>
  <sheetViews>
    <sheetView topLeftCell="A13" workbookViewId="0">
      <selection activeCell="J51" sqref="J51"/>
    </sheetView>
  </sheetViews>
  <sheetFormatPr baseColWidth="10" defaultColWidth="0" defaultRowHeight="13" zeroHeight="1" outlineLevelRow="1" x14ac:dyDescent="0"/>
  <cols>
    <col min="1" max="1" width="13.83203125" style="671" customWidth="1"/>
    <col min="2" max="2" width="28.5" style="671" customWidth="1"/>
    <col min="3" max="3" width="13.5" style="671" customWidth="1"/>
    <col min="4" max="4" width="10.83203125" style="671" bestFit="1" customWidth="1"/>
    <col min="5" max="5" width="6.33203125" style="737" bestFit="1" customWidth="1"/>
    <col min="6" max="6" width="13.6640625" style="737" bestFit="1" customWidth="1"/>
    <col min="7" max="7" width="14.1640625" style="737" customWidth="1"/>
    <col min="8" max="8" width="21.83203125" style="734" customWidth="1"/>
    <col min="9" max="15" width="11" style="734" bestFit="1" customWidth="1"/>
    <col min="16" max="16" width="8.83203125" style="671" customWidth="1"/>
    <col min="17" max="344" width="0" style="671" hidden="1" customWidth="1"/>
    <col min="345" max="16384" width="8.83203125" style="671" hidden="1"/>
  </cols>
  <sheetData>
    <row r="1" spans="1:341" s="661" customFormat="1" ht="19.5" customHeight="1">
      <c r="A1" s="660" t="s">
        <v>1</v>
      </c>
      <c r="C1" s="660"/>
      <c r="E1" s="662"/>
      <c r="F1" s="662"/>
      <c r="G1" s="662"/>
      <c r="H1" s="663"/>
      <c r="I1" s="663"/>
      <c r="J1" s="663"/>
      <c r="K1" s="663"/>
      <c r="L1" s="663"/>
      <c r="M1" s="663"/>
      <c r="N1" s="663"/>
      <c r="O1" s="663"/>
    </row>
    <row r="2" spans="1:341" s="661" customFormat="1" ht="19.5" customHeight="1" thickBot="1">
      <c r="A2" s="664" t="s">
        <v>33</v>
      </c>
      <c r="C2" s="664"/>
      <c r="E2" s="662"/>
      <c r="F2" s="662"/>
      <c r="G2" s="662"/>
      <c r="H2" s="665"/>
      <c r="I2" s="665"/>
      <c r="J2" s="665"/>
      <c r="K2" s="665"/>
      <c r="L2" s="665"/>
      <c r="M2" s="665"/>
      <c r="N2" s="665"/>
      <c r="O2" s="665"/>
    </row>
    <row r="3" spans="1:341" ht="19.5" customHeight="1" thickBot="1">
      <c r="A3" s="666" t="str">
        <f ca="1">"Sheet: "&amp;MID(CELL("filename",A3),FIND("]",CELL("filename",A3))+1,99)</f>
        <v>Sheet: Direct costs Peru</v>
      </c>
      <c r="B3" s="667"/>
      <c r="C3" s="666"/>
      <c r="D3" s="667"/>
      <c r="E3" s="666" t="s">
        <v>11</v>
      </c>
      <c r="F3" s="666" t="s">
        <v>18</v>
      </c>
      <c r="G3" s="668" t="s">
        <v>12</v>
      </c>
      <c r="H3" s="75" t="s">
        <v>1</v>
      </c>
      <c r="I3" s="669">
        <v>2016</v>
      </c>
      <c r="J3" s="669">
        <v>2017</v>
      </c>
      <c r="K3" s="669">
        <v>2018</v>
      </c>
      <c r="L3" s="75">
        <v>2019</v>
      </c>
      <c r="M3" s="75">
        <v>2020</v>
      </c>
      <c r="N3" s="75">
        <v>2021</v>
      </c>
      <c r="O3" s="670">
        <v>2022</v>
      </c>
      <c r="P3" s="661"/>
    </row>
    <row r="4" spans="1:341" s="678" customFormat="1" ht="19.5" customHeight="1" thickBot="1">
      <c r="A4" s="672" t="s">
        <v>2</v>
      </c>
      <c r="B4" s="673"/>
      <c r="C4" s="673"/>
      <c r="D4" s="674"/>
      <c r="E4" s="673"/>
      <c r="F4" s="673"/>
      <c r="G4" s="673"/>
      <c r="H4" s="675"/>
      <c r="I4" s="675"/>
      <c r="J4" s="675"/>
      <c r="K4" s="675"/>
      <c r="L4" s="675"/>
      <c r="M4" s="675"/>
      <c r="N4" s="675"/>
      <c r="O4" s="676"/>
      <c r="P4" s="677"/>
      <c r="Q4" s="677"/>
      <c r="R4" s="677"/>
      <c r="S4" s="677"/>
      <c r="T4" s="677"/>
      <c r="U4" s="677"/>
      <c r="V4" s="677"/>
      <c r="W4" s="677"/>
      <c r="X4" s="677"/>
      <c r="Y4" s="677"/>
      <c r="Z4" s="677"/>
      <c r="AA4" s="677"/>
      <c r="AB4" s="677"/>
      <c r="AC4" s="677"/>
      <c r="AD4" s="677"/>
      <c r="AE4" s="677"/>
      <c r="AF4" s="677"/>
      <c r="AG4" s="677"/>
      <c r="AH4" s="677"/>
      <c r="AI4" s="677"/>
      <c r="AJ4" s="677"/>
      <c r="AK4" s="677"/>
      <c r="AL4" s="677"/>
      <c r="AM4" s="677"/>
      <c r="AN4" s="677"/>
      <c r="AO4" s="677"/>
      <c r="AP4" s="677"/>
      <c r="AQ4" s="677"/>
      <c r="AR4" s="677"/>
      <c r="AS4" s="677"/>
      <c r="AT4" s="677"/>
      <c r="AU4" s="677"/>
      <c r="AV4" s="677"/>
      <c r="AW4" s="677"/>
      <c r="AX4" s="677"/>
      <c r="AY4" s="677"/>
      <c r="AZ4" s="677"/>
      <c r="BA4" s="677"/>
      <c r="BB4" s="677"/>
      <c r="BC4" s="677"/>
      <c r="BD4" s="677"/>
      <c r="BE4" s="677"/>
      <c r="BF4" s="677"/>
      <c r="BG4" s="677"/>
      <c r="BH4" s="677"/>
      <c r="BI4" s="677"/>
      <c r="BJ4" s="677"/>
      <c r="BK4" s="677"/>
      <c r="BL4" s="677"/>
      <c r="BM4" s="677"/>
      <c r="BN4" s="677"/>
      <c r="BO4" s="677"/>
      <c r="BP4" s="677"/>
      <c r="BQ4" s="677"/>
      <c r="BR4" s="677"/>
      <c r="BS4" s="677"/>
      <c r="BT4" s="677"/>
      <c r="BU4" s="677"/>
      <c r="BV4" s="677"/>
      <c r="BW4" s="677"/>
      <c r="BX4" s="677"/>
      <c r="BY4" s="677"/>
      <c r="BZ4" s="677"/>
      <c r="CA4" s="677"/>
      <c r="CB4" s="677"/>
      <c r="CC4" s="677"/>
      <c r="CD4" s="677"/>
      <c r="CE4" s="677"/>
      <c r="CF4" s="677"/>
      <c r="CG4" s="677"/>
      <c r="CH4" s="677"/>
      <c r="CI4" s="677"/>
      <c r="CJ4" s="677"/>
      <c r="CK4" s="677"/>
      <c r="CL4" s="677"/>
      <c r="CM4" s="677"/>
      <c r="CN4" s="677"/>
      <c r="CO4" s="677"/>
      <c r="CP4" s="677"/>
      <c r="CQ4" s="677"/>
      <c r="CR4" s="677"/>
      <c r="CS4" s="677"/>
      <c r="CT4" s="677"/>
      <c r="CU4" s="677"/>
      <c r="CV4" s="677"/>
      <c r="CW4" s="677"/>
      <c r="CX4" s="677"/>
      <c r="CY4" s="677"/>
      <c r="CZ4" s="677"/>
      <c r="DA4" s="677"/>
      <c r="DB4" s="677"/>
      <c r="DC4" s="677"/>
      <c r="DD4" s="677"/>
      <c r="DE4" s="677"/>
      <c r="DF4" s="677"/>
      <c r="DG4" s="677"/>
      <c r="DH4" s="677"/>
      <c r="DI4" s="677"/>
      <c r="DJ4" s="677"/>
      <c r="DK4" s="677"/>
      <c r="DL4" s="677"/>
      <c r="DM4" s="677"/>
      <c r="DN4" s="677"/>
      <c r="DO4" s="677"/>
      <c r="DP4" s="677"/>
      <c r="DQ4" s="677"/>
      <c r="DR4" s="677"/>
      <c r="DS4" s="677"/>
      <c r="DT4" s="677"/>
      <c r="DU4" s="677"/>
      <c r="DV4" s="677"/>
      <c r="DW4" s="677"/>
      <c r="DX4" s="677"/>
      <c r="DY4" s="677"/>
      <c r="DZ4" s="677"/>
      <c r="EA4" s="677"/>
      <c r="EB4" s="677"/>
      <c r="EC4" s="677"/>
      <c r="ED4" s="677"/>
      <c r="EE4" s="677"/>
      <c r="EF4" s="677"/>
      <c r="EG4" s="677"/>
      <c r="EH4" s="677"/>
      <c r="EI4" s="677"/>
      <c r="EJ4" s="677"/>
      <c r="EK4" s="677"/>
      <c r="EL4" s="677"/>
      <c r="EM4" s="677"/>
      <c r="EN4" s="677"/>
      <c r="EO4" s="677"/>
      <c r="EP4" s="677"/>
      <c r="EQ4" s="677"/>
      <c r="ER4" s="677"/>
      <c r="ES4" s="677"/>
      <c r="ET4" s="677"/>
      <c r="EU4" s="677"/>
      <c r="EV4" s="677"/>
      <c r="EW4" s="677"/>
      <c r="EX4" s="677"/>
      <c r="EY4" s="677"/>
      <c r="EZ4" s="677"/>
      <c r="FA4" s="677"/>
      <c r="FB4" s="677"/>
      <c r="FC4" s="677"/>
      <c r="FD4" s="677"/>
      <c r="FE4" s="677"/>
      <c r="FF4" s="677"/>
      <c r="FG4" s="677"/>
      <c r="FH4" s="677"/>
      <c r="FI4" s="677"/>
      <c r="FJ4" s="677"/>
      <c r="FK4" s="677"/>
      <c r="FL4" s="677"/>
      <c r="FM4" s="677"/>
      <c r="FN4" s="677"/>
      <c r="FO4" s="677"/>
      <c r="FP4" s="677"/>
      <c r="FQ4" s="677"/>
      <c r="FR4" s="677"/>
      <c r="FS4" s="677"/>
      <c r="FT4" s="677"/>
      <c r="FU4" s="677"/>
      <c r="FV4" s="677"/>
      <c r="FW4" s="677"/>
      <c r="FX4" s="677"/>
      <c r="FY4" s="677"/>
      <c r="FZ4" s="677"/>
      <c r="GA4" s="677"/>
      <c r="GB4" s="677"/>
      <c r="GC4" s="677"/>
      <c r="GD4" s="677"/>
      <c r="GE4" s="677"/>
      <c r="GF4" s="677"/>
      <c r="GG4" s="677"/>
      <c r="GH4" s="677"/>
      <c r="GI4" s="677"/>
      <c r="GJ4" s="677"/>
      <c r="GK4" s="677"/>
      <c r="GL4" s="677"/>
      <c r="GM4" s="677"/>
      <c r="GN4" s="677"/>
      <c r="GO4" s="677"/>
      <c r="GP4" s="677"/>
      <c r="GQ4" s="677"/>
      <c r="GR4" s="677"/>
      <c r="GS4" s="677"/>
      <c r="GT4" s="677"/>
      <c r="GU4" s="677"/>
      <c r="GV4" s="677"/>
      <c r="GW4" s="677"/>
      <c r="GX4" s="677"/>
      <c r="GY4" s="677"/>
      <c r="GZ4" s="677"/>
      <c r="HA4" s="677"/>
      <c r="HB4" s="677"/>
      <c r="HC4" s="677"/>
      <c r="HD4" s="677"/>
      <c r="HE4" s="677"/>
      <c r="HF4" s="677"/>
      <c r="HG4" s="677"/>
      <c r="HH4" s="677"/>
      <c r="HI4" s="677"/>
      <c r="HJ4" s="677"/>
      <c r="HK4" s="677"/>
      <c r="HL4" s="677"/>
      <c r="HM4" s="677"/>
      <c r="HN4" s="677"/>
      <c r="HO4" s="677"/>
      <c r="HP4" s="677"/>
      <c r="HQ4" s="677"/>
      <c r="HR4" s="677"/>
      <c r="HS4" s="677"/>
      <c r="HT4" s="677"/>
      <c r="HU4" s="677"/>
      <c r="HV4" s="677"/>
      <c r="HW4" s="677"/>
      <c r="HX4" s="677"/>
      <c r="HY4" s="677"/>
      <c r="HZ4" s="677"/>
      <c r="IA4" s="677"/>
      <c r="IB4" s="677"/>
      <c r="IC4" s="677"/>
      <c r="ID4" s="677"/>
      <c r="IE4" s="677"/>
      <c r="IF4" s="677"/>
      <c r="IG4" s="677"/>
      <c r="IH4" s="677"/>
      <c r="II4" s="677"/>
      <c r="IJ4" s="677"/>
      <c r="IK4" s="677"/>
      <c r="IL4" s="677"/>
      <c r="IM4" s="677"/>
      <c r="IN4" s="677"/>
      <c r="IO4" s="677"/>
      <c r="IP4" s="677"/>
      <c r="IQ4" s="677"/>
      <c r="IR4" s="677"/>
      <c r="IS4" s="677"/>
      <c r="IT4" s="677"/>
      <c r="IU4" s="677"/>
      <c r="IV4" s="677"/>
      <c r="IW4" s="677"/>
      <c r="IX4" s="677"/>
      <c r="IY4" s="677"/>
      <c r="IZ4" s="677"/>
      <c r="JA4" s="677"/>
      <c r="JB4" s="677"/>
      <c r="JC4" s="677"/>
      <c r="JD4" s="677"/>
      <c r="JE4" s="677"/>
      <c r="JF4" s="677"/>
      <c r="JG4" s="677"/>
      <c r="JH4" s="677"/>
      <c r="JI4" s="677"/>
      <c r="JJ4" s="677"/>
      <c r="JK4" s="677"/>
      <c r="JL4" s="677"/>
      <c r="JM4" s="677"/>
      <c r="JN4" s="677"/>
      <c r="JO4" s="677"/>
      <c r="JP4" s="677"/>
      <c r="JQ4" s="677"/>
      <c r="JR4" s="677"/>
      <c r="JS4" s="677"/>
      <c r="JT4" s="677"/>
      <c r="JU4" s="677"/>
      <c r="JV4" s="677"/>
      <c r="JW4" s="677"/>
      <c r="JX4" s="677"/>
      <c r="JY4" s="677"/>
      <c r="JZ4" s="677"/>
      <c r="KA4" s="677"/>
      <c r="KB4" s="677"/>
      <c r="KC4" s="677"/>
      <c r="KD4" s="677"/>
      <c r="KE4" s="677"/>
      <c r="KF4" s="677"/>
      <c r="KG4" s="677"/>
      <c r="KH4" s="677"/>
      <c r="KI4" s="677"/>
      <c r="KJ4" s="677"/>
      <c r="KK4" s="677"/>
      <c r="KL4" s="677"/>
      <c r="KM4" s="677"/>
      <c r="KN4" s="677"/>
      <c r="KO4" s="677"/>
      <c r="KP4" s="677"/>
      <c r="KQ4" s="677"/>
      <c r="KR4" s="677"/>
      <c r="KS4" s="677"/>
      <c r="KT4" s="677"/>
      <c r="KU4" s="677"/>
      <c r="KV4" s="677"/>
      <c r="KW4" s="677"/>
      <c r="KX4" s="677"/>
      <c r="KY4" s="677"/>
      <c r="KZ4" s="677"/>
      <c r="LA4" s="677"/>
      <c r="LB4" s="677"/>
      <c r="LC4" s="677"/>
      <c r="LD4" s="677"/>
      <c r="LE4" s="677"/>
      <c r="LF4" s="677"/>
      <c r="LG4" s="677"/>
      <c r="LH4" s="677"/>
      <c r="LI4" s="677"/>
      <c r="LJ4" s="677"/>
      <c r="LK4" s="677"/>
      <c r="LL4" s="677"/>
      <c r="LM4" s="677"/>
      <c r="LN4" s="677"/>
      <c r="LO4" s="677"/>
      <c r="LP4" s="677"/>
      <c r="LQ4" s="677"/>
      <c r="LR4" s="677"/>
      <c r="LS4" s="677"/>
      <c r="LT4" s="677"/>
      <c r="LU4" s="677"/>
      <c r="LV4" s="677"/>
      <c r="LW4" s="677"/>
      <c r="LX4" s="677"/>
      <c r="LY4" s="677"/>
      <c r="LZ4" s="677"/>
      <c r="MA4" s="677"/>
      <c r="MB4" s="677"/>
      <c r="MC4" s="677"/>
    </row>
    <row r="5" spans="1:341" s="680" customFormat="1" ht="19.5" customHeight="1" thickTop="1">
      <c r="A5" s="679"/>
      <c r="B5" s="606"/>
      <c r="C5" s="606"/>
      <c r="E5" s="681"/>
      <c r="F5" s="681"/>
      <c r="G5" s="681"/>
      <c r="H5" s="540"/>
      <c r="I5" s="540"/>
      <c r="J5" s="540"/>
      <c r="K5" s="540"/>
      <c r="L5" s="540"/>
      <c r="M5" s="540"/>
      <c r="N5" s="540"/>
      <c r="O5" s="541"/>
      <c r="P5" s="682"/>
      <c r="Q5" s="606"/>
      <c r="R5" s="606"/>
      <c r="S5" s="606"/>
      <c r="T5" s="606"/>
      <c r="U5" s="606"/>
      <c r="V5" s="606"/>
      <c r="W5" s="606"/>
      <c r="X5" s="606"/>
      <c r="Y5" s="606"/>
      <c r="Z5" s="606"/>
      <c r="AA5" s="606"/>
      <c r="AB5" s="606"/>
      <c r="AC5" s="606"/>
      <c r="AD5" s="606"/>
      <c r="AE5" s="606"/>
      <c r="AF5" s="606"/>
      <c r="AG5" s="606"/>
      <c r="AH5" s="606"/>
      <c r="AI5" s="606"/>
      <c r="AJ5" s="606"/>
      <c r="AK5" s="606"/>
      <c r="AL5" s="606"/>
      <c r="AM5" s="606"/>
      <c r="AN5" s="606"/>
      <c r="AO5" s="606"/>
      <c r="AP5" s="606"/>
      <c r="AQ5" s="606"/>
      <c r="AR5" s="606"/>
      <c r="AS5" s="606"/>
      <c r="AT5" s="606"/>
      <c r="AU5" s="606"/>
      <c r="AV5" s="606"/>
      <c r="AW5" s="606"/>
      <c r="AX5" s="606"/>
      <c r="AY5" s="606"/>
      <c r="AZ5" s="606"/>
      <c r="BA5" s="606"/>
      <c r="BB5" s="606"/>
      <c r="BC5" s="606"/>
      <c r="BD5" s="606"/>
      <c r="BE5" s="606"/>
      <c r="BF5" s="606"/>
      <c r="BG5" s="606"/>
      <c r="BH5" s="606"/>
      <c r="BI5" s="606"/>
      <c r="BJ5" s="606"/>
      <c r="BK5" s="606"/>
      <c r="BL5" s="606"/>
      <c r="BM5" s="606"/>
      <c r="BN5" s="606"/>
      <c r="BO5" s="606"/>
      <c r="BP5" s="606"/>
      <c r="BQ5" s="606"/>
      <c r="BR5" s="606"/>
      <c r="BS5" s="606"/>
      <c r="BT5" s="606"/>
      <c r="BU5" s="606"/>
      <c r="BV5" s="606"/>
      <c r="BW5" s="606"/>
      <c r="BX5" s="606"/>
      <c r="BY5" s="606"/>
      <c r="BZ5" s="606"/>
      <c r="CA5" s="606"/>
      <c r="CB5" s="606"/>
      <c r="CC5" s="606"/>
      <c r="CD5" s="606"/>
      <c r="CE5" s="606"/>
      <c r="CF5" s="606"/>
      <c r="CG5" s="606"/>
      <c r="CH5" s="606"/>
      <c r="CI5" s="606"/>
      <c r="CJ5" s="606"/>
      <c r="CK5" s="606"/>
      <c r="CL5" s="606"/>
      <c r="CM5" s="606"/>
      <c r="CN5" s="606"/>
      <c r="CO5" s="606"/>
      <c r="CP5" s="606"/>
      <c r="CQ5" s="606"/>
      <c r="CR5" s="606"/>
      <c r="CS5" s="606"/>
      <c r="CT5" s="606"/>
      <c r="CU5" s="606"/>
      <c r="CV5" s="606"/>
      <c r="CW5" s="606"/>
      <c r="CX5" s="606"/>
      <c r="CY5" s="606"/>
      <c r="CZ5" s="606"/>
      <c r="DA5" s="606"/>
      <c r="DB5" s="606"/>
      <c r="DC5" s="606"/>
      <c r="DD5" s="606"/>
      <c r="DE5" s="606"/>
      <c r="DF5" s="606"/>
      <c r="DG5" s="606"/>
      <c r="DH5" s="606"/>
      <c r="DI5" s="606"/>
      <c r="DJ5" s="606"/>
      <c r="DK5" s="606"/>
      <c r="DL5" s="606"/>
      <c r="DM5" s="606"/>
      <c r="DN5" s="606"/>
      <c r="DO5" s="606"/>
      <c r="DP5" s="606"/>
      <c r="DQ5" s="606"/>
      <c r="DR5" s="606"/>
      <c r="DS5" s="606"/>
      <c r="DT5" s="606"/>
      <c r="DU5" s="606"/>
      <c r="DV5" s="606"/>
      <c r="DW5" s="606"/>
      <c r="DX5" s="606"/>
      <c r="DY5" s="606"/>
      <c r="DZ5" s="606"/>
      <c r="EA5" s="606"/>
      <c r="EB5" s="606"/>
      <c r="EC5" s="606"/>
      <c r="ED5" s="606"/>
      <c r="EE5" s="606"/>
      <c r="EF5" s="606"/>
      <c r="EG5" s="606"/>
      <c r="EH5" s="606"/>
      <c r="EI5" s="606"/>
      <c r="EJ5" s="606"/>
      <c r="EK5" s="606"/>
      <c r="EL5" s="606"/>
      <c r="EM5" s="606"/>
      <c r="EN5" s="606"/>
      <c r="EO5" s="606"/>
      <c r="EP5" s="606"/>
      <c r="EQ5" s="606"/>
      <c r="ER5" s="606"/>
      <c r="ES5" s="606"/>
      <c r="ET5" s="606"/>
      <c r="EU5" s="606"/>
      <c r="EV5" s="606"/>
      <c r="EW5" s="606"/>
      <c r="EX5" s="606"/>
      <c r="EY5" s="606"/>
      <c r="EZ5" s="606"/>
      <c r="FA5" s="606"/>
      <c r="FB5" s="606"/>
      <c r="FC5" s="606"/>
      <c r="FD5" s="606"/>
      <c r="FE5" s="606"/>
      <c r="FF5" s="606"/>
      <c r="FG5" s="606"/>
      <c r="FH5" s="606"/>
      <c r="FI5" s="606"/>
      <c r="FJ5" s="606"/>
      <c r="FK5" s="606"/>
      <c r="FL5" s="606"/>
      <c r="FM5" s="606"/>
      <c r="FN5" s="606"/>
      <c r="FO5" s="606"/>
      <c r="FP5" s="606"/>
      <c r="FQ5" s="606"/>
      <c r="FR5" s="606"/>
      <c r="FS5" s="606"/>
      <c r="FT5" s="606"/>
      <c r="FU5" s="606"/>
      <c r="FV5" s="606"/>
      <c r="FW5" s="606"/>
      <c r="FX5" s="606"/>
      <c r="FY5" s="606"/>
      <c r="FZ5" s="606"/>
      <c r="GA5" s="606"/>
      <c r="GB5" s="606"/>
      <c r="GC5" s="606"/>
      <c r="GD5" s="606"/>
      <c r="GE5" s="606"/>
      <c r="GF5" s="606"/>
      <c r="GG5" s="606"/>
      <c r="GH5" s="606"/>
      <c r="GI5" s="606"/>
      <c r="GJ5" s="606"/>
      <c r="GK5" s="606"/>
      <c r="GL5" s="606"/>
      <c r="GM5" s="606"/>
      <c r="GN5" s="606"/>
      <c r="GO5" s="606"/>
      <c r="GP5" s="606"/>
      <c r="GQ5" s="606"/>
      <c r="GR5" s="606"/>
      <c r="GS5" s="606"/>
      <c r="GT5" s="606"/>
      <c r="GU5" s="606"/>
      <c r="GV5" s="606"/>
      <c r="GW5" s="606"/>
      <c r="GX5" s="606"/>
      <c r="GY5" s="606"/>
      <c r="GZ5" s="606"/>
      <c r="HA5" s="606"/>
      <c r="HB5" s="606"/>
      <c r="HC5" s="606"/>
      <c r="HD5" s="606"/>
      <c r="HE5" s="606"/>
      <c r="HF5" s="606"/>
      <c r="HG5" s="606"/>
      <c r="HH5" s="606"/>
      <c r="HI5" s="606"/>
      <c r="HJ5" s="606"/>
      <c r="HK5" s="606"/>
      <c r="HL5" s="606"/>
      <c r="HM5" s="606"/>
      <c r="HN5" s="606"/>
      <c r="HO5" s="606"/>
      <c r="HP5" s="606"/>
      <c r="HQ5" s="606"/>
      <c r="HR5" s="606"/>
      <c r="HS5" s="606"/>
      <c r="HT5" s="606"/>
      <c r="HU5" s="606"/>
      <c r="HV5" s="606"/>
      <c r="HW5" s="606"/>
      <c r="HX5" s="606"/>
      <c r="HY5" s="606"/>
      <c r="HZ5" s="606"/>
      <c r="IA5" s="606"/>
      <c r="IB5" s="606"/>
      <c r="IC5" s="606"/>
      <c r="ID5" s="606"/>
      <c r="IE5" s="606"/>
      <c r="IF5" s="606"/>
      <c r="IG5" s="606"/>
      <c r="IH5" s="606"/>
      <c r="II5" s="606"/>
      <c r="IJ5" s="606"/>
      <c r="IK5" s="606"/>
      <c r="IL5" s="606"/>
      <c r="IM5" s="606"/>
      <c r="IN5" s="606"/>
      <c r="IO5" s="606"/>
      <c r="IP5" s="606"/>
      <c r="IQ5" s="606"/>
      <c r="IR5" s="606"/>
      <c r="IS5" s="606"/>
      <c r="IT5" s="606"/>
      <c r="IU5" s="606"/>
      <c r="IV5" s="606"/>
      <c r="IW5" s="606"/>
      <c r="IX5" s="606"/>
      <c r="IY5" s="606"/>
      <c r="IZ5" s="606"/>
      <c r="JA5" s="606"/>
      <c r="JB5" s="606"/>
      <c r="JC5" s="606"/>
      <c r="JD5" s="606"/>
      <c r="JE5" s="606"/>
      <c r="JF5" s="606"/>
      <c r="JG5" s="606"/>
      <c r="JH5" s="606"/>
      <c r="JI5" s="606"/>
      <c r="JJ5" s="606"/>
      <c r="JK5" s="606"/>
      <c r="JL5" s="606"/>
      <c r="JM5" s="606"/>
      <c r="JN5" s="606"/>
      <c r="JO5" s="606"/>
      <c r="JP5" s="606"/>
      <c r="JQ5" s="606"/>
      <c r="JR5" s="606"/>
      <c r="JS5" s="606"/>
      <c r="JT5" s="606"/>
      <c r="JU5" s="606"/>
      <c r="JV5" s="606"/>
      <c r="JW5" s="606"/>
      <c r="JX5" s="606"/>
      <c r="JY5" s="606"/>
      <c r="JZ5" s="606"/>
      <c r="KA5" s="606"/>
      <c r="KB5" s="606"/>
      <c r="KC5" s="606"/>
      <c r="KD5" s="606"/>
      <c r="KE5" s="606"/>
      <c r="KF5" s="606"/>
      <c r="KG5" s="606"/>
      <c r="KH5" s="606"/>
      <c r="KI5" s="606"/>
      <c r="KJ5" s="606"/>
      <c r="KK5" s="606"/>
      <c r="KL5" s="606"/>
      <c r="KM5" s="606"/>
      <c r="KN5" s="606"/>
      <c r="KO5" s="606"/>
      <c r="KP5" s="606"/>
      <c r="KQ5" s="606"/>
      <c r="KR5" s="606"/>
      <c r="KS5" s="606"/>
      <c r="KT5" s="606"/>
      <c r="KU5" s="606"/>
      <c r="KV5" s="606"/>
      <c r="KW5" s="606"/>
      <c r="KX5" s="606"/>
      <c r="KY5" s="606"/>
      <c r="KZ5" s="606"/>
      <c r="LA5" s="606"/>
      <c r="LB5" s="606"/>
      <c r="LC5" s="606"/>
      <c r="LD5" s="606"/>
      <c r="LE5" s="606"/>
      <c r="LF5" s="606"/>
      <c r="LG5" s="606"/>
      <c r="LH5" s="606"/>
      <c r="LI5" s="606"/>
      <c r="LJ5" s="606"/>
      <c r="LK5" s="606"/>
      <c r="LL5" s="606"/>
      <c r="LM5" s="606"/>
      <c r="LN5" s="606"/>
      <c r="LO5" s="606"/>
      <c r="LP5" s="606"/>
      <c r="LQ5" s="606"/>
      <c r="LR5" s="606"/>
      <c r="LS5" s="606"/>
      <c r="LT5" s="606"/>
      <c r="LU5" s="606"/>
      <c r="LV5" s="606"/>
      <c r="LW5" s="606"/>
      <c r="LX5" s="606"/>
      <c r="LY5" s="606"/>
      <c r="LZ5" s="606"/>
      <c r="MA5" s="606"/>
      <c r="MB5" s="606"/>
      <c r="MC5" s="606"/>
    </row>
    <row r="6" spans="1:341" s="680" customFormat="1" ht="19.5" customHeight="1">
      <c r="A6" s="679"/>
      <c r="B6" s="606"/>
      <c r="C6" s="606"/>
      <c r="E6" s="681"/>
      <c r="F6" s="681"/>
      <c r="G6" s="681"/>
      <c r="H6" s="540"/>
      <c r="I6" s="540"/>
      <c r="J6" s="540"/>
      <c r="K6" s="540"/>
      <c r="L6" s="540"/>
      <c r="M6" s="540"/>
      <c r="N6" s="540"/>
      <c r="O6" s="541"/>
      <c r="P6" s="682"/>
      <c r="Q6" s="606"/>
      <c r="R6" s="606"/>
      <c r="S6" s="606"/>
      <c r="T6" s="606"/>
      <c r="U6" s="606"/>
      <c r="V6" s="606"/>
      <c r="W6" s="606"/>
      <c r="X6" s="606"/>
      <c r="Y6" s="606"/>
      <c r="Z6" s="606"/>
      <c r="AA6" s="606"/>
      <c r="AB6" s="606"/>
      <c r="AC6" s="606"/>
      <c r="AD6" s="606"/>
      <c r="AE6" s="606"/>
      <c r="AF6" s="606"/>
      <c r="AG6" s="606"/>
      <c r="AH6" s="606"/>
      <c r="AI6" s="606"/>
      <c r="AJ6" s="606"/>
      <c r="AK6" s="606"/>
      <c r="AL6" s="606"/>
      <c r="AM6" s="606"/>
      <c r="AN6" s="606"/>
      <c r="AO6" s="606"/>
      <c r="AP6" s="606"/>
      <c r="AQ6" s="606"/>
      <c r="AR6" s="606"/>
      <c r="AS6" s="606"/>
      <c r="AT6" s="606"/>
      <c r="AU6" s="606"/>
      <c r="AV6" s="606"/>
      <c r="AW6" s="606"/>
      <c r="AX6" s="606"/>
      <c r="AY6" s="606"/>
      <c r="AZ6" s="606"/>
      <c r="BA6" s="606"/>
      <c r="BB6" s="606"/>
      <c r="BC6" s="606"/>
      <c r="BD6" s="606"/>
      <c r="BE6" s="606"/>
      <c r="BF6" s="606"/>
      <c r="BG6" s="606"/>
      <c r="BH6" s="606"/>
      <c r="BI6" s="606"/>
      <c r="BJ6" s="606"/>
      <c r="BK6" s="606"/>
      <c r="BL6" s="606"/>
      <c r="BM6" s="606"/>
      <c r="BN6" s="606"/>
      <c r="BO6" s="606"/>
      <c r="BP6" s="606"/>
      <c r="BQ6" s="606"/>
      <c r="BR6" s="606"/>
      <c r="BS6" s="606"/>
      <c r="BT6" s="606"/>
      <c r="BU6" s="606"/>
      <c r="BV6" s="606"/>
      <c r="BW6" s="606"/>
      <c r="BX6" s="606"/>
      <c r="BY6" s="606"/>
      <c r="BZ6" s="606"/>
      <c r="CA6" s="606"/>
      <c r="CB6" s="606"/>
      <c r="CC6" s="606"/>
      <c r="CD6" s="606"/>
      <c r="CE6" s="606"/>
      <c r="CF6" s="606"/>
      <c r="CG6" s="606"/>
      <c r="CH6" s="606"/>
      <c r="CI6" s="606"/>
      <c r="CJ6" s="606"/>
      <c r="CK6" s="606"/>
      <c r="CL6" s="606"/>
      <c r="CM6" s="606"/>
      <c r="CN6" s="606"/>
      <c r="CO6" s="606"/>
      <c r="CP6" s="606"/>
      <c r="CQ6" s="606"/>
      <c r="CR6" s="606"/>
      <c r="CS6" s="606"/>
      <c r="CT6" s="606"/>
      <c r="CU6" s="606"/>
      <c r="CV6" s="606"/>
      <c r="CW6" s="606"/>
      <c r="CX6" s="606"/>
      <c r="CY6" s="606"/>
      <c r="CZ6" s="606"/>
      <c r="DA6" s="606"/>
      <c r="DB6" s="606"/>
      <c r="DC6" s="606"/>
      <c r="DD6" s="606"/>
      <c r="DE6" s="606"/>
      <c r="DF6" s="606"/>
      <c r="DG6" s="606"/>
      <c r="DH6" s="606"/>
      <c r="DI6" s="606"/>
      <c r="DJ6" s="606"/>
      <c r="DK6" s="606"/>
      <c r="DL6" s="606"/>
      <c r="DM6" s="606"/>
      <c r="DN6" s="606"/>
      <c r="DO6" s="606"/>
      <c r="DP6" s="606"/>
      <c r="DQ6" s="606"/>
      <c r="DR6" s="606"/>
      <c r="DS6" s="606"/>
      <c r="DT6" s="606"/>
      <c r="DU6" s="606"/>
      <c r="DV6" s="606"/>
      <c r="DW6" s="606"/>
      <c r="DX6" s="606"/>
      <c r="DY6" s="606"/>
      <c r="DZ6" s="606"/>
      <c r="EA6" s="606"/>
      <c r="EB6" s="606"/>
      <c r="EC6" s="606"/>
      <c r="ED6" s="606"/>
      <c r="EE6" s="606"/>
      <c r="EF6" s="606"/>
      <c r="EG6" s="606"/>
      <c r="EH6" s="606"/>
      <c r="EI6" s="606"/>
      <c r="EJ6" s="606"/>
      <c r="EK6" s="606"/>
      <c r="EL6" s="606"/>
      <c r="EM6" s="606"/>
      <c r="EN6" s="606"/>
      <c r="EO6" s="606"/>
      <c r="EP6" s="606"/>
      <c r="EQ6" s="606"/>
      <c r="ER6" s="606"/>
      <c r="ES6" s="606"/>
      <c r="ET6" s="606"/>
      <c r="EU6" s="606"/>
      <c r="EV6" s="606"/>
      <c r="EW6" s="606"/>
      <c r="EX6" s="606"/>
      <c r="EY6" s="606"/>
      <c r="EZ6" s="606"/>
      <c r="FA6" s="606"/>
      <c r="FB6" s="606"/>
      <c r="FC6" s="606"/>
      <c r="FD6" s="606"/>
      <c r="FE6" s="606"/>
      <c r="FF6" s="606"/>
      <c r="FG6" s="606"/>
      <c r="FH6" s="606"/>
      <c r="FI6" s="606"/>
      <c r="FJ6" s="606"/>
      <c r="FK6" s="606"/>
      <c r="FL6" s="606"/>
      <c r="FM6" s="606"/>
      <c r="FN6" s="606"/>
      <c r="FO6" s="606"/>
      <c r="FP6" s="606"/>
      <c r="FQ6" s="606"/>
      <c r="FR6" s="606"/>
      <c r="FS6" s="606"/>
      <c r="FT6" s="606"/>
      <c r="FU6" s="606"/>
      <c r="FV6" s="606"/>
      <c r="FW6" s="606"/>
      <c r="FX6" s="606"/>
      <c r="FY6" s="606"/>
      <c r="FZ6" s="606"/>
      <c r="GA6" s="606"/>
      <c r="GB6" s="606"/>
      <c r="GC6" s="606"/>
      <c r="GD6" s="606"/>
      <c r="GE6" s="606"/>
      <c r="GF6" s="606"/>
      <c r="GG6" s="606"/>
      <c r="GH6" s="606"/>
      <c r="GI6" s="606"/>
      <c r="GJ6" s="606"/>
      <c r="GK6" s="606"/>
      <c r="GL6" s="606"/>
      <c r="GM6" s="606"/>
      <c r="GN6" s="606"/>
      <c r="GO6" s="606"/>
      <c r="GP6" s="606"/>
      <c r="GQ6" s="606"/>
      <c r="GR6" s="606"/>
      <c r="GS6" s="606"/>
      <c r="GT6" s="606"/>
      <c r="GU6" s="606"/>
      <c r="GV6" s="606"/>
      <c r="GW6" s="606"/>
      <c r="GX6" s="606"/>
      <c r="GY6" s="606"/>
      <c r="GZ6" s="606"/>
      <c r="HA6" s="606"/>
      <c r="HB6" s="606"/>
      <c r="HC6" s="606"/>
      <c r="HD6" s="606"/>
      <c r="HE6" s="606"/>
      <c r="HF6" s="606"/>
      <c r="HG6" s="606"/>
      <c r="HH6" s="606"/>
      <c r="HI6" s="606"/>
      <c r="HJ6" s="606"/>
      <c r="HK6" s="606"/>
      <c r="HL6" s="606"/>
      <c r="HM6" s="606"/>
      <c r="HN6" s="606"/>
      <c r="HO6" s="606"/>
      <c r="HP6" s="606"/>
      <c r="HQ6" s="606"/>
      <c r="HR6" s="606"/>
      <c r="HS6" s="606"/>
      <c r="HT6" s="606"/>
      <c r="HU6" s="606"/>
      <c r="HV6" s="606"/>
      <c r="HW6" s="606"/>
      <c r="HX6" s="606"/>
      <c r="HY6" s="606"/>
      <c r="HZ6" s="606"/>
      <c r="IA6" s="606"/>
      <c r="IB6" s="606"/>
      <c r="IC6" s="606"/>
      <c r="ID6" s="606"/>
      <c r="IE6" s="606"/>
      <c r="IF6" s="606"/>
      <c r="IG6" s="606"/>
      <c r="IH6" s="606"/>
      <c r="II6" s="606"/>
      <c r="IJ6" s="606"/>
      <c r="IK6" s="606"/>
      <c r="IL6" s="606"/>
      <c r="IM6" s="606"/>
      <c r="IN6" s="606"/>
      <c r="IO6" s="606"/>
      <c r="IP6" s="606"/>
      <c r="IQ6" s="606"/>
      <c r="IR6" s="606"/>
      <c r="IS6" s="606"/>
      <c r="IT6" s="606"/>
      <c r="IU6" s="606"/>
      <c r="IV6" s="606"/>
      <c r="IW6" s="606"/>
      <c r="IX6" s="606"/>
      <c r="IY6" s="606"/>
      <c r="IZ6" s="606"/>
      <c r="JA6" s="606"/>
      <c r="JB6" s="606"/>
      <c r="JC6" s="606"/>
      <c r="JD6" s="606"/>
      <c r="JE6" s="606"/>
      <c r="JF6" s="606"/>
      <c r="JG6" s="606"/>
      <c r="JH6" s="606"/>
      <c r="JI6" s="606"/>
      <c r="JJ6" s="606"/>
      <c r="JK6" s="606"/>
      <c r="JL6" s="606"/>
      <c r="JM6" s="606"/>
      <c r="JN6" s="606"/>
      <c r="JO6" s="606"/>
      <c r="JP6" s="606"/>
      <c r="JQ6" s="606"/>
      <c r="JR6" s="606"/>
      <c r="JS6" s="606"/>
      <c r="JT6" s="606"/>
      <c r="JU6" s="606"/>
      <c r="JV6" s="606"/>
      <c r="JW6" s="606"/>
      <c r="JX6" s="606"/>
      <c r="JY6" s="606"/>
      <c r="JZ6" s="606"/>
      <c r="KA6" s="606"/>
      <c r="KB6" s="606"/>
      <c r="KC6" s="606"/>
      <c r="KD6" s="606"/>
      <c r="KE6" s="606"/>
      <c r="KF6" s="606"/>
      <c r="KG6" s="606"/>
      <c r="KH6" s="606"/>
      <c r="KI6" s="606"/>
      <c r="KJ6" s="606"/>
      <c r="KK6" s="606"/>
      <c r="KL6" s="606"/>
      <c r="KM6" s="606"/>
      <c r="KN6" s="606"/>
      <c r="KO6" s="606"/>
      <c r="KP6" s="606"/>
      <c r="KQ6" s="606"/>
      <c r="KR6" s="606"/>
      <c r="KS6" s="606"/>
      <c r="KT6" s="606"/>
      <c r="KU6" s="606"/>
      <c r="KV6" s="606"/>
      <c r="KW6" s="606"/>
      <c r="KX6" s="606"/>
      <c r="KY6" s="606"/>
      <c r="KZ6" s="606"/>
      <c r="LA6" s="606"/>
      <c r="LB6" s="606"/>
      <c r="LC6" s="606"/>
      <c r="LD6" s="606"/>
      <c r="LE6" s="606"/>
      <c r="LF6" s="606"/>
      <c r="LG6" s="606"/>
      <c r="LH6" s="606"/>
      <c r="LI6" s="606"/>
      <c r="LJ6" s="606"/>
      <c r="LK6" s="606"/>
      <c r="LL6" s="606"/>
      <c r="LM6" s="606"/>
      <c r="LN6" s="606"/>
      <c r="LO6" s="606"/>
      <c r="LP6" s="606"/>
      <c r="LQ6" s="606"/>
      <c r="LR6" s="606"/>
      <c r="LS6" s="606"/>
      <c r="LT6" s="606"/>
      <c r="LU6" s="606"/>
      <c r="LV6" s="606"/>
      <c r="LW6" s="606"/>
      <c r="LX6" s="606"/>
      <c r="LY6" s="606"/>
      <c r="LZ6" s="606"/>
      <c r="MA6" s="606"/>
      <c r="MB6" s="606"/>
      <c r="MC6" s="606"/>
    </row>
    <row r="7" spans="1:341" s="249" customFormat="1" ht="19.5" customHeight="1">
      <c r="A7" s="683"/>
      <c r="B7" s="684" t="s">
        <v>16</v>
      </c>
      <c r="E7" s="681"/>
      <c r="F7" s="681"/>
      <c r="G7" s="681"/>
      <c r="H7" s="542"/>
      <c r="I7" s="542"/>
      <c r="J7" s="542"/>
      <c r="K7" s="542"/>
      <c r="L7" s="542"/>
      <c r="M7" s="542"/>
      <c r="N7" s="542"/>
      <c r="O7" s="543"/>
      <c r="P7" s="182"/>
    </row>
    <row r="8" spans="1:341" s="249" customFormat="1" ht="19.5" customHeight="1">
      <c r="A8" s="683"/>
      <c r="B8" s="684"/>
      <c r="E8" s="681"/>
      <c r="F8" s="681"/>
      <c r="G8" s="681"/>
      <c r="H8" s="542"/>
      <c r="I8" s="542"/>
      <c r="J8" s="542"/>
      <c r="K8" s="542"/>
      <c r="L8" s="542"/>
      <c r="M8" s="542"/>
      <c r="N8" s="542"/>
      <c r="O8" s="543"/>
      <c r="P8" s="182"/>
    </row>
    <row r="9" spans="1:341" s="249" customFormat="1" ht="19.5" customHeight="1">
      <c r="A9" s="683"/>
      <c r="B9" s="684"/>
      <c r="C9" s="685" t="s">
        <v>17</v>
      </c>
      <c r="D9" s="685"/>
      <c r="E9" s="681" t="s">
        <v>21</v>
      </c>
      <c r="F9" s="681" t="s">
        <v>19</v>
      </c>
      <c r="G9" s="681" t="s">
        <v>67</v>
      </c>
      <c r="H9" s="532"/>
      <c r="I9" s="533">
        <v>31773839</v>
      </c>
      <c r="J9" s="533">
        <v>32165000</v>
      </c>
      <c r="K9" s="533">
        <v>32552000</v>
      </c>
      <c r="L9" s="533">
        <v>32934000</v>
      </c>
      <c r="M9" s="533">
        <v>33312000</v>
      </c>
      <c r="N9" s="533">
        <v>33686000</v>
      </c>
      <c r="O9" s="534">
        <v>34055000</v>
      </c>
      <c r="P9" s="182"/>
    </row>
    <row r="10" spans="1:341" s="249" customFormat="1" ht="19.5" customHeight="1">
      <c r="A10" s="683"/>
      <c r="B10" s="684"/>
      <c r="C10" s="685"/>
      <c r="D10" s="685"/>
      <c r="E10" s="681"/>
      <c r="F10" s="681"/>
      <c r="G10" s="681"/>
      <c r="H10" s="532"/>
      <c r="I10" s="535"/>
      <c r="J10" s="535"/>
      <c r="K10" s="535"/>
      <c r="L10" s="177"/>
      <c r="M10" s="177"/>
      <c r="N10" s="177"/>
      <c r="O10" s="536"/>
      <c r="P10" s="182"/>
    </row>
    <row r="11" spans="1:341" s="249" customFormat="1" ht="19.5" customHeight="1">
      <c r="A11" s="683"/>
      <c r="B11" s="684"/>
      <c r="C11" s="685" t="s">
        <v>22</v>
      </c>
      <c r="D11" s="685"/>
      <c r="E11" s="681" t="s">
        <v>21</v>
      </c>
      <c r="F11" s="681" t="s">
        <v>19</v>
      </c>
      <c r="G11" s="681" t="s">
        <v>67</v>
      </c>
      <c r="H11" s="532"/>
      <c r="I11" s="533">
        <v>2218120</v>
      </c>
      <c r="J11" s="533">
        <v>2300000</v>
      </c>
      <c r="K11" s="533">
        <v>2387000</v>
      </c>
      <c r="L11" s="533">
        <v>2479000</v>
      </c>
      <c r="M11" s="533">
        <v>2573000</v>
      </c>
      <c r="N11" s="533">
        <v>2670000</v>
      </c>
      <c r="O11" s="534">
        <v>2769000</v>
      </c>
      <c r="P11" s="182"/>
    </row>
    <row r="12" spans="1:341" s="249" customFormat="1" ht="19.5" customHeight="1">
      <c r="A12" s="683"/>
      <c r="B12" s="684"/>
      <c r="C12" s="685" t="s">
        <v>51</v>
      </c>
      <c r="D12" s="685"/>
      <c r="E12" s="681"/>
      <c r="F12" s="681" t="s">
        <v>77</v>
      </c>
      <c r="G12" s="681" t="s">
        <v>56</v>
      </c>
      <c r="H12" s="605">
        <v>3.4000000000000002E-2</v>
      </c>
      <c r="I12" s="535"/>
      <c r="J12" s="535"/>
      <c r="K12" s="535"/>
      <c r="L12" s="177"/>
      <c r="M12" s="177"/>
      <c r="N12" s="177"/>
      <c r="O12" s="537"/>
      <c r="P12" s="182"/>
    </row>
    <row r="13" spans="1:341" s="249" customFormat="1" ht="19.5" customHeight="1">
      <c r="A13" s="683"/>
      <c r="B13" s="684"/>
      <c r="C13" s="685"/>
      <c r="D13" s="685"/>
      <c r="E13" s="681"/>
      <c r="F13" s="681"/>
      <c r="G13" s="681"/>
      <c r="H13" s="177"/>
      <c r="I13" s="535"/>
      <c r="J13" s="535"/>
      <c r="K13" s="535"/>
      <c r="L13" s="177"/>
      <c r="M13" s="177"/>
      <c r="N13" s="177"/>
      <c r="O13" s="537"/>
      <c r="P13" s="182"/>
    </row>
    <row r="14" spans="1:341" s="249" customFormat="1" ht="19.5" customHeight="1">
      <c r="A14" s="683"/>
      <c r="B14" s="684"/>
      <c r="C14" s="685" t="s">
        <v>76</v>
      </c>
      <c r="D14" s="685"/>
      <c r="E14" s="681" t="s">
        <v>15</v>
      </c>
      <c r="F14" s="681" t="s">
        <v>19</v>
      </c>
      <c r="G14" s="681" t="s">
        <v>63</v>
      </c>
      <c r="H14" s="532"/>
      <c r="I14" s="592">
        <v>2576.09</v>
      </c>
      <c r="J14" s="538">
        <f>(I14*(1+$H$12))</f>
        <v>2663.6770600000004</v>
      </c>
      <c r="K14" s="538">
        <f t="shared" ref="K14:K15" si="0">(J14*(1+$H$12))</f>
        <v>2754.2420800400005</v>
      </c>
      <c r="L14" s="538">
        <f t="shared" ref="L14:L15" si="1">(K14*(1+$H$12))</f>
        <v>2847.8863107613606</v>
      </c>
      <c r="M14" s="538">
        <f t="shared" ref="M14:M15" si="2">(L14*(1+$H$12))</f>
        <v>2944.7144453272472</v>
      </c>
      <c r="N14" s="538">
        <f t="shared" ref="N14:N15" si="3">(M14*(1+$H$12))</f>
        <v>3044.8347364683736</v>
      </c>
      <c r="O14" s="539">
        <f t="shared" ref="O14:O15" si="4">(N14*(1+$H$12))</f>
        <v>3148.3591175082984</v>
      </c>
      <c r="P14" s="182"/>
    </row>
    <row r="15" spans="1:341" s="249" customFormat="1" ht="19.5" customHeight="1">
      <c r="A15" s="683"/>
      <c r="B15" s="684"/>
      <c r="C15" s="685" t="s">
        <v>27</v>
      </c>
      <c r="D15" s="685"/>
      <c r="E15" s="681" t="s">
        <v>15</v>
      </c>
      <c r="F15" s="681" t="s">
        <v>19</v>
      </c>
      <c r="G15" s="681" t="s">
        <v>63</v>
      </c>
      <c r="H15" s="532"/>
      <c r="I15" s="592">
        <v>2268.2600000000002</v>
      </c>
      <c r="J15" s="538">
        <f>(I15*(1+$H$12))</f>
        <v>2345.3808400000003</v>
      </c>
      <c r="K15" s="538">
        <f t="shared" si="0"/>
        <v>2425.1237885600003</v>
      </c>
      <c r="L15" s="538">
        <f t="shared" si="1"/>
        <v>2507.5779973710405</v>
      </c>
      <c r="M15" s="538">
        <f t="shared" si="2"/>
        <v>2592.8356492816561</v>
      </c>
      <c r="N15" s="538">
        <f t="shared" si="3"/>
        <v>2680.9920613572326</v>
      </c>
      <c r="O15" s="539">
        <f t="shared" si="4"/>
        <v>2772.1457914433786</v>
      </c>
      <c r="P15" s="182"/>
    </row>
    <row r="16" spans="1:341" s="249" customFormat="1" ht="19.5" customHeight="1">
      <c r="A16" s="683"/>
      <c r="B16" s="684"/>
      <c r="C16" s="84"/>
      <c r="D16" s="84"/>
      <c r="E16" s="84"/>
      <c r="F16" s="84"/>
      <c r="G16" s="84"/>
      <c r="H16" s="84"/>
      <c r="I16" s="84"/>
      <c r="J16" s="535"/>
      <c r="K16" s="535"/>
      <c r="L16" s="177"/>
      <c r="M16" s="177"/>
      <c r="N16" s="177"/>
      <c r="O16" s="537"/>
      <c r="P16" s="182"/>
    </row>
    <row r="17" spans="1:341" s="249" customFormat="1" ht="19.5" customHeight="1">
      <c r="A17" s="683"/>
      <c r="B17" s="684"/>
      <c r="C17" s="686"/>
      <c r="E17" s="681"/>
      <c r="F17" s="681"/>
      <c r="G17" s="681"/>
      <c r="H17" s="177"/>
      <c r="I17" s="535"/>
      <c r="J17" s="535"/>
      <c r="K17" s="535"/>
      <c r="L17" s="177"/>
      <c r="M17" s="177"/>
      <c r="N17" s="177"/>
      <c r="O17" s="537"/>
      <c r="P17" s="182"/>
    </row>
    <row r="18" spans="1:341" s="249" customFormat="1" ht="19.5" customHeight="1">
      <c r="A18" s="683"/>
      <c r="B18" s="684" t="s">
        <v>3</v>
      </c>
      <c r="C18" s="686"/>
      <c r="E18" s="681"/>
      <c r="F18" s="681"/>
      <c r="G18" s="681"/>
      <c r="H18" s="177"/>
      <c r="I18" s="535"/>
      <c r="J18" s="535"/>
      <c r="K18" s="535"/>
      <c r="L18" s="177"/>
      <c r="M18" s="177"/>
      <c r="N18" s="177"/>
      <c r="O18" s="537"/>
      <c r="P18" s="182"/>
    </row>
    <row r="19" spans="1:341" s="249" customFormat="1" ht="19.5" customHeight="1">
      <c r="A19" s="683"/>
      <c r="B19" s="684" t="s">
        <v>4</v>
      </c>
      <c r="C19" s="685" t="s">
        <v>5</v>
      </c>
      <c r="E19" s="681" t="s">
        <v>14</v>
      </c>
      <c r="F19" s="687" t="s">
        <v>77</v>
      </c>
      <c r="G19" s="681" t="s">
        <v>65</v>
      </c>
      <c r="H19" s="525">
        <v>0.15</v>
      </c>
      <c r="I19" s="533">
        <f>I14*$H$19</f>
        <v>386.4135</v>
      </c>
      <c r="J19" s="533">
        <f t="shared" ref="J19:O19" si="5">J14*$H$19</f>
        <v>399.55155900000005</v>
      </c>
      <c r="K19" s="533">
        <f t="shared" si="5"/>
        <v>413.13631200600008</v>
      </c>
      <c r="L19" s="533">
        <f t="shared" si="5"/>
        <v>427.18294661420407</v>
      </c>
      <c r="M19" s="533">
        <f t="shared" si="5"/>
        <v>441.70716679908708</v>
      </c>
      <c r="N19" s="533">
        <f t="shared" si="5"/>
        <v>456.72521047025606</v>
      </c>
      <c r="O19" s="534">
        <f t="shared" si="5"/>
        <v>472.25386762624476</v>
      </c>
      <c r="P19" s="182"/>
    </row>
    <row r="20" spans="1:341" s="249" customFormat="1" ht="19.5" customHeight="1">
      <c r="A20" s="683"/>
      <c r="B20" s="684"/>
      <c r="C20" s="685" t="s">
        <v>6</v>
      </c>
      <c r="E20" s="681" t="s">
        <v>14</v>
      </c>
      <c r="F20" s="687" t="s">
        <v>77</v>
      </c>
      <c r="G20" s="681" t="s">
        <v>65</v>
      </c>
      <c r="H20" s="525">
        <v>0.39</v>
      </c>
      <c r="I20" s="533">
        <f>I14*$H$20</f>
        <v>1004.6751</v>
      </c>
      <c r="J20" s="533">
        <f>J14*$H$20</f>
        <v>1038.8340534000001</v>
      </c>
      <c r="K20" s="533">
        <f>K14*$H$20</f>
        <v>1074.1544112156002</v>
      </c>
      <c r="L20" s="533">
        <f>L14*$H$20</f>
        <v>1110.6756611969306</v>
      </c>
      <c r="M20" s="533">
        <f t="shared" ref="M20:O20" si="6">M14*$H$20</f>
        <v>1148.4386336776265</v>
      </c>
      <c r="N20" s="533">
        <f t="shared" si="6"/>
        <v>1187.4855472226657</v>
      </c>
      <c r="O20" s="534">
        <f t="shared" si="6"/>
        <v>1227.8600558282365</v>
      </c>
      <c r="P20" s="182"/>
    </row>
    <row r="21" spans="1:341" s="249" customFormat="1" ht="19.5" customHeight="1">
      <c r="A21" s="683"/>
      <c r="B21" s="684"/>
      <c r="C21" s="685" t="s">
        <v>7</v>
      </c>
      <c r="E21" s="681" t="s">
        <v>14</v>
      </c>
      <c r="F21" s="687" t="s">
        <v>77</v>
      </c>
      <c r="G21" s="681" t="s">
        <v>65</v>
      </c>
      <c r="H21" s="525">
        <v>0.46</v>
      </c>
      <c r="I21" s="533">
        <f>I14*$H$21</f>
        <v>1185.0014000000001</v>
      </c>
      <c r="J21" s="533">
        <f t="shared" ref="J21" si="7">J14*$H$21</f>
        <v>1225.2914476000003</v>
      </c>
      <c r="K21" s="533">
        <f>K14*$H$21</f>
        <v>1266.9513568184002</v>
      </c>
      <c r="L21" s="533">
        <f>L14*$H$21</f>
        <v>1310.0277029502258</v>
      </c>
      <c r="M21" s="533">
        <f t="shared" ref="M21:O21" si="8">M14*$H$21</f>
        <v>1354.5686448505337</v>
      </c>
      <c r="N21" s="533">
        <f t="shared" si="8"/>
        <v>1400.6239787754519</v>
      </c>
      <c r="O21" s="534">
        <f t="shared" si="8"/>
        <v>1448.2451940538174</v>
      </c>
      <c r="P21" s="182"/>
    </row>
    <row r="22" spans="1:341" s="249" customFormat="1" ht="19.5" customHeight="1">
      <c r="A22" s="683"/>
      <c r="B22" s="684"/>
      <c r="E22" s="681"/>
      <c r="F22" s="681"/>
      <c r="G22" s="681"/>
      <c r="H22" s="177"/>
      <c r="I22" s="535"/>
      <c r="J22" s="535"/>
      <c r="K22" s="535"/>
      <c r="L22" s="177"/>
      <c r="M22" s="177"/>
      <c r="N22" s="177"/>
      <c r="O22" s="537"/>
      <c r="P22" s="182"/>
    </row>
    <row r="23" spans="1:341" s="249" customFormat="1" ht="19.5" customHeight="1">
      <c r="A23" s="683"/>
      <c r="B23" s="684" t="s">
        <v>8</v>
      </c>
      <c r="E23" s="681"/>
      <c r="F23" s="681"/>
      <c r="G23" s="681"/>
      <c r="H23" s="177"/>
      <c r="I23" s="535"/>
      <c r="J23" s="535"/>
      <c r="K23" s="535"/>
      <c r="L23" s="177"/>
      <c r="M23" s="177"/>
      <c r="N23" s="177"/>
      <c r="O23" s="537"/>
      <c r="P23" s="182"/>
    </row>
    <row r="24" spans="1:341" s="249" customFormat="1" ht="19.5" customHeight="1">
      <c r="A24" s="683"/>
      <c r="B24" s="684"/>
      <c r="E24" s="681"/>
      <c r="F24" s="681"/>
      <c r="G24" s="681"/>
      <c r="H24" s="177"/>
      <c r="I24" s="535"/>
      <c r="J24" s="535"/>
      <c r="K24" s="535"/>
      <c r="L24" s="177"/>
      <c r="M24" s="177"/>
      <c r="N24" s="177"/>
      <c r="O24" s="537"/>
      <c r="P24" s="182"/>
    </row>
    <row r="25" spans="1:341" s="249" customFormat="1" ht="19.5" customHeight="1">
      <c r="A25" s="683"/>
      <c r="B25" s="688"/>
      <c r="C25" s="685" t="s">
        <v>9</v>
      </c>
      <c r="E25" s="681" t="s">
        <v>14</v>
      </c>
      <c r="F25" s="681" t="s">
        <v>77</v>
      </c>
      <c r="G25" s="681" t="s">
        <v>20</v>
      </c>
      <c r="H25" s="257">
        <v>0.94</v>
      </c>
      <c r="I25" s="533">
        <f>I14*$H$25</f>
        <v>2421.5246000000002</v>
      </c>
      <c r="J25" s="533">
        <f>J14*$H$25</f>
        <v>2503.8564364000003</v>
      </c>
      <c r="K25" s="533">
        <f t="shared" ref="K25:O25" si="9">K14*$H$25</f>
        <v>2588.9875552376002</v>
      </c>
      <c r="L25" s="533">
        <f t="shared" si="9"/>
        <v>2677.0131321156787</v>
      </c>
      <c r="M25" s="533">
        <f t="shared" si="9"/>
        <v>2768.0315786076121</v>
      </c>
      <c r="N25" s="533">
        <f t="shared" si="9"/>
        <v>2862.1446522802712</v>
      </c>
      <c r="O25" s="534">
        <f t="shared" si="9"/>
        <v>2959.4575704578001</v>
      </c>
      <c r="P25" s="182"/>
    </row>
    <row r="26" spans="1:341" s="249" customFormat="1" ht="19.5" customHeight="1">
      <c r="A26" s="683"/>
      <c r="B26" s="688"/>
      <c r="C26" s="685"/>
      <c r="E26" s="681"/>
      <c r="F26" s="681"/>
      <c r="G26" s="681"/>
      <c r="H26" s="544"/>
      <c r="I26" s="535"/>
      <c r="J26" s="535"/>
      <c r="K26" s="535"/>
      <c r="L26" s="177"/>
      <c r="M26" s="177"/>
      <c r="N26" s="177"/>
      <c r="O26" s="537"/>
      <c r="P26" s="182"/>
    </row>
    <row r="27" spans="1:341" s="249" customFormat="1" ht="19.5" customHeight="1" thickBot="1">
      <c r="A27" s="683"/>
      <c r="C27" s="685" t="s">
        <v>10</v>
      </c>
      <c r="E27" s="681" t="s">
        <v>14</v>
      </c>
      <c r="F27" s="681" t="s">
        <v>77</v>
      </c>
      <c r="G27" s="681" t="s">
        <v>20</v>
      </c>
      <c r="H27" s="258">
        <v>5.5E-2</v>
      </c>
      <c r="I27" s="545">
        <f>I14*$H$27</f>
        <v>141.68495000000001</v>
      </c>
      <c r="J27" s="545">
        <f t="shared" ref="J27:O27" si="10">J14*$H$27</f>
        <v>146.50223830000002</v>
      </c>
      <c r="K27" s="545">
        <f t="shared" si="10"/>
        <v>151.48331440220002</v>
      </c>
      <c r="L27" s="545">
        <f t="shared" si="10"/>
        <v>156.63374709187482</v>
      </c>
      <c r="M27" s="545">
        <f t="shared" si="10"/>
        <v>161.95929449299859</v>
      </c>
      <c r="N27" s="545">
        <f t="shared" si="10"/>
        <v>167.46591050576055</v>
      </c>
      <c r="O27" s="546">
        <f t="shared" si="10"/>
        <v>173.15975146295642</v>
      </c>
      <c r="P27" s="182"/>
    </row>
    <row r="28" spans="1:341" s="678" customFormat="1" ht="18" hidden="1" thickBot="1">
      <c r="A28" s="689" t="s">
        <v>75</v>
      </c>
      <c r="B28" s="690"/>
      <c r="C28" s="690"/>
      <c r="D28" s="691"/>
      <c r="E28" s="690"/>
      <c r="F28" s="690"/>
      <c r="G28" s="690"/>
      <c r="H28" s="692"/>
      <c r="I28" s="693"/>
      <c r="J28" s="693"/>
      <c r="K28" s="693"/>
      <c r="L28" s="693"/>
      <c r="M28" s="693"/>
      <c r="N28" s="693"/>
      <c r="O28" s="694"/>
      <c r="P28" s="677"/>
      <c r="Q28" s="677"/>
      <c r="R28" s="677"/>
      <c r="S28" s="677"/>
      <c r="T28" s="677"/>
      <c r="U28" s="677"/>
      <c r="V28" s="677"/>
      <c r="W28" s="677"/>
      <c r="X28" s="677"/>
      <c r="Y28" s="677"/>
      <c r="Z28" s="677"/>
      <c r="AA28" s="677"/>
      <c r="AB28" s="677"/>
      <c r="AC28" s="677"/>
      <c r="AD28" s="677"/>
      <c r="AE28" s="677"/>
      <c r="AF28" s="677"/>
      <c r="AG28" s="677"/>
      <c r="AH28" s="677"/>
      <c r="AI28" s="677"/>
      <c r="AJ28" s="677"/>
      <c r="AK28" s="677"/>
      <c r="AL28" s="677"/>
      <c r="AM28" s="677"/>
      <c r="AN28" s="677"/>
      <c r="AO28" s="677"/>
      <c r="AP28" s="677"/>
      <c r="AQ28" s="677"/>
      <c r="AR28" s="677"/>
      <c r="AS28" s="677"/>
      <c r="AT28" s="677"/>
      <c r="AU28" s="677"/>
      <c r="AV28" s="677"/>
      <c r="AW28" s="677"/>
      <c r="AX28" s="677"/>
      <c r="AY28" s="677"/>
      <c r="AZ28" s="677"/>
      <c r="BA28" s="677"/>
      <c r="BB28" s="677"/>
      <c r="BC28" s="677"/>
      <c r="BD28" s="677"/>
      <c r="BE28" s="677"/>
      <c r="BF28" s="677"/>
      <c r="BG28" s="677"/>
      <c r="BH28" s="677"/>
      <c r="BI28" s="677"/>
      <c r="BJ28" s="677"/>
      <c r="BK28" s="677"/>
      <c r="BL28" s="677"/>
      <c r="BM28" s="677"/>
      <c r="BN28" s="677"/>
      <c r="BO28" s="677"/>
      <c r="BP28" s="677"/>
      <c r="BQ28" s="677"/>
      <c r="BR28" s="677"/>
      <c r="BS28" s="677"/>
      <c r="BT28" s="677"/>
      <c r="BU28" s="677"/>
      <c r="BV28" s="677"/>
      <c r="BW28" s="677"/>
      <c r="BX28" s="677"/>
      <c r="BY28" s="677"/>
      <c r="BZ28" s="677"/>
      <c r="CA28" s="677"/>
      <c r="CB28" s="677"/>
      <c r="CC28" s="677"/>
      <c r="CD28" s="677"/>
      <c r="CE28" s="677"/>
      <c r="CF28" s="677"/>
      <c r="CG28" s="677"/>
      <c r="CH28" s="677"/>
      <c r="CI28" s="677"/>
      <c r="CJ28" s="677"/>
      <c r="CK28" s="677"/>
      <c r="CL28" s="677"/>
      <c r="CM28" s="677"/>
      <c r="CN28" s="677"/>
      <c r="CO28" s="677"/>
      <c r="CP28" s="677"/>
      <c r="CQ28" s="677"/>
      <c r="CR28" s="677"/>
      <c r="CS28" s="677"/>
      <c r="CT28" s="677"/>
      <c r="CU28" s="677"/>
      <c r="CV28" s="677"/>
      <c r="CW28" s="677"/>
      <c r="CX28" s="677"/>
      <c r="CY28" s="677"/>
      <c r="CZ28" s="677"/>
      <c r="DA28" s="677"/>
      <c r="DB28" s="677"/>
      <c r="DC28" s="677"/>
      <c r="DD28" s="677"/>
      <c r="DE28" s="677"/>
      <c r="DF28" s="677"/>
      <c r="DG28" s="677"/>
      <c r="DH28" s="677"/>
      <c r="DI28" s="677"/>
      <c r="DJ28" s="677"/>
      <c r="DK28" s="677"/>
      <c r="DL28" s="677"/>
      <c r="DM28" s="677"/>
      <c r="DN28" s="677"/>
      <c r="DO28" s="677"/>
      <c r="DP28" s="677"/>
      <c r="DQ28" s="677"/>
      <c r="DR28" s="677"/>
      <c r="DS28" s="677"/>
      <c r="DT28" s="677"/>
      <c r="DU28" s="677"/>
      <c r="DV28" s="677"/>
      <c r="DW28" s="677"/>
      <c r="DX28" s="677"/>
      <c r="DY28" s="677"/>
      <c r="DZ28" s="677"/>
      <c r="EA28" s="677"/>
      <c r="EB28" s="677"/>
      <c r="EC28" s="677"/>
      <c r="ED28" s="677"/>
      <c r="EE28" s="677"/>
      <c r="EF28" s="677"/>
      <c r="EG28" s="677"/>
      <c r="EH28" s="677"/>
      <c r="EI28" s="677"/>
      <c r="EJ28" s="677"/>
      <c r="EK28" s="677"/>
      <c r="EL28" s="677"/>
      <c r="EM28" s="677"/>
      <c r="EN28" s="677"/>
      <c r="EO28" s="677"/>
      <c r="EP28" s="677"/>
      <c r="EQ28" s="677"/>
      <c r="ER28" s="677"/>
      <c r="ES28" s="677"/>
      <c r="ET28" s="677"/>
      <c r="EU28" s="677"/>
      <c r="EV28" s="677"/>
      <c r="EW28" s="677"/>
      <c r="EX28" s="677"/>
      <c r="EY28" s="677"/>
      <c r="EZ28" s="677"/>
      <c r="FA28" s="677"/>
      <c r="FB28" s="677"/>
      <c r="FC28" s="677"/>
      <c r="FD28" s="677"/>
      <c r="FE28" s="677"/>
      <c r="FF28" s="677"/>
      <c r="FG28" s="677"/>
      <c r="FH28" s="677"/>
      <c r="FI28" s="677"/>
      <c r="FJ28" s="677"/>
      <c r="FK28" s="677"/>
      <c r="FL28" s="677"/>
      <c r="FM28" s="677"/>
      <c r="FN28" s="677"/>
      <c r="FO28" s="677"/>
      <c r="FP28" s="677"/>
      <c r="FQ28" s="677"/>
      <c r="FR28" s="677"/>
      <c r="FS28" s="677"/>
      <c r="FT28" s="677"/>
      <c r="FU28" s="677"/>
      <c r="FV28" s="677"/>
      <c r="FW28" s="677"/>
      <c r="FX28" s="677"/>
      <c r="FY28" s="677"/>
      <c r="FZ28" s="677"/>
      <c r="GA28" s="677"/>
      <c r="GB28" s="677"/>
      <c r="GC28" s="677"/>
      <c r="GD28" s="677"/>
      <c r="GE28" s="677"/>
      <c r="GF28" s="677"/>
      <c r="GG28" s="677"/>
      <c r="GH28" s="677"/>
      <c r="GI28" s="677"/>
      <c r="GJ28" s="677"/>
      <c r="GK28" s="677"/>
      <c r="GL28" s="677"/>
      <c r="GM28" s="677"/>
      <c r="GN28" s="677"/>
      <c r="GO28" s="677"/>
      <c r="GP28" s="677"/>
      <c r="GQ28" s="677"/>
      <c r="GR28" s="677"/>
      <c r="GS28" s="677"/>
      <c r="GT28" s="677"/>
      <c r="GU28" s="677"/>
      <c r="GV28" s="677"/>
      <c r="GW28" s="677"/>
      <c r="GX28" s="677"/>
      <c r="GY28" s="677"/>
      <c r="GZ28" s="677"/>
      <c r="HA28" s="677"/>
      <c r="HB28" s="677"/>
      <c r="HC28" s="677"/>
      <c r="HD28" s="677"/>
      <c r="HE28" s="677"/>
      <c r="HF28" s="677"/>
      <c r="HG28" s="677"/>
      <c r="HH28" s="677"/>
      <c r="HI28" s="677"/>
      <c r="HJ28" s="677"/>
      <c r="HK28" s="677"/>
      <c r="HL28" s="677"/>
      <c r="HM28" s="677"/>
      <c r="HN28" s="677"/>
      <c r="HO28" s="677"/>
      <c r="HP28" s="677"/>
      <c r="HQ28" s="677"/>
      <c r="HR28" s="677"/>
      <c r="HS28" s="677"/>
      <c r="HT28" s="677"/>
      <c r="HU28" s="677"/>
      <c r="HV28" s="677"/>
      <c r="HW28" s="677"/>
      <c r="HX28" s="677"/>
      <c r="HY28" s="677"/>
      <c r="HZ28" s="677"/>
      <c r="IA28" s="677"/>
      <c r="IB28" s="677"/>
      <c r="IC28" s="677"/>
      <c r="ID28" s="677"/>
      <c r="IE28" s="677"/>
      <c r="IF28" s="677"/>
      <c r="IG28" s="677"/>
      <c r="IH28" s="677"/>
      <c r="II28" s="677"/>
      <c r="IJ28" s="677"/>
      <c r="IK28" s="677"/>
      <c r="IL28" s="677"/>
      <c r="IM28" s="677"/>
      <c r="IN28" s="677"/>
      <c r="IO28" s="677"/>
      <c r="IP28" s="677"/>
      <c r="IQ28" s="677"/>
      <c r="IR28" s="677"/>
      <c r="IS28" s="677"/>
      <c r="IT28" s="677"/>
      <c r="IU28" s="677"/>
      <c r="IV28" s="677"/>
      <c r="IW28" s="677"/>
      <c r="IX28" s="677"/>
      <c r="IY28" s="677"/>
      <c r="IZ28" s="677"/>
      <c r="JA28" s="677"/>
      <c r="JB28" s="677"/>
      <c r="JC28" s="677"/>
      <c r="JD28" s="677"/>
      <c r="JE28" s="677"/>
      <c r="JF28" s="677"/>
      <c r="JG28" s="677"/>
      <c r="JH28" s="677"/>
      <c r="JI28" s="677"/>
      <c r="JJ28" s="677"/>
      <c r="JK28" s="677"/>
      <c r="JL28" s="677"/>
      <c r="JM28" s="677"/>
      <c r="JN28" s="677"/>
      <c r="JO28" s="677"/>
      <c r="JP28" s="677"/>
      <c r="JQ28" s="677"/>
      <c r="JR28" s="677"/>
      <c r="JS28" s="677"/>
      <c r="JT28" s="677"/>
      <c r="JU28" s="677"/>
      <c r="JV28" s="677"/>
      <c r="JW28" s="677"/>
      <c r="JX28" s="677"/>
      <c r="JY28" s="677"/>
      <c r="JZ28" s="677"/>
      <c r="KA28" s="677"/>
      <c r="KB28" s="677"/>
      <c r="KC28" s="677"/>
      <c r="KD28" s="677"/>
      <c r="KE28" s="677"/>
      <c r="KF28" s="677"/>
      <c r="KG28" s="677"/>
      <c r="KH28" s="677"/>
      <c r="KI28" s="677"/>
      <c r="KJ28" s="677"/>
      <c r="KK28" s="677"/>
      <c r="KL28" s="677"/>
      <c r="KM28" s="677"/>
      <c r="KN28" s="677"/>
      <c r="KO28" s="677"/>
      <c r="KP28" s="677"/>
      <c r="KQ28" s="677"/>
      <c r="KR28" s="677"/>
      <c r="KS28" s="677"/>
      <c r="KT28" s="677"/>
      <c r="KU28" s="677"/>
      <c r="KV28" s="677"/>
      <c r="KW28" s="677"/>
      <c r="KX28" s="677"/>
      <c r="KY28" s="677"/>
      <c r="KZ28" s="677"/>
      <c r="LA28" s="677"/>
      <c r="LB28" s="677"/>
      <c r="LC28" s="677"/>
      <c r="LD28" s="677"/>
      <c r="LE28" s="677"/>
      <c r="LF28" s="677"/>
      <c r="LG28" s="677"/>
      <c r="LH28" s="677"/>
      <c r="LI28" s="677"/>
      <c r="LJ28" s="677"/>
      <c r="LK28" s="677"/>
      <c r="LL28" s="677"/>
      <c r="LM28" s="677"/>
      <c r="LN28" s="677"/>
      <c r="LO28" s="677"/>
      <c r="LP28" s="677"/>
      <c r="LQ28" s="677"/>
      <c r="LR28" s="677"/>
      <c r="LS28" s="677"/>
      <c r="LT28" s="677"/>
      <c r="LU28" s="677"/>
      <c r="LV28" s="677"/>
      <c r="LW28" s="677"/>
      <c r="LX28" s="677"/>
      <c r="LY28" s="677"/>
      <c r="LZ28" s="677"/>
      <c r="MA28" s="677"/>
      <c r="MB28" s="677"/>
      <c r="MC28" s="677"/>
    </row>
    <row r="29" spans="1:341" s="678" customFormat="1" ht="18" hidden="1" thickTop="1">
      <c r="A29" s="695"/>
      <c r="B29" s="684"/>
      <c r="C29" s="684"/>
      <c r="D29" s="684"/>
      <c r="E29" s="681"/>
      <c r="F29" s="681"/>
      <c r="G29" s="681"/>
      <c r="H29" s="696"/>
      <c r="I29" s="696"/>
      <c r="J29" s="696"/>
      <c r="K29" s="696"/>
      <c r="L29" s="696"/>
      <c r="M29" s="696"/>
      <c r="N29" s="696"/>
      <c r="O29" s="697"/>
      <c r="P29" s="677"/>
      <c r="Q29" s="677"/>
      <c r="R29" s="677"/>
      <c r="S29" s="677"/>
      <c r="T29" s="677"/>
      <c r="U29" s="677"/>
      <c r="V29" s="677"/>
      <c r="W29" s="677"/>
      <c r="X29" s="677"/>
      <c r="Y29" s="677"/>
      <c r="Z29" s="677"/>
      <c r="AA29" s="677"/>
      <c r="AB29" s="677"/>
      <c r="AC29" s="677"/>
      <c r="AD29" s="677"/>
      <c r="AE29" s="677"/>
      <c r="AF29" s="677"/>
      <c r="AG29" s="677"/>
      <c r="AH29" s="677"/>
      <c r="AI29" s="677"/>
      <c r="AJ29" s="677"/>
      <c r="AK29" s="677"/>
      <c r="AL29" s="677"/>
      <c r="AM29" s="677"/>
      <c r="AN29" s="677"/>
      <c r="AO29" s="677"/>
      <c r="AP29" s="677"/>
      <c r="AQ29" s="677"/>
      <c r="AR29" s="677"/>
      <c r="AS29" s="677"/>
      <c r="AT29" s="677"/>
      <c r="AU29" s="677"/>
      <c r="AV29" s="677"/>
      <c r="AW29" s="677"/>
      <c r="AX29" s="677"/>
      <c r="AY29" s="677"/>
      <c r="AZ29" s="677"/>
      <c r="BA29" s="677"/>
      <c r="BB29" s="677"/>
      <c r="BC29" s="677"/>
      <c r="BD29" s="677"/>
      <c r="BE29" s="677"/>
      <c r="BF29" s="677"/>
      <c r="BG29" s="677"/>
      <c r="BH29" s="677"/>
      <c r="BI29" s="677"/>
      <c r="BJ29" s="677"/>
      <c r="BK29" s="677"/>
      <c r="BL29" s="677"/>
      <c r="BM29" s="677"/>
      <c r="BN29" s="677"/>
      <c r="BO29" s="677"/>
      <c r="BP29" s="677"/>
      <c r="BQ29" s="677"/>
      <c r="BR29" s="677"/>
      <c r="BS29" s="677"/>
      <c r="BT29" s="677"/>
      <c r="BU29" s="677"/>
      <c r="BV29" s="677"/>
      <c r="BW29" s="677"/>
      <c r="BX29" s="677"/>
      <c r="BY29" s="677"/>
      <c r="BZ29" s="677"/>
      <c r="CA29" s="677"/>
      <c r="CB29" s="677"/>
      <c r="CC29" s="677"/>
      <c r="CD29" s="677"/>
      <c r="CE29" s="677"/>
      <c r="CF29" s="677"/>
      <c r="CG29" s="677"/>
      <c r="CH29" s="677"/>
      <c r="CI29" s="677"/>
      <c r="CJ29" s="677"/>
      <c r="CK29" s="677"/>
      <c r="CL29" s="677"/>
      <c r="CM29" s="677"/>
      <c r="CN29" s="677"/>
      <c r="CO29" s="677"/>
      <c r="CP29" s="677"/>
      <c r="CQ29" s="677"/>
      <c r="CR29" s="677"/>
      <c r="CS29" s="677"/>
      <c r="CT29" s="677"/>
      <c r="CU29" s="677"/>
      <c r="CV29" s="677"/>
      <c r="CW29" s="677"/>
      <c r="CX29" s="677"/>
      <c r="CY29" s="677"/>
      <c r="CZ29" s="677"/>
      <c r="DA29" s="677"/>
      <c r="DB29" s="677"/>
      <c r="DC29" s="677"/>
      <c r="DD29" s="677"/>
      <c r="DE29" s="677"/>
      <c r="DF29" s="677"/>
      <c r="DG29" s="677"/>
      <c r="DH29" s="677"/>
      <c r="DI29" s="677"/>
      <c r="DJ29" s="677"/>
      <c r="DK29" s="677"/>
      <c r="DL29" s="677"/>
      <c r="DM29" s="677"/>
      <c r="DN29" s="677"/>
      <c r="DO29" s="677"/>
      <c r="DP29" s="677"/>
      <c r="DQ29" s="677"/>
      <c r="DR29" s="677"/>
      <c r="DS29" s="677"/>
      <c r="DT29" s="677"/>
      <c r="DU29" s="677"/>
      <c r="DV29" s="677"/>
      <c r="DW29" s="677"/>
      <c r="DX29" s="677"/>
      <c r="DY29" s="677"/>
      <c r="DZ29" s="677"/>
      <c r="EA29" s="677"/>
      <c r="EB29" s="677"/>
      <c r="EC29" s="677"/>
      <c r="ED29" s="677"/>
      <c r="EE29" s="677"/>
      <c r="EF29" s="677"/>
      <c r="EG29" s="677"/>
      <c r="EH29" s="677"/>
      <c r="EI29" s="677"/>
      <c r="EJ29" s="677"/>
      <c r="EK29" s="677"/>
      <c r="EL29" s="677"/>
      <c r="EM29" s="677"/>
      <c r="EN29" s="677"/>
      <c r="EO29" s="677"/>
      <c r="EP29" s="677"/>
      <c r="EQ29" s="677"/>
      <c r="ER29" s="677"/>
      <c r="ES29" s="677"/>
      <c r="ET29" s="677"/>
      <c r="EU29" s="677"/>
      <c r="EV29" s="677"/>
      <c r="EW29" s="677"/>
      <c r="EX29" s="677"/>
      <c r="EY29" s="677"/>
      <c r="EZ29" s="677"/>
      <c r="FA29" s="677"/>
      <c r="FB29" s="677"/>
      <c r="FC29" s="677"/>
      <c r="FD29" s="677"/>
      <c r="FE29" s="677"/>
      <c r="FF29" s="677"/>
      <c r="FG29" s="677"/>
      <c r="FH29" s="677"/>
      <c r="FI29" s="677"/>
      <c r="FJ29" s="677"/>
      <c r="FK29" s="677"/>
      <c r="FL29" s="677"/>
      <c r="FM29" s="677"/>
      <c r="FN29" s="677"/>
      <c r="FO29" s="677"/>
      <c r="FP29" s="677"/>
      <c r="FQ29" s="677"/>
      <c r="FR29" s="677"/>
      <c r="FS29" s="677"/>
      <c r="FT29" s="677"/>
      <c r="FU29" s="677"/>
      <c r="FV29" s="677"/>
      <c r="FW29" s="677"/>
      <c r="FX29" s="677"/>
      <c r="FY29" s="677"/>
      <c r="FZ29" s="677"/>
      <c r="GA29" s="677"/>
      <c r="GB29" s="677"/>
      <c r="GC29" s="677"/>
      <c r="GD29" s="677"/>
      <c r="GE29" s="677"/>
      <c r="GF29" s="677"/>
      <c r="GG29" s="677"/>
      <c r="GH29" s="677"/>
      <c r="GI29" s="677"/>
      <c r="GJ29" s="677"/>
      <c r="GK29" s="677"/>
      <c r="GL29" s="677"/>
      <c r="GM29" s="677"/>
      <c r="GN29" s="677"/>
      <c r="GO29" s="677"/>
      <c r="GP29" s="677"/>
      <c r="GQ29" s="677"/>
      <c r="GR29" s="677"/>
      <c r="GS29" s="677"/>
      <c r="GT29" s="677"/>
      <c r="GU29" s="677"/>
      <c r="GV29" s="677"/>
      <c r="GW29" s="677"/>
      <c r="GX29" s="677"/>
      <c r="GY29" s="677"/>
      <c r="GZ29" s="677"/>
      <c r="HA29" s="677"/>
      <c r="HB29" s="677"/>
      <c r="HC29" s="677"/>
      <c r="HD29" s="677"/>
      <c r="HE29" s="677"/>
      <c r="HF29" s="677"/>
      <c r="HG29" s="677"/>
      <c r="HH29" s="677"/>
      <c r="HI29" s="677"/>
      <c r="HJ29" s="677"/>
      <c r="HK29" s="677"/>
      <c r="HL29" s="677"/>
      <c r="HM29" s="677"/>
      <c r="HN29" s="677"/>
      <c r="HO29" s="677"/>
      <c r="HP29" s="677"/>
      <c r="HQ29" s="677"/>
      <c r="HR29" s="677"/>
      <c r="HS29" s="677"/>
      <c r="HT29" s="677"/>
      <c r="HU29" s="677"/>
      <c r="HV29" s="677"/>
      <c r="HW29" s="677"/>
      <c r="HX29" s="677"/>
      <c r="HY29" s="677"/>
      <c r="HZ29" s="677"/>
      <c r="IA29" s="677"/>
      <c r="IB29" s="677"/>
      <c r="IC29" s="677"/>
      <c r="ID29" s="677"/>
      <c r="IE29" s="677"/>
      <c r="IF29" s="677"/>
      <c r="IG29" s="677"/>
      <c r="IH29" s="677"/>
      <c r="II29" s="677"/>
      <c r="IJ29" s="677"/>
      <c r="IK29" s="677"/>
      <c r="IL29" s="677"/>
      <c r="IM29" s="677"/>
      <c r="IN29" s="677"/>
      <c r="IO29" s="677"/>
      <c r="IP29" s="677"/>
      <c r="IQ29" s="677"/>
      <c r="IR29" s="677"/>
      <c r="IS29" s="677"/>
      <c r="IT29" s="677"/>
      <c r="IU29" s="677"/>
      <c r="IV29" s="677"/>
      <c r="IW29" s="677"/>
      <c r="IX29" s="677"/>
      <c r="IY29" s="677"/>
      <c r="IZ29" s="677"/>
      <c r="JA29" s="677"/>
      <c r="JB29" s="677"/>
      <c r="JC29" s="677"/>
      <c r="JD29" s="677"/>
      <c r="JE29" s="677"/>
      <c r="JF29" s="677"/>
      <c r="JG29" s="677"/>
      <c r="JH29" s="677"/>
      <c r="JI29" s="677"/>
      <c r="JJ29" s="677"/>
      <c r="JK29" s="677"/>
      <c r="JL29" s="677"/>
      <c r="JM29" s="677"/>
      <c r="JN29" s="677"/>
      <c r="JO29" s="677"/>
      <c r="JP29" s="677"/>
      <c r="JQ29" s="677"/>
      <c r="JR29" s="677"/>
      <c r="JS29" s="677"/>
      <c r="JT29" s="677"/>
      <c r="JU29" s="677"/>
      <c r="JV29" s="677"/>
      <c r="JW29" s="677"/>
      <c r="JX29" s="677"/>
      <c r="JY29" s="677"/>
      <c r="JZ29" s="677"/>
      <c r="KA29" s="677"/>
      <c r="KB29" s="677"/>
      <c r="KC29" s="677"/>
      <c r="KD29" s="677"/>
      <c r="KE29" s="677"/>
      <c r="KF29" s="677"/>
      <c r="KG29" s="677"/>
      <c r="KH29" s="677"/>
      <c r="KI29" s="677"/>
      <c r="KJ29" s="677"/>
      <c r="KK29" s="677"/>
      <c r="KL29" s="677"/>
      <c r="KM29" s="677"/>
      <c r="KN29" s="677"/>
      <c r="KO29" s="677"/>
      <c r="KP29" s="677"/>
      <c r="KQ29" s="677"/>
      <c r="KR29" s="677"/>
      <c r="KS29" s="677"/>
      <c r="KT29" s="677"/>
      <c r="KU29" s="677"/>
      <c r="KV29" s="677"/>
      <c r="KW29" s="677"/>
      <c r="KX29" s="677"/>
      <c r="KY29" s="677"/>
      <c r="KZ29" s="677"/>
      <c r="LA29" s="677"/>
      <c r="LB29" s="677"/>
      <c r="LC29" s="677"/>
      <c r="LD29" s="677"/>
      <c r="LE29" s="677"/>
      <c r="LF29" s="677"/>
      <c r="LG29" s="677"/>
      <c r="LH29" s="677"/>
      <c r="LI29" s="677"/>
      <c r="LJ29" s="677"/>
      <c r="LK29" s="677"/>
      <c r="LL29" s="677"/>
      <c r="LM29" s="677"/>
      <c r="LN29" s="677"/>
      <c r="LO29" s="677"/>
      <c r="LP29" s="677"/>
      <c r="LQ29" s="677"/>
      <c r="LR29" s="677"/>
      <c r="LS29" s="677"/>
      <c r="LT29" s="677"/>
      <c r="LU29" s="677"/>
      <c r="LV29" s="677"/>
      <c r="LW29" s="677"/>
      <c r="LX29" s="677"/>
      <c r="LY29" s="677"/>
      <c r="LZ29" s="677"/>
      <c r="MA29" s="677"/>
      <c r="MB29" s="677"/>
      <c r="MC29" s="677"/>
    </row>
    <row r="30" spans="1:341" s="678" customFormat="1" ht="17" hidden="1">
      <c r="A30" s="695"/>
      <c r="B30" s="684" t="s">
        <v>13</v>
      </c>
      <c r="C30" s="684"/>
      <c r="D30" s="684"/>
      <c r="E30" s="681"/>
      <c r="F30" s="681"/>
      <c r="G30" s="681"/>
      <c r="H30" s="696"/>
      <c r="I30" s="696"/>
      <c r="J30" s="696"/>
      <c r="K30" s="696"/>
      <c r="L30" s="696"/>
      <c r="M30" s="696"/>
      <c r="N30" s="696"/>
      <c r="O30" s="697"/>
      <c r="P30" s="677"/>
      <c r="Q30" s="677"/>
      <c r="R30" s="677"/>
      <c r="S30" s="677"/>
      <c r="T30" s="677"/>
      <c r="U30" s="677"/>
      <c r="V30" s="677"/>
      <c r="W30" s="677"/>
      <c r="X30" s="677"/>
      <c r="Y30" s="677"/>
      <c r="Z30" s="677"/>
      <c r="AA30" s="677"/>
      <c r="AB30" s="677"/>
      <c r="AC30" s="677"/>
      <c r="AD30" s="677"/>
      <c r="AE30" s="677"/>
      <c r="AF30" s="677"/>
      <c r="AG30" s="677"/>
      <c r="AH30" s="677"/>
      <c r="AI30" s="677"/>
      <c r="AJ30" s="677"/>
      <c r="AK30" s="677"/>
      <c r="AL30" s="677"/>
      <c r="AM30" s="677"/>
      <c r="AN30" s="677"/>
      <c r="AO30" s="677"/>
      <c r="AP30" s="677"/>
      <c r="AQ30" s="677"/>
      <c r="AR30" s="677"/>
      <c r="AS30" s="677"/>
      <c r="AT30" s="677"/>
      <c r="AU30" s="677"/>
      <c r="AV30" s="677"/>
      <c r="AW30" s="677"/>
      <c r="AX30" s="677"/>
      <c r="AY30" s="677"/>
      <c r="AZ30" s="677"/>
      <c r="BA30" s="677"/>
      <c r="BB30" s="677"/>
      <c r="BC30" s="677"/>
      <c r="BD30" s="677"/>
      <c r="BE30" s="677"/>
      <c r="BF30" s="677"/>
      <c r="BG30" s="677"/>
      <c r="BH30" s="677"/>
      <c r="BI30" s="677"/>
      <c r="BJ30" s="677"/>
      <c r="BK30" s="677"/>
      <c r="BL30" s="677"/>
      <c r="BM30" s="677"/>
      <c r="BN30" s="677"/>
      <c r="BO30" s="677"/>
      <c r="BP30" s="677"/>
      <c r="BQ30" s="677"/>
      <c r="BR30" s="677"/>
      <c r="BS30" s="677"/>
      <c r="BT30" s="677"/>
      <c r="BU30" s="677"/>
      <c r="BV30" s="677"/>
      <c r="BW30" s="677"/>
      <c r="BX30" s="677"/>
      <c r="BY30" s="677"/>
      <c r="BZ30" s="677"/>
      <c r="CA30" s="677"/>
      <c r="CB30" s="677"/>
      <c r="CC30" s="677"/>
      <c r="CD30" s="677"/>
      <c r="CE30" s="677"/>
      <c r="CF30" s="677"/>
      <c r="CG30" s="677"/>
      <c r="CH30" s="677"/>
      <c r="CI30" s="677"/>
      <c r="CJ30" s="677"/>
      <c r="CK30" s="677"/>
      <c r="CL30" s="677"/>
      <c r="CM30" s="677"/>
      <c r="CN30" s="677"/>
      <c r="CO30" s="677"/>
      <c r="CP30" s="677"/>
      <c r="CQ30" s="677"/>
      <c r="CR30" s="677"/>
      <c r="CS30" s="677"/>
      <c r="CT30" s="677"/>
      <c r="CU30" s="677"/>
      <c r="CV30" s="677"/>
      <c r="CW30" s="677"/>
      <c r="CX30" s="677"/>
      <c r="CY30" s="677"/>
      <c r="CZ30" s="677"/>
      <c r="DA30" s="677"/>
      <c r="DB30" s="677"/>
      <c r="DC30" s="677"/>
      <c r="DD30" s="677"/>
      <c r="DE30" s="677"/>
      <c r="DF30" s="677"/>
      <c r="DG30" s="677"/>
      <c r="DH30" s="677"/>
      <c r="DI30" s="677"/>
      <c r="DJ30" s="677"/>
      <c r="DK30" s="677"/>
      <c r="DL30" s="677"/>
      <c r="DM30" s="677"/>
      <c r="DN30" s="677"/>
      <c r="DO30" s="677"/>
      <c r="DP30" s="677"/>
      <c r="DQ30" s="677"/>
      <c r="DR30" s="677"/>
      <c r="DS30" s="677"/>
      <c r="DT30" s="677"/>
      <c r="DU30" s="677"/>
      <c r="DV30" s="677"/>
      <c r="DW30" s="677"/>
      <c r="DX30" s="677"/>
      <c r="DY30" s="677"/>
      <c r="DZ30" s="677"/>
      <c r="EA30" s="677"/>
      <c r="EB30" s="677"/>
      <c r="EC30" s="677"/>
      <c r="ED30" s="677"/>
      <c r="EE30" s="677"/>
      <c r="EF30" s="677"/>
      <c r="EG30" s="677"/>
      <c r="EH30" s="677"/>
      <c r="EI30" s="677"/>
      <c r="EJ30" s="677"/>
      <c r="EK30" s="677"/>
      <c r="EL30" s="677"/>
      <c r="EM30" s="677"/>
      <c r="EN30" s="677"/>
      <c r="EO30" s="677"/>
      <c r="EP30" s="677"/>
      <c r="EQ30" s="677"/>
      <c r="ER30" s="677"/>
      <c r="ES30" s="677"/>
      <c r="ET30" s="677"/>
      <c r="EU30" s="677"/>
      <c r="EV30" s="677"/>
      <c r="EW30" s="677"/>
      <c r="EX30" s="677"/>
      <c r="EY30" s="677"/>
      <c r="EZ30" s="677"/>
      <c r="FA30" s="677"/>
      <c r="FB30" s="677"/>
      <c r="FC30" s="677"/>
      <c r="FD30" s="677"/>
      <c r="FE30" s="677"/>
      <c r="FF30" s="677"/>
      <c r="FG30" s="677"/>
      <c r="FH30" s="677"/>
      <c r="FI30" s="677"/>
      <c r="FJ30" s="677"/>
      <c r="FK30" s="677"/>
      <c r="FL30" s="677"/>
      <c r="FM30" s="677"/>
      <c r="FN30" s="677"/>
      <c r="FO30" s="677"/>
      <c r="FP30" s="677"/>
      <c r="FQ30" s="677"/>
      <c r="FR30" s="677"/>
      <c r="FS30" s="677"/>
      <c r="FT30" s="677"/>
      <c r="FU30" s="677"/>
      <c r="FV30" s="677"/>
      <c r="FW30" s="677"/>
      <c r="FX30" s="677"/>
      <c r="FY30" s="677"/>
      <c r="FZ30" s="677"/>
      <c r="GA30" s="677"/>
      <c r="GB30" s="677"/>
      <c r="GC30" s="677"/>
      <c r="GD30" s="677"/>
      <c r="GE30" s="677"/>
      <c r="GF30" s="677"/>
      <c r="GG30" s="677"/>
      <c r="GH30" s="677"/>
      <c r="GI30" s="677"/>
      <c r="GJ30" s="677"/>
      <c r="GK30" s="677"/>
      <c r="GL30" s="677"/>
      <c r="GM30" s="677"/>
      <c r="GN30" s="677"/>
      <c r="GO30" s="677"/>
      <c r="GP30" s="677"/>
      <c r="GQ30" s="677"/>
      <c r="GR30" s="677"/>
      <c r="GS30" s="677"/>
      <c r="GT30" s="677"/>
      <c r="GU30" s="677"/>
      <c r="GV30" s="677"/>
      <c r="GW30" s="677"/>
      <c r="GX30" s="677"/>
      <c r="GY30" s="677"/>
      <c r="GZ30" s="677"/>
      <c r="HA30" s="677"/>
      <c r="HB30" s="677"/>
      <c r="HC30" s="677"/>
      <c r="HD30" s="677"/>
      <c r="HE30" s="677"/>
      <c r="HF30" s="677"/>
      <c r="HG30" s="677"/>
      <c r="HH30" s="677"/>
      <c r="HI30" s="677"/>
      <c r="HJ30" s="677"/>
      <c r="HK30" s="677"/>
      <c r="HL30" s="677"/>
      <c r="HM30" s="677"/>
      <c r="HN30" s="677"/>
      <c r="HO30" s="677"/>
      <c r="HP30" s="677"/>
      <c r="HQ30" s="677"/>
      <c r="HR30" s="677"/>
      <c r="HS30" s="677"/>
      <c r="HT30" s="677"/>
      <c r="HU30" s="677"/>
      <c r="HV30" s="677"/>
      <c r="HW30" s="677"/>
      <c r="HX30" s="677"/>
      <c r="HY30" s="677"/>
      <c r="HZ30" s="677"/>
      <c r="IA30" s="677"/>
      <c r="IB30" s="677"/>
      <c r="IC30" s="677"/>
      <c r="ID30" s="677"/>
      <c r="IE30" s="677"/>
      <c r="IF30" s="677"/>
      <c r="IG30" s="677"/>
      <c r="IH30" s="677"/>
      <c r="II30" s="677"/>
      <c r="IJ30" s="677"/>
      <c r="IK30" s="677"/>
      <c r="IL30" s="677"/>
      <c r="IM30" s="677"/>
      <c r="IN30" s="677"/>
      <c r="IO30" s="677"/>
      <c r="IP30" s="677"/>
      <c r="IQ30" s="677"/>
      <c r="IR30" s="677"/>
      <c r="IS30" s="677"/>
      <c r="IT30" s="677"/>
      <c r="IU30" s="677"/>
      <c r="IV30" s="677"/>
      <c r="IW30" s="677"/>
      <c r="IX30" s="677"/>
      <c r="IY30" s="677"/>
      <c r="IZ30" s="677"/>
      <c r="JA30" s="677"/>
      <c r="JB30" s="677"/>
      <c r="JC30" s="677"/>
      <c r="JD30" s="677"/>
      <c r="JE30" s="677"/>
      <c r="JF30" s="677"/>
      <c r="JG30" s="677"/>
      <c r="JH30" s="677"/>
      <c r="JI30" s="677"/>
      <c r="JJ30" s="677"/>
      <c r="JK30" s="677"/>
      <c r="JL30" s="677"/>
      <c r="JM30" s="677"/>
      <c r="JN30" s="677"/>
      <c r="JO30" s="677"/>
      <c r="JP30" s="677"/>
      <c r="JQ30" s="677"/>
      <c r="JR30" s="677"/>
      <c r="JS30" s="677"/>
      <c r="JT30" s="677"/>
      <c r="JU30" s="677"/>
      <c r="JV30" s="677"/>
      <c r="JW30" s="677"/>
      <c r="JX30" s="677"/>
      <c r="JY30" s="677"/>
      <c r="JZ30" s="677"/>
      <c r="KA30" s="677"/>
      <c r="KB30" s="677"/>
      <c r="KC30" s="677"/>
      <c r="KD30" s="677"/>
      <c r="KE30" s="677"/>
      <c r="KF30" s="677"/>
      <c r="KG30" s="677"/>
      <c r="KH30" s="677"/>
      <c r="KI30" s="677"/>
      <c r="KJ30" s="677"/>
      <c r="KK30" s="677"/>
      <c r="KL30" s="677"/>
      <c r="KM30" s="677"/>
      <c r="KN30" s="677"/>
      <c r="KO30" s="677"/>
      <c r="KP30" s="677"/>
      <c r="KQ30" s="677"/>
      <c r="KR30" s="677"/>
      <c r="KS30" s="677"/>
      <c r="KT30" s="677"/>
      <c r="KU30" s="677"/>
      <c r="KV30" s="677"/>
      <c r="KW30" s="677"/>
      <c r="KX30" s="677"/>
      <c r="KY30" s="677"/>
      <c r="KZ30" s="677"/>
      <c r="LA30" s="677"/>
      <c r="LB30" s="677"/>
      <c r="LC30" s="677"/>
      <c r="LD30" s="677"/>
      <c r="LE30" s="677"/>
      <c r="LF30" s="677"/>
      <c r="LG30" s="677"/>
      <c r="LH30" s="677"/>
      <c r="LI30" s="677"/>
      <c r="LJ30" s="677"/>
      <c r="LK30" s="677"/>
      <c r="LL30" s="677"/>
      <c r="LM30" s="677"/>
      <c r="LN30" s="677"/>
      <c r="LO30" s="677"/>
      <c r="LP30" s="677"/>
      <c r="LQ30" s="677"/>
      <c r="LR30" s="677"/>
      <c r="LS30" s="677"/>
      <c r="LT30" s="677"/>
      <c r="LU30" s="677"/>
      <c r="LV30" s="677"/>
      <c r="LW30" s="677"/>
      <c r="LX30" s="677"/>
      <c r="LY30" s="677"/>
      <c r="LZ30" s="677"/>
      <c r="MA30" s="677"/>
      <c r="MB30" s="677"/>
      <c r="MC30" s="677"/>
    </row>
    <row r="31" spans="1:341" s="678" customFormat="1" ht="17" hidden="1">
      <c r="A31" s="695"/>
      <c r="B31" s="684"/>
      <c r="C31" s="684"/>
      <c r="D31" s="684"/>
      <c r="E31" s="681"/>
      <c r="F31" s="681"/>
      <c r="G31" s="681"/>
      <c r="H31" s="696"/>
      <c r="I31" s="696"/>
      <c r="J31" s="696"/>
      <c r="K31" s="696"/>
      <c r="L31" s="696"/>
      <c r="M31" s="696"/>
      <c r="N31" s="696"/>
      <c r="O31" s="697"/>
      <c r="P31" s="677"/>
      <c r="Q31" s="677"/>
      <c r="R31" s="677"/>
      <c r="S31" s="677"/>
      <c r="T31" s="677"/>
      <c r="U31" s="677"/>
      <c r="V31" s="677"/>
      <c r="W31" s="677"/>
      <c r="X31" s="677"/>
      <c r="Y31" s="677"/>
      <c r="Z31" s="677"/>
      <c r="AA31" s="677"/>
      <c r="AB31" s="677"/>
      <c r="AC31" s="677"/>
      <c r="AD31" s="677"/>
      <c r="AE31" s="677"/>
      <c r="AF31" s="677"/>
      <c r="AG31" s="677"/>
      <c r="AH31" s="677"/>
      <c r="AI31" s="677"/>
      <c r="AJ31" s="677"/>
      <c r="AK31" s="677"/>
      <c r="AL31" s="677"/>
      <c r="AM31" s="677"/>
      <c r="AN31" s="677"/>
      <c r="AO31" s="677"/>
      <c r="AP31" s="677"/>
      <c r="AQ31" s="677"/>
      <c r="AR31" s="677"/>
      <c r="AS31" s="677"/>
      <c r="AT31" s="677"/>
      <c r="AU31" s="677"/>
      <c r="AV31" s="677"/>
      <c r="AW31" s="677"/>
      <c r="AX31" s="677"/>
      <c r="AY31" s="677"/>
      <c r="AZ31" s="677"/>
      <c r="BA31" s="677"/>
      <c r="BB31" s="677"/>
      <c r="BC31" s="677"/>
      <c r="BD31" s="677"/>
      <c r="BE31" s="677"/>
      <c r="BF31" s="677"/>
      <c r="BG31" s="677"/>
      <c r="BH31" s="677"/>
      <c r="BI31" s="677"/>
      <c r="BJ31" s="677"/>
      <c r="BK31" s="677"/>
      <c r="BL31" s="677"/>
      <c r="BM31" s="677"/>
      <c r="BN31" s="677"/>
      <c r="BO31" s="677"/>
      <c r="BP31" s="677"/>
      <c r="BQ31" s="677"/>
      <c r="BR31" s="677"/>
      <c r="BS31" s="677"/>
      <c r="BT31" s="677"/>
      <c r="BU31" s="677"/>
      <c r="BV31" s="677"/>
      <c r="BW31" s="677"/>
      <c r="BX31" s="677"/>
      <c r="BY31" s="677"/>
      <c r="BZ31" s="677"/>
      <c r="CA31" s="677"/>
      <c r="CB31" s="677"/>
      <c r="CC31" s="677"/>
      <c r="CD31" s="677"/>
      <c r="CE31" s="677"/>
      <c r="CF31" s="677"/>
      <c r="CG31" s="677"/>
      <c r="CH31" s="677"/>
      <c r="CI31" s="677"/>
      <c r="CJ31" s="677"/>
      <c r="CK31" s="677"/>
      <c r="CL31" s="677"/>
      <c r="CM31" s="677"/>
      <c r="CN31" s="677"/>
      <c r="CO31" s="677"/>
      <c r="CP31" s="677"/>
      <c r="CQ31" s="677"/>
      <c r="CR31" s="677"/>
      <c r="CS31" s="677"/>
      <c r="CT31" s="677"/>
      <c r="CU31" s="677"/>
      <c r="CV31" s="677"/>
      <c r="CW31" s="677"/>
      <c r="CX31" s="677"/>
      <c r="CY31" s="677"/>
      <c r="CZ31" s="677"/>
      <c r="DA31" s="677"/>
      <c r="DB31" s="677"/>
      <c r="DC31" s="677"/>
      <c r="DD31" s="677"/>
      <c r="DE31" s="677"/>
      <c r="DF31" s="677"/>
      <c r="DG31" s="677"/>
      <c r="DH31" s="677"/>
      <c r="DI31" s="677"/>
      <c r="DJ31" s="677"/>
      <c r="DK31" s="677"/>
      <c r="DL31" s="677"/>
      <c r="DM31" s="677"/>
      <c r="DN31" s="677"/>
      <c r="DO31" s="677"/>
      <c r="DP31" s="677"/>
      <c r="DQ31" s="677"/>
      <c r="DR31" s="677"/>
      <c r="DS31" s="677"/>
      <c r="DT31" s="677"/>
      <c r="DU31" s="677"/>
      <c r="DV31" s="677"/>
      <c r="DW31" s="677"/>
      <c r="DX31" s="677"/>
      <c r="DY31" s="677"/>
      <c r="DZ31" s="677"/>
      <c r="EA31" s="677"/>
      <c r="EB31" s="677"/>
      <c r="EC31" s="677"/>
      <c r="ED31" s="677"/>
      <c r="EE31" s="677"/>
      <c r="EF31" s="677"/>
      <c r="EG31" s="677"/>
      <c r="EH31" s="677"/>
      <c r="EI31" s="677"/>
      <c r="EJ31" s="677"/>
      <c r="EK31" s="677"/>
      <c r="EL31" s="677"/>
      <c r="EM31" s="677"/>
      <c r="EN31" s="677"/>
      <c r="EO31" s="677"/>
      <c r="EP31" s="677"/>
      <c r="EQ31" s="677"/>
      <c r="ER31" s="677"/>
      <c r="ES31" s="677"/>
      <c r="ET31" s="677"/>
      <c r="EU31" s="677"/>
      <c r="EV31" s="677"/>
      <c r="EW31" s="677"/>
      <c r="EX31" s="677"/>
      <c r="EY31" s="677"/>
      <c r="EZ31" s="677"/>
      <c r="FA31" s="677"/>
      <c r="FB31" s="677"/>
      <c r="FC31" s="677"/>
      <c r="FD31" s="677"/>
      <c r="FE31" s="677"/>
      <c r="FF31" s="677"/>
      <c r="FG31" s="677"/>
      <c r="FH31" s="677"/>
      <c r="FI31" s="677"/>
      <c r="FJ31" s="677"/>
      <c r="FK31" s="677"/>
      <c r="FL31" s="677"/>
      <c r="FM31" s="677"/>
      <c r="FN31" s="677"/>
      <c r="FO31" s="677"/>
      <c r="FP31" s="677"/>
      <c r="FQ31" s="677"/>
      <c r="FR31" s="677"/>
      <c r="FS31" s="677"/>
      <c r="FT31" s="677"/>
      <c r="FU31" s="677"/>
      <c r="FV31" s="677"/>
      <c r="FW31" s="677"/>
      <c r="FX31" s="677"/>
      <c r="FY31" s="677"/>
      <c r="FZ31" s="677"/>
      <c r="GA31" s="677"/>
      <c r="GB31" s="677"/>
      <c r="GC31" s="677"/>
      <c r="GD31" s="677"/>
      <c r="GE31" s="677"/>
      <c r="GF31" s="677"/>
      <c r="GG31" s="677"/>
      <c r="GH31" s="677"/>
      <c r="GI31" s="677"/>
      <c r="GJ31" s="677"/>
      <c r="GK31" s="677"/>
      <c r="GL31" s="677"/>
      <c r="GM31" s="677"/>
      <c r="GN31" s="677"/>
      <c r="GO31" s="677"/>
      <c r="GP31" s="677"/>
      <c r="GQ31" s="677"/>
      <c r="GR31" s="677"/>
      <c r="GS31" s="677"/>
      <c r="GT31" s="677"/>
      <c r="GU31" s="677"/>
      <c r="GV31" s="677"/>
      <c r="GW31" s="677"/>
      <c r="GX31" s="677"/>
      <c r="GY31" s="677"/>
      <c r="GZ31" s="677"/>
      <c r="HA31" s="677"/>
      <c r="HB31" s="677"/>
      <c r="HC31" s="677"/>
      <c r="HD31" s="677"/>
      <c r="HE31" s="677"/>
      <c r="HF31" s="677"/>
      <c r="HG31" s="677"/>
      <c r="HH31" s="677"/>
      <c r="HI31" s="677"/>
      <c r="HJ31" s="677"/>
      <c r="HK31" s="677"/>
      <c r="HL31" s="677"/>
      <c r="HM31" s="677"/>
      <c r="HN31" s="677"/>
      <c r="HO31" s="677"/>
      <c r="HP31" s="677"/>
      <c r="HQ31" s="677"/>
      <c r="HR31" s="677"/>
      <c r="HS31" s="677"/>
      <c r="HT31" s="677"/>
      <c r="HU31" s="677"/>
      <c r="HV31" s="677"/>
      <c r="HW31" s="677"/>
      <c r="HX31" s="677"/>
      <c r="HY31" s="677"/>
      <c r="HZ31" s="677"/>
      <c r="IA31" s="677"/>
      <c r="IB31" s="677"/>
      <c r="IC31" s="677"/>
      <c r="ID31" s="677"/>
      <c r="IE31" s="677"/>
      <c r="IF31" s="677"/>
      <c r="IG31" s="677"/>
      <c r="IH31" s="677"/>
      <c r="II31" s="677"/>
      <c r="IJ31" s="677"/>
      <c r="IK31" s="677"/>
      <c r="IL31" s="677"/>
      <c r="IM31" s="677"/>
      <c r="IN31" s="677"/>
      <c r="IO31" s="677"/>
      <c r="IP31" s="677"/>
      <c r="IQ31" s="677"/>
      <c r="IR31" s="677"/>
      <c r="IS31" s="677"/>
      <c r="IT31" s="677"/>
      <c r="IU31" s="677"/>
      <c r="IV31" s="677"/>
      <c r="IW31" s="677"/>
      <c r="IX31" s="677"/>
      <c r="IY31" s="677"/>
      <c r="IZ31" s="677"/>
      <c r="JA31" s="677"/>
      <c r="JB31" s="677"/>
      <c r="JC31" s="677"/>
      <c r="JD31" s="677"/>
      <c r="JE31" s="677"/>
      <c r="JF31" s="677"/>
      <c r="JG31" s="677"/>
      <c r="JH31" s="677"/>
      <c r="JI31" s="677"/>
      <c r="JJ31" s="677"/>
      <c r="JK31" s="677"/>
      <c r="JL31" s="677"/>
      <c r="JM31" s="677"/>
      <c r="JN31" s="677"/>
      <c r="JO31" s="677"/>
      <c r="JP31" s="677"/>
      <c r="JQ31" s="677"/>
      <c r="JR31" s="677"/>
      <c r="JS31" s="677"/>
      <c r="JT31" s="677"/>
      <c r="JU31" s="677"/>
      <c r="JV31" s="677"/>
      <c r="JW31" s="677"/>
      <c r="JX31" s="677"/>
      <c r="JY31" s="677"/>
      <c r="JZ31" s="677"/>
      <c r="KA31" s="677"/>
      <c r="KB31" s="677"/>
      <c r="KC31" s="677"/>
      <c r="KD31" s="677"/>
      <c r="KE31" s="677"/>
      <c r="KF31" s="677"/>
      <c r="KG31" s="677"/>
      <c r="KH31" s="677"/>
      <c r="KI31" s="677"/>
      <c r="KJ31" s="677"/>
      <c r="KK31" s="677"/>
      <c r="KL31" s="677"/>
      <c r="KM31" s="677"/>
      <c r="KN31" s="677"/>
      <c r="KO31" s="677"/>
      <c r="KP31" s="677"/>
      <c r="KQ31" s="677"/>
      <c r="KR31" s="677"/>
      <c r="KS31" s="677"/>
      <c r="KT31" s="677"/>
      <c r="KU31" s="677"/>
      <c r="KV31" s="677"/>
      <c r="KW31" s="677"/>
      <c r="KX31" s="677"/>
      <c r="KY31" s="677"/>
      <c r="KZ31" s="677"/>
      <c r="LA31" s="677"/>
      <c r="LB31" s="677"/>
      <c r="LC31" s="677"/>
      <c r="LD31" s="677"/>
      <c r="LE31" s="677"/>
      <c r="LF31" s="677"/>
      <c r="LG31" s="677"/>
      <c r="LH31" s="677"/>
      <c r="LI31" s="677"/>
      <c r="LJ31" s="677"/>
      <c r="LK31" s="677"/>
      <c r="LL31" s="677"/>
      <c r="LM31" s="677"/>
      <c r="LN31" s="677"/>
      <c r="LO31" s="677"/>
      <c r="LP31" s="677"/>
      <c r="LQ31" s="677"/>
      <c r="LR31" s="677"/>
      <c r="LS31" s="677"/>
      <c r="LT31" s="677"/>
      <c r="LU31" s="677"/>
      <c r="LV31" s="677"/>
      <c r="LW31" s="677"/>
      <c r="LX31" s="677"/>
      <c r="LY31" s="677"/>
      <c r="LZ31" s="677"/>
      <c r="MA31" s="677"/>
      <c r="MB31" s="677"/>
      <c r="MC31" s="677"/>
    </row>
    <row r="32" spans="1:341" s="678" customFormat="1" ht="17" hidden="1">
      <c r="A32" s="695"/>
      <c r="B32" s="684" t="s">
        <v>34</v>
      </c>
      <c r="C32" s="684"/>
      <c r="D32" s="684"/>
      <c r="E32" s="681" t="s">
        <v>15</v>
      </c>
      <c r="F32" s="681" t="s">
        <v>19</v>
      </c>
      <c r="G32" s="681" t="s">
        <v>20</v>
      </c>
      <c r="H32" s="619"/>
      <c r="I32" s="739">
        <v>344</v>
      </c>
      <c r="J32" s="739">
        <v>377</v>
      </c>
      <c r="K32" s="739">
        <v>398</v>
      </c>
      <c r="L32" s="740">
        <v>421</v>
      </c>
      <c r="M32" s="740">
        <v>438</v>
      </c>
      <c r="N32" s="740">
        <v>476</v>
      </c>
      <c r="O32" s="741">
        <v>514</v>
      </c>
      <c r="P32" s="677"/>
      <c r="Q32" s="677"/>
      <c r="R32" s="677"/>
      <c r="S32" s="677"/>
      <c r="T32" s="677"/>
      <c r="U32" s="677"/>
      <c r="V32" s="677"/>
      <c r="W32" s="677"/>
      <c r="X32" s="677"/>
      <c r="Y32" s="677"/>
      <c r="Z32" s="677"/>
      <c r="AA32" s="677"/>
      <c r="AB32" s="677"/>
      <c r="AC32" s="677"/>
      <c r="AD32" s="677"/>
      <c r="AE32" s="677"/>
      <c r="AF32" s="677"/>
      <c r="AG32" s="677"/>
      <c r="AH32" s="677"/>
      <c r="AI32" s="677"/>
      <c r="AJ32" s="677"/>
      <c r="AK32" s="677"/>
      <c r="AL32" s="677"/>
      <c r="AM32" s="677"/>
      <c r="AN32" s="677"/>
      <c r="AO32" s="677"/>
      <c r="AP32" s="677"/>
      <c r="AQ32" s="677"/>
      <c r="AR32" s="677"/>
      <c r="AS32" s="677"/>
      <c r="AT32" s="677"/>
      <c r="AU32" s="677"/>
      <c r="AV32" s="677"/>
      <c r="AW32" s="677"/>
      <c r="AX32" s="677"/>
      <c r="AY32" s="677"/>
      <c r="AZ32" s="677"/>
      <c r="BA32" s="677"/>
      <c r="BB32" s="677"/>
      <c r="BC32" s="677"/>
      <c r="BD32" s="677"/>
      <c r="BE32" s="677"/>
      <c r="BF32" s="677"/>
      <c r="BG32" s="677"/>
      <c r="BH32" s="677"/>
      <c r="BI32" s="677"/>
      <c r="BJ32" s="677"/>
      <c r="BK32" s="677"/>
      <c r="BL32" s="677"/>
      <c r="BM32" s="677"/>
      <c r="BN32" s="677"/>
      <c r="BO32" s="677"/>
      <c r="BP32" s="677"/>
      <c r="BQ32" s="677"/>
      <c r="BR32" s="677"/>
      <c r="BS32" s="677"/>
      <c r="BT32" s="677"/>
      <c r="BU32" s="677"/>
      <c r="BV32" s="677"/>
      <c r="BW32" s="677"/>
      <c r="BX32" s="677"/>
      <c r="BY32" s="677"/>
      <c r="BZ32" s="677"/>
      <c r="CA32" s="677"/>
      <c r="CB32" s="677"/>
      <c r="CC32" s="677"/>
      <c r="CD32" s="677"/>
      <c r="CE32" s="677"/>
      <c r="CF32" s="677"/>
      <c r="CG32" s="677"/>
      <c r="CH32" s="677"/>
      <c r="CI32" s="677"/>
      <c r="CJ32" s="677"/>
      <c r="CK32" s="677"/>
      <c r="CL32" s="677"/>
      <c r="CM32" s="677"/>
      <c r="CN32" s="677"/>
      <c r="CO32" s="677"/>
      <c r="CP32" s="677"/>
      <c r="CQ32" s="677"/>
      <c r="CR32" s="677"/>
      <c r="CS32" s="677"/>
      <c r="CT32" s="677"/>
      <c r="CU32" s="677"/>
      <c r="CV32" s="677"/>
      <c r="CW32" s="677"/>
      <c r="CX32" s="677"/>
      <c r="CY32" s="677"/>
      <c r="CZ32" s="677"/>
      <c r="DA32" s="677"/>
      <c r="DB32" s="677"/>
      <c r="DC32" s="677"/>
      <c r="DD32" s="677"/>
      <c r="DE32" s="677"/>
      <c r="DF32" s="677"/>
      <c r="DG32" s="677"/>
      <c r="DH32" s="677"/>
      <c r="DI32" s="677"/>
      <c r="DJ32" s="677"/>
      <c r="DK32" s="677"/>
      <c r="DL32" s="677"/>
      <c r="DM32" s="677"/>
      <c r="DN32" s="677"/>
      <c r="DO32" s="677"/>
      <c r="DP32" s="677"/>
      <c r="DQ32" s="677"/>
      <c r="DR32" s="677"/>
      <c r="DS32" s="677"/>
      <c r="DT32" s="677"/>
      <c r="DU32" s="677"/>
      <c r="DV32" s="677"/>
      <c r="DW32" s="677"/>
      <c r="DX32" s="677"/>
      <c r="DY32" s="677"/>
      <c r="DZ32" s="677"/>
      <c r="EA32" s="677"/>
      <c r="EB32" s="677"/>
      <c r="EC32" s="677"/>
      <c r="ED32" s="677"/>
      <c r="EE32" s="677"/>
      <c r="EF32" s="677"/>
      <c r="EG32" s="677"/>
      <c r="EH32" s="677"/>
      <c r="EI32" s="677"/>
      <c r="EJ32" s="677"/>
      <c r="EK32" s="677"/>
      <c r="EL32" s="677"/>
      <c r="EM32" s="677"/>
      <c r="EN32" s="677"/>
      <c r="EO32" s="677"/>
      <c r="EP32" s="677"/>
      <c r="EQ32" s="677"/>
      <c r="ER32" s="677"/>
      <c r="ES32" s="677"/>
      <c r="ET32" s="677"/>
      <c r="EU32" s="677"/>
      <c r="EV32" s="677"/>
      <c r="EW32" s="677"/>
      <c r="EX32" s="677"/>
      <c r="EY32" s="677"/>
      <c r="EZ32" s="677"/>
      <c r="FA32" s="677"/>
      <c r="FB32" s="677"/>
      <c r="FC32" s="677"/>
      <c r="FD32" s="677"/>
      <c r="FE32" s="677"/>
      <c r="FF32" s="677"/>
      <c r="FG32" s="677"/>
      <c r="FH32" s="677"/>
      <c r="FI32" s="677"/>
      <c r="FJ32" s="677"/>
      <c r="FK32" s="677"/>
      <c r="FL32" s="677"/>
      <c r="FM32" s="677"/>
      <c r="FN32" s="677"/>
      <c r="FO32" s="677"/>
      <c r="FP32" s="677"/>
      <c r="FQ32" s="677"/>
      <c r="FR32" s="677"/>
      <c r="FS32" s="677"/>
      <c r="FT32" s="677"/>
      <c r="FU32" s="677"/>
      <c r="FV32" s="677"/>
      <c r="FW32" s="677"/>
      <c r="FX32" s="677"/>
      <c r="FY32" s="677"/>
      <c r="FZ32" s="677"/>
      <c r="GA32" s="677"/>
      <c r="GB32" s="677"/>
      <c r="GC32" s="677"/>
      <c r="GD32" s="677"/>
      <c r="GE32" s="677"/>
      <c r="GF32" s="677"/>
      <c r="GG32" s="677"/>
      <c r="GH32" s="677"/>
      <c r="GI32" s="677"/>
      <c r="GJ32" s="677"/>
      <c r="GK32" s="677"/>
      <c r="GL32" s="677"/>
      <c r="GM32" s="677"/>
      <c r="GN32" s="677"/>
      <c r="GO32" s="677"/>
      <c r="GP32" s="677"/>
      <c r="GQ32" s="677"/>
      <c r="GR32" s="677"/>
      <c r="GS32" s="677"/>
      <c r="GT32" s="677"/>
      <c r="GU32" s="677"/>
      <c r="GV32" s="677"/>
      <c r="GW32" s="677"/>
      <c r="GX32" s="677"/>
      <c r="GY32" s="677"/>
      <c r="GZ32" s="677"/>
      <c r="HA32" s="677"/>
      <c r="HB32" s="677"/>
      <c r="HC32" s="677"/>
      <c r="HD32" s="677"/>
      <c r="HE32" s="677"/>
      <c r="HF32" s="677"/>
      <c r="HG32" s="677"/>
      <c r="HH32" s="677"/>
      <c r="HI32" s="677"/>
      <c r="HJ32" s="677"/>
      <c r="HK32" s="677"/>
      <c r="HL32" s="677"/>
      <c r="HM32" s="677"/>
      <c r="HN32" s="677"/>
      <c r="HO32" s="677"/>
      <c r="HP32" s="677"/>
      <c r="HQ32" s="677"/>
      <c r="HR32" s="677"/>
      <c r="HS32" s="677"/>
      <c r="HT32" s="677"/>
      <c r="HU32" s="677"/>
      <c r="HV32" s="677"/>
      <c r="HW32" s="677"/>
      <c r="HX32" s="677"/>
      <c r="HY32" s="677"/>
      <c r="HZ32" s="677"/>
      <c r="IA32" s="677"/>
      <c r="IB32" s="677"/>
      <c r="IC32" s="677"/>
      <c r="ID32" s="677"/>
      <c r="IE32" s="677"/>
      <c r="IF32" s="677"/>
      <c r="IG32" s="677"/>
      <c r="IH32" s="677"/>
      <c r="II32" s="677"/>
      <c r="IJ32" s="677"/>
      <c r="IK32" s="677"/>
      <c r="IL32" s="677"/>
      <c r="IM32" s="677"/>
      <c r="IN32" s="677"/>
      <c r="IO32" s="677"/>
      <c r="IP32" s="677"/>
      <c r="IQ32" s="677"/>
      <c r="IR32" s="677"/>
      <c r="IS32" s="677"/>
      <c r="IT32" s="677"/>
      <c r="IU32" s="677"/>
      <c r="IV32" s="677"/>
      <c r="IW32" s="677"/>
      <c r="IX32" s="677"/>
      <c r="IY32" s="677"/>
      <c r="IZ32" s="677"/>
      <c r="JA32" s="677"/>
      <c r="JB32" s="677"/>
      <c r="JC32" s="677"/>
      <c r="JD32" s="677"/>
      <c r="JE32" s="677"/>
      <c r="JF32" s="677"/>
      <c r="JG32" s="677"/>
      <c r="JH32" s="677"/>
      <c r="JI32" s="677"/>
      <c r="JJ32" s="677"/>
      <c r="JK32" s="677"/>
      <c r="JL32" s="677"/>
      <c r="JM32" s="677"/>
      <c r="JN32" s="677"/>
      <c r="JO32" s="677"/>
      <c r="JP32" s="677"/>
      <c r="JQ32" s="677"/>
      <c r="JR32" s="677"/>
      <c r="JS32" s="677"/>
      <c r="JT32" s="677"/>
      <c r="JU32" s="677"/>
      <c r="JV32" s="677"/>
      <c r="JW32" s="677"/>
      <c r="JX32" s="677"/>
      <c r="JY32" s="677"/>
      <c r="JZ32" s="677"/>
      <c r="KA32" s="677"/>
      <c r="KB32" s="677"/>
      <c r="KC32" s="677"/>
      <c r="KD32" s="677"/>
      <c r="KE32" s="677"/>
      <c r="KF32" s="677"/>
      <c r="KG32" s="677"/>
      <c r="KH32" s="677"/>
      <c r="KI32" s="677"/>
      <c r="KJ32" s="677"/>
      <c r="KK32" s="677"/>
      <c r="KL32" s="677"/>
      <c r="KM32" s="677"/>
      <c r="KN32" s="677"/>
      <c r="KO32" s="677"/>
      <c r="KP32" s="677"/>
      <c r="KQ32" s="677"/>
      <c r="KR32" s="677"/>
      <c r="KS32" s="677"/>
      <c r="KT32" s="677"/>
      <c r="KU32" s="677"/>
      <c r="KV32" s="677"/>
      <c r="KW32" s="677"/>
      <c r="KX32" s="677"/>
      <c r="KY32" s="677"/>
      <c r="KZ32" s="677"/>
      <c r="LA32" s="677"/>
      <c r="LB32" s="677"/>
      <c r="LC32" s="677"/>
      <c r="LD32" s="677"/>
      <c r="LE32" s="677"/>
      <c r="LF32" s="677"/>
      <c r="LG32" s="677"/>
      <c r="LH32" s="677"/>
      <c r="LI32" s="677"/>
      <c r="LJ32" s="677"/>
      <c r="LK32" s="677"/>
      <c r="LL32" s="677"/>
      <c r="LM32" s="677"/>
      <c r="LN32" s="677"/>
      <c r="LO32" s="677"/>
      <c r="LP32" s="677"/>
      <c r="LQ32" s="677"/>
      <c r="LR32" s="677"/>
      <c r="LS32" s="677"/>
      <c r="LT32" s="677"/>
      <c r="LU32" s="677"/>
      <c r="LV32" s="677"/>
      <c r="LW32" s="677"/>
      <c r="LX32" s="677"/>
      <c r="LY32" s="677"/>
      <c r="LZ32" s="677"/>
      <c r="MA32" s="677"/>
      <c r="MB32" s="677"/>
      <c r="MC32" s="677"/>
    </row>
    <row r="33" spans="1:344" s="678" customFormat="1" ht="17" hidden="1">
      <c r="A33" s="679"/>
      <c r="B33" s="698" t="s">
        <v>72</v>
      </c>
      <c r="C33" s="606"/>
      <c r="D33" s="681"/>
      <c r="E33" s="681" t="s">
        <v>14</v>
      </c>
      <c r="F33" s="681" t="s">
        <v>77</v>
      </c>
      <c r="G33" s="681" t="s">
        <v>56</v>
      </c>
      <c r="H33" s="738">
        <v>7.8799999999999995E-2</v>
      </c>
      <c r="I33" s="699"/>
      <c r="J33" s="696"/>
      <c r="K33" s="696"/>
      <c r="L33" s="696"/>
      <c r="M33" s="696"/>
      <c r="N33" s="696"/>
      <c r="O33" s="697"/>
      <c r="P33" s="677"/>
      <c r="Q33" s="677"/>
      <c r="R33" s="677"/>
      <c r="S33" s="677"/>
      <c r="T33" s="677"/>
      <c r="U33" s="677"/>
      <c r="V33" s="677"/>
      <c r="W33" s="677"/>
      <c r="X33" s="677"/>
      <c r="Y33" s="677"/>
      <c r="Z33" s="677"/>
      <c r="AA33" s="677"/>
      <c r="AB33" s="677"/>
      <c r="AC33" s="677"/>
      <c r="AD33" s="677"/>
      <c r="AE33" s="677"/>
      <c r="AF33" s="677"/>
      <c r="AG33" s="677"/>
      <c r="AH33" s="677"/>
      <c r="AI33" s="677"/>
      <c r="AJ33" s="677"/>
      <c r="AK33" s="677"/>
      <c r="AL33" s="677"/>
      <c r="AM33" s="677"/>
      <c r="AN33" s="677"/>
      <c r="AO33" s="677"/>
      <c r="AP33" s="677"/>
      <c r="AQ33" s="677"/>
      <c r="AR33" s="677"/>
      <c r="AS33" s="677"/>
      <c r="AT33" s="677"/>
      <c r="AU33" s="677"/>
      <c r="AV33" s="677"/>
      <c r="AW33" s="677"/>
      <c r="AX33" s="677"/>
      <c r="AY33" s="677"/>
      <c r="AZ33" s="677"/>
      <c r="BA33" s="677"/>
      <c r="BB33" s="677"/>
      <c r="BC33" s="677"/>
      <c r="BD33" s="677"/>
      <c r="BE33" s="677"/>
      <c r="BF33" s="677"/>
      <c r="BG33" s="677"/>
      <c r="BH33" s="677"/>
      <c r="BI33" s="677"/>
      <c r="BJ33" s="677"/>
      <c r="BK33" s="677"/>
      <c r="BL33" s="677"/>
      <c r="BM33" s="677"/>
      <c r="BN33" s="677"/>
      <c r="BO33" s="677"/>
      <c r="BP33" s="677"/>
      <c r="BQ33" s="677"/>
      <c r="BR33" s="677"/>
      <c r="BS33" s="677"/>
      <c r="BT33" s="677"/>
      <c r="BU33" s="677"/>
      <c r="BV33" s="677"/>
      <c r="BW33" s="677"/>
      <c r="BX33" s="677"/>
      <c r="BY33" s="677"/>
      <c r="BZ33" s="677"/>
      <c r="CA33" s="677"/>
      <c r="CB33" s="677"/>
      <c r="CC33" s="677"/>
      <c r="CD33" s="677"/>
      <c r="CE33" s="677"/>
      <c r="CF33" s="677"/>
      <c r="CG33" s="677"/>
      <c r="CH33" s="677"/>
      <c r="CI33" s="677"/>
      <c r="CJ33" s="677"/>
      <c r="CK33" s="677"/>
      <c r="CL33" s="677"/>
      <c r="CM33" s="677"/>
      <c r="CN33" s="677"/>
      <c r="CO33" s="677"/>
      <c r="CP33" s="677"/>
      <c r="CQ33" s="677"/>
      <c r="CR33" s="677"/>
      <c r="CS33" s="677"/>
      <c r="CT33" s="677"/>
      <c r="CU33" s="677"/>
      <c r="CV33" s="677"/>
      <c r="CW33" s="677"/>
      <c r="CX33" s="677"/>
      <c r="CY33" s="677"/>
      <c r="CZ33" s="677"/>
      <c r="DA33" s="677"/>
      <c r="DB33" s="677"/>
      <c r="DC33" s="677"/>
      <c r="DD33" s="677"/>
      <c r="DE33" s="677"/>
      <c r="DF33" s="677"/>
      <c r="DG33" s="677"/>
      <c r="DH33" s="677"/>
      <c r="DI33" s="677"/>
      <c r="DJ33" s="677"/>
      <c r="DK33" s="677"/>
      <c r="DL33" s="677"/>
      <c r="DM33" s="677"/>
      <c r="DN33" s="677"/>
      <c r="DO33" s="677"/>
      <c r="DP33" s="677"/>
      <c r="DQ33" s="677"/>
      <c r="DR33" s="677"/>
      <c r="DS33" s="677"/>
      <c r="DT33" s="677"/>
      <c r="DU33" s="677"/>
      <c r="DV33" s="677"/>
      <c r="DW33" s="677"/>
      <c r="DX33" s="677"/>
      <c r="DY33" s="677"/>
      <c r="DZ33" s="677"/>
      <c r="EA33" s="677"/>
      <c r="EB33" s="677"/>
      <c r="EC33" s="677"/>
      <c r="ED33" s="677"/>
      <c r="EE33" s="677"/>
      <c r="EF33" s="677"/>
      <c r="EG33" s="677"/>
      <c r="EH33" s="677"/>
      <c r="EI33" s="677"/>
      <c r="EJ33" s="677"/>
      <c r="EK33" s="677"/>
      <c r="EL33" s="677"/>
      <c r="EM33" s="677"/>
      <c r="EN33" s="677"/>
      <c r="EO33" s="677"/>
      <c r="EP33" s="677"/>
      <c r="EQ33" s="677"/>
      <c r="ER33" s="677"/>
      <c r="ES33" s="677"/>
      <c r="ET33" s="677"/>
      <c r="EU33" s="677"/>
      <c r="EV33" s="677"/>
      <c r="EW33" s="677"/>
      <c r="EX33" s="677"/>
      <c r="EY33" s="677"/>
      <c r="EZ33" s="677"/>
      <c r="FA33" s="677"/>
      <c r="FB33" s="677"/>
      <c r="FC33" s="677"/>
      <c r="FD33" s="677"/>
      <c r="FE33" s="677"/>
      <c r="FF33" s="677"/>
      <c r="FG33" s="677"/>
      <c r="FH33" s="677"/>
      <c r="FI33" s="677"/>
      <c r="FJ33" s="677"/>
      <c r="FK33" s="677"/>
      <c r="FL33" s="677"/>
      <c r="FM33" s="677"/>
      <c r="FN33" s="677"/>
      <c r="FO33" s="677"/>
      <c r="FP33" s="677"/>
      <c r="FQ33" s="677"/>
      <c r="FR33" s="677"/>
      <c r="FS33" s="677"/>
      <c r="FT33" s="677"/>
      <c r="FU33" s="677"/>
      <c r="FV33" s="677"/>
      <c r="FW33" s="677"/>
      <c r="FX33" s="677"/>
      <c r="FY33" s="677"/>
      <c r="FZ33" s="677"/>
      <c r="GA33" s="677"/>
      <c r="GB33" s="677"/>
      <c r="GC33" s="677"/>
      <c r="GD33" s="677"/>
      <c r="GE33" s="677"/>
      <c r="GF33" s="677"/>
      <c r="GG33" s="677"/>
      <c r="GH33" s="677"/>
      <c r="GI33" s="677"/>
      <c r="GJ33" s="677"/>
      <c r="GK33" s="677"/>
      <c r="GL33" s="677"/>
      <c r="GM33" s="677"/>
      <c r="GN33" s="677"/>
      <c r="GO33" s="677"/>
      <c r="GP33" s="677"/>
      <c r="GQ33" s="677"/>
      <c r="GR33" s="677"/>
      <c r="GS33" s="677"/>
      <c r="GT33" s="677"/>
      <c r="GU33" s="677"/>
      <c r="GV33" s="677"/>
      <c r="GW33" s="677"/>
      <c r="GX33" s="677"/>
      <c r="GY33" s="677"/>
      <c r="GZ33" s="677"/>
      <c r="HA33" s="677"/>
      <c r="HB33" s="677"/>
      <c r="HC33" s="677"/>
      <c r="HD33" s="677"/>
      <c r="HE33" s="677"/>
      <c r="HF33" s="677"/>
      <c r="HG33" s="677"/>
      <c r="HH33" s="677"/>
      <c r="HI33" s="677"/>
      <c r="HJ33" s="677"/>
      <c r="HK33" s="677"/>
      <c r="HL33" s="677"/>
      <c r="HM33" s="677"/>
      <c r="HN33" s="677"/>
      <c r="HO33" s="677"/>
      <c r="HP33" s="677"/>
      <c r="HQ33" s="677"/>
      <c r="HR33" s="677"/>
      <c r="HS33" s="677"/>
      <c r="HT33" s="677"/>
      <c r="HU33" s="677"/>
      <c r="HV33" s="677"/>
      <c r="HW33" s="677"/>
      <c r="HX33" s="677"/>
      <c r="HY33" s="677"/>
      <c r="HZ33" s="677"/>
      <c r="IA33" s="677"/>
      <c r="IB33" s="677"/>
      <c r="IC33" s="677"/>
      <c r="ID33" s="677"/>
      <c r="IE33" s="677"/>
      <c r="IF33" s="677"/>
      <c r="IG33" s="677"/>
      <c r="IH33" s="677"/>
      <c r="II33" s="677"/>
      <c r="IJ33" s="677"/>
      <c r="IK33" s="677"/>
      <c r="IL33" s="677"/>
      <c r="IM33" s="677"/>
      <c r="IN33" s="677"/>
      <c r="IO33" s="677"/>
      <c r="IP33" s="677"/>
      <c r="IQ33" s="677"/>
      <c r="IR33" s="677"/>
      <c r="IS33" s="677"/>
      <c r="IT33" s="677"/>
      <c r="IU33" s="677"/>
      <c r="IV33" s="677"/>
      <c r="IW33" s="677"/>
      <c r="IX33" s="677"/>
      <c r="IY33" s="677"/>
      <c r="IZ33" s="677"/>
      <c r="JA33" s="677"/>
      <c r="JB33" s="677"/>
      <c r="JC33" s="677"/>
      <c r="JD33" s="677"/>
      <c r="JE33" s="677"/>
      <c r="JF33" s="677"/>
      <c r="JG33" s="677"/>
      <c r="JH33" s="677"/>
      <c r="JI33" s="677"/>
      <c r="JJ33" s="677"/>
      <c r="JK33" s="677"/>
      <c r="JL33" s="677"/>
      <c r="JM33" s="677"/>
      <c r="JN33" s="677"/>
      <c r="JO33" s="677"/>
      <c r="JP33" s="677"/>
      <c r="JQ33" s="677"/>
      <c r="JR33" s="677"/>
      <c r="JS33" s="677"/>
      <c r="JT33" s="677"/>
      <c r="JU33" s="677"/>
      <c r="JV33" s="677"/>
      <c r="JW33" s="677"/>
      <c r="JX33" s="677"/>
      <c r="JY33" s="677"/>
      <c r="JZ33" s="677"/>
      <c r="KA33" s="677"/>
      <c r="KB33" s="677"/>
      <c r="KC33" s="677"/>
      <c r="KD33" s="677"/>
      <c r="KE33" s="677"/>
      <c r="KF33" s="677"/>
      <c r="KG33" s="677"/>
      <c r="KH33" s="677"/>
      <c r="KI33" s="677"/>
      <c r="KJ33" s="677"/>
      <c r="KK33" s="677"/>
      <c r="KL33" s="677"/>
      <c r="KM33" s="677"/>
      <c r="KN33" s="677"/>
      <c r="KO33" s="677"/>
      <c r="KP33" s="677"/>
      <c r="KQ33" s="677"/>
      <c r="KR33" s="677"/>
      <c r="KS33" s="677"/>
      <c r="KT33" s="677"/>
      <c r="KU33" s="677"/>
      <c r="KV33" s="677"/>
      <c r="KW33" s="677"/>
      <c r="KX33" s="677"/>
      <c r="KY33" s="677"/>
      <c r="KZ33" s="677"/>
      <c r="LA33" s="677"/>
      <c r="LB33" s="677"/>
      <c r="LC33" s="677"/>
      <c r="LD33" s="677"/>
      <c r="LE33" s="677"/>
      <c r="LF33" s="677"/>
      <c r="LG33" s="677"/>
      <c r="LH33" s="677"/>
      <c r="LI33" s="677"/>
      <c r="LJ33" s="677"/>
      <c r="LK33" s="677"/>
      <c r="LL33" s="677"/>
      <c r="LM33" s="677"/>
      <c r="LN33" s="677"/>
      <c r="LO33" s="677"/>
      <c r="LP33" s="677"/>
      <c r="LQ33" s="677"/>
      <c r="LR33" s="677"/>
      <c r="LS33" s="677"/>
      <c r="LT33" s="677"/>
      <c r="LU33" s="677"/>
      <c r="LV33" s="677"/>
      <c r="LW33" s="677"/>
      <c r="LX33" s="677"/>
      <c r="LY33" s="677"/>
      <c r="LZ33" s="677"/>
      <c r="MA33" s="677"/>
      <c r="MB33" s="677"/>
      <c r="MC33" s="677"/>
    </row>
    <row r="34" spans="1:344" s="678" customFormat="1" ht="17" hidden="1" outlineLevel="1">
      <c r="A34" s="679"/>
      <c r="B34" s="700"/>
      <c r="C34" s="606"/>
      <c r="D34" s="680"/>
      <c r="E34" s="681"/>
      <c r="F34" s="681"/>
      <c r="G34" s="681"/>
      <c r="H34" s="542"/>
      <c r="I34" s="701"/>
      <c r="J34" s="701"/>
      <c r="K34" s="696"/>
      <c r="L34" s="696"/>
      <c r="M34" s="696"/>
      <c r="N34" s="696"/>
      <c r="O34" s="697"/>
      <c r="P34" s="677"/>
      <c r="Q34" s="677"/>
      <c r="R34" s="677"/>
      <c r="S34" s="677"/>
      <c r="T34" s="677"/>
      <c r="U34" s="677"/>
      <c r="V34" s="677"/>
      <c r="W34" s="677"/>
      <c r="X34" s="677"/>
      <c r="Y34" s="677"/>
      <c r="Z34" s="677"/>
      <c r="AA34" s="677"/>
      <c r="AB34" s="677"/>
      <c r="AC34" s="677"/>
      <c r="AD34" s="677"/>
      <c r="AE34" s="677"/>
      <c r="AF34" s="677"/>
      <c r="AG34" s="677"/>
      <c r="AH34" s="677"/>
      <c r="AI34" s="677"/>
      <c r="AJ34" s="677"/>
      <c r="AK34" s="677"/>
      <c r="AL34" s="677"/>
      <c r="AM34" s="677"/>
      <c r="AN34" s="677"/>
      <c r="AO34" s="677"/>
      <c r="AP34" s="677"/>
      <c r="AQ34" s="677"/>
      <c r="AR34" s="677"/>
      <c r="AS34" s="677"/>
      <c r="AT34" s="677"/>
      <c r="AU34" s="677"/>
      <c r="AV34" s="677"/>
      <c r="AW34" s="677"/>
      <c r="AX34" s="677"/>
      <c r="AY34" s="677"/>
      <c r="AZ34" s="677"/>
      <c r="BA34" s="677"/>
      <c r="BB34" s="677"/>
      <c r="BC34" s="677"/>
      <c r="BD34" s="677"/>
      <c r="BE34" s="677"/>
      <c r="BF34" s="677"/>
      <c r="BG34" s="677"/>
      <c r="BH34" s="677"/>
      <c r="BI34" s="677"/>
      <c r="BJ34" s="677"/>
      <c r="BK34" s="677"/>
      <c r="BL34" s="677"/>
      <c r="BM34" s="677"/>
      <c r="BN34" s="677"/>
      <c r="BO34" s="677"/>
      <c r="BP34" s="677"/>
      <c r="BQ34" s="677"/>
      <c r="BR34" s="677"/>
      <c r="BS34" s="677"/>
      <c r="BT34" s="677"/>
      <c r="BU34" s="677"/>
      <c r="BV34" s="677"/>
      <c r="BW34" s="677"/>
      <c r="BX34" s="677"/>
      <c r="BY34" s="677"/>
      <c r="BZ34" s="677"/>
      <c r="CA34" s="677"/>
      <c r="CB34" s="677"/>
      <c r="CC34" s="677"/>
      <c r="CD34" s="677"/>
      <c r="CE34" s="677"/>
      <c r="CF34" s="677"/>
      <c r="CG34" s="677"/>
      <c r="CH34" s="677"/>
      <c r="CI34" s="677"/>
      <c r="CJ34" s="677"/>
      <c r="CK34" s="677"/>
      <c r="CL34" s="677"/>
      <c r="CM34" s="677"/>
      <c r="CN34" s="677"/>
      <c r="CO34" s="677"/>
      <c r="CP34" s="677"/>
      <c r="CQ34" s="677"/>
      <c r="CR34" s="677"/>
      <c r="CS34" s="677"/>
      <c r="CT34" s="677"/>
      <c r="CU34" s="677"/>
      <c r="CV34" s="677"/>
      <c r="CW34" s="677"/>
      <c r="CX34" s="677"/>
      <c r="CY34" s="677"/>
      <c r="CZ34" s="677"/>
      <c r="DA34" s="677"/>
      <c r="DB34" s="677"/>
      <c r="DC34" s="677"/>
      <c r="DD34" s="677"/>
      <c r="DE34" s="677"/>
      <c r="DF34" s="677"/>
      <c r="DG34" s="677"/>
      <c r="DH34" s="677"/>
      <c r="DI34" s="677"/>
      <c r="DJ34" s="677"/>
      <c r="DK34" s="677"/>
      <c r="DL34" s="677"/>
      <c r="DM34" s="677"/>
      <c r="DN34" s="677"/>
      <c r="DO34" s="677"/>
      <c r="DP34" s="677"/>
      <c r="DQ34" s="677"/>
      <c r="DR34" s="677"/>
      <c r="DS34" s="677"/>
      <c r="DT34" s="677"/>
      <c r="DU34" s="677"/>
      <c r="DV34" s="677"/>
      <c r="DW34" s="677"/>
      <c r="DX34" s="677"/>
      <c r="DY34" s="677"/>
      <c r="DZ34" s="677"/>
      <c r="EA34" s="677"/>
      <c r="EB34" s="677"/>
      <c r="EC34" s="677"/>
      <c r="ED34" s="677"/>
      <c r="EE34" s="677"/>
      <c r="EF34" s="677"/>
      <c r="EG34" s="677"/>
      <c r="EH34" s="677"/>
      <c r="EI34" s="677"/>
      <c r="EJ34" s="677"/>
      <c r="EK34" s="677"/>
      <c r="EL34" s="677"/>
      <c r="EM34" s="677"/>
      <c r="EN34" s="677"/>
      <c r="EO34" s="677"/>
      <c r="EP34" s="677"/>
      <c r="EQ34" s="677"/>
      <c r="ER34" s="677"/>
      <c r="ES34" s="677"/>
      <c r="ET34" s="677"/>
      <c r="EU34" s="677"/>
      <c r="EV34" s="677"/>
      <c r="EW34" s="677"/>
      <c r="EX34" s="677"/>
      <c r="EY34" s="677"/>
      <c r="EZ34" s="677"/>
      <c r="FA34" s="677"/>
      <c r="FB34" s="677"/>
      <c r="FC34" s="677"/>
      <c r="FD34" s="677"/>
      <c r="FE34" s="677"/>
      <c r="FF34" s="677"/>
      <c r="FG34" s="677"/>
      <c r="FH34" s="677"/>
      <c r="FI34" s="677"/>
      <c r="FJ34" s="677"/>
      <c r="FK34" s="677"/>
      <c r="FL34" s="677"/>
      <c r="FM34" s="677"/>
      <c r="FN34" s="677"/>
      <c r="FO34" s="677"/>
      <c r="FP34" s="677"/>
      <c r="FQ34" s="677"/>
      <c r="FR34" s="677"/>
      <c r="FS34" s="677"/>
      <c r="FT34" s="677"/>
      <c r="FU34" s="677"/>
      <c r="FV34" s="677"/>
      <c r="FW34" s="677"/>
      <c r="FX34" s="677"/>
      <c r="FY34" s="677"/>
      <c r="FZ34" s="677"/>
      <c r="GA34" s="677"/>
      <c r="GB34" s="677"/>
      <c r="GC34" s="677"/>
      <c r="GD34" s="677"/>
      <c r="GE34" s="677"/>
      <c r="GF34" s="677"/>
      <c r="GG34" s="677"/>
      <c r="GH34" s="677"/>
      <c r="GI34" s="677"/>
      <c r="GJ34" s="677"/>
      <c r="GK34" s="677"/>
      <c r="GL34" s="677"/>
      <c r="GM34" s="677"/>
      <c r="GN34" s="677"/>
      <c r="GO34" s="677"/>
      <c r="GP34" s="677"/>
      <c r="GQ34" s="677"/>
      <c r="GR34" s="677"/>
      <c r="GS34" s="677"/>
      <c r="GT34" s="677"/>
      <c r="GU34" s="677"/>
      <c r="GV34" s="677"/>
      <c r="GW34" s="677"/>
      <c r="GX34" s="677"/>
      <c r="GY34" s="677"/>
      <c r="GZ34" s="677"/>
      <c r="HA34" s="677"/>
      <c r="HB34" s="677"/>
      <c r="HC34" s="677"/>
      <c r="HD34" s="677"/>
      <c r="HE34" s="677"/>
      <c r="HF34" s="677"/>
      <c r="HG34" s="677"/>
      <c r="HH34" s="677"/>
      <c r="HI34" s="677"/>
      <c r="HJ34" s="677"/>
      <c r="HK34" s="677"/>
      <c r="HL34" s="677"/>
      <c r="HM34" s="677"/>
      <c r="HN34" s="677"/>
      <c r="HO34" s="677"/>
      <c r="HP34" s="677"/>
      <c r="HQ34" s="677"/>
      <c r="HR34" s="677"/>
      <c r="HS34" s="677"/>
      <c r="HT34" s="677"/>
      <c r="HU34" s="677"/>
      <c r="HV34" s="677"/>
      <c r="HW34" s="677"/>
      <c r="HX34" s="677"/>
      <c r="HY34" s="677"/>
      <c r="HZ34" s="677"/>
      <c r="IA34" s="677"/>
      <c r="IB34" s="677"/>
      <c r="IC34" s="677"/>
      <c r="ID34" s="677"/>
      <c r="IE34" s="677"/>
      <c r="IF34" s="677"/>
      <c r="IG34" s="677"/>
      <c r="IH34" s="677"/>
      <c r="II34" s="677"/>
      <c r="IJ34" s="677"/>
      <c r="IK34" s="677"/>
      <c r="IL34" s="677"/>
      <c r="IM34" s="677"/>
      <c r="IN34" s="677"/>
      <c r="IO34" s="677"/>
      <c r="IP34" s="677"/>
      <c r="IQ34" s="677"/>
      <c r="IR34" s="677"/>
      <c r="IS34" s="677"/>
      <c r="IT34" s="677"/>
      <c r="IU34" s="677"/>
      <c r="IV34" s="677"/>
      <c r="IW34" s="677"/>
      <c r="IX34" s="677"/>
      <c r="IY34" s="677"/>
      <c r="IZ34" s="677"/>
      <c r="JA34" s="677"/>
      <c r="JB34" s="677"/>
      <c r="JC34" s="677"/>
      <c r="JD34" s="677"/>
      <c r="JE34" s="677"/>
      <c r="JF34" s="677"/>
      <c r="JG34" s="677"/>
      <c r="JH34" s="677"/>
      <c r="JI34" s="677"/>
      <c r="JJ34" s="677"/>
      <c r="JK34" s="677"/>
      <c r="JL34" s="677"/>
      <c r="JM34" s="677"/>
      <c r="JN34" s="677"/>
      <c r="JO34" s="677"/>
      <c r="JP34" s="677"/>
      <c r="JQ34" s="677"/>
      <c r="JR34" s="677"/>
      <c r="JS34" s="677"/>
      <c r="JT34" s="677"/>
      <c r="JU34" s="677"/>
      <c r="JV34" s="677"/>
      <c r="JW34" s="677"/>
      <c r="JX34" s="677"/>
      <c r="JY34" s="677"/>
      <c r="JZ34" s="677"/>
      <c r="KA34" s="677"/>
      <c r="KB34" s="677"/>
      <c r="KC34" s="677"/>
      <c r="KD34" s="677"/>
      <c r="KE34" s="677"/>
      <c r="KF34" s="677"/>
      <c r="KG34" s="677"/>
      <c r="KH34" s="677"/>
      <c r="KI34" s="677"/>
      <c r="KJ34" s="677"/>
      <c r="KK34" s="677"/>
      <c r="KL34" s="677"/>
      <c r="KM34" s="677"/>
      <c r="KN34" s="677"/>
      <c r="KO34" s="677"/>
      <c r="KP34" s="677"/>
      <c r="KQ34" s="677"/>
      <c r="KR34" s="677"/>
      <c r="KS34" s="677"/>
      <c r="KT34" s="677"/>
      <c r="KU34" s="677"/>
      <c r="KV34" s="677"/>
      <c r="KW34" s="677"/>
      <c r="KX34" s="677"/>
      <c r="KY34" s="677"/>
      <c r="KZ34" s="677"/>
      <c r="LA34" s="677"/>
      <c r="LB34" s="677"/>
      <c r="LC34" s="677"/>
      <c r="LD34" s="677"/>
      <c r="LE34" s="677"/>
      <c r="LF34" s="677"/>
      <c r="LG34" s="677"/>
      <c r="LH34" s="677"/>
      <c r="LI34" s="677"/>
      <c r="LJ34" s="677"/>
      <c r="LK34" s="677"/>
      <c r="LL34" s="677"/>
      <c r="LM34" s="677"/>
      <c r="LN34" s="677"/>
      <c r="LO34" s="677"/>
      <c r="LP34" s="677"/>
      <c r="LQ34" s="677"/>
      <c r="LR34" s="677"/>
      <c r="LS34" s="677"/>
      <c r="LT34" s="677"/>
      <c r="LU34" s="677"/>
      <c r="LV34" s="677"/>
      <c r="LW34" s="677"/>
      <c r="LX34" s="677"/>
      <c r="LY34" s="677"/>
      <c r="LZ34" s="677"/>
      <c r="MA34" s="677"/>
      <c r="MB34" s="677"/>
      <c r="MC34" s="677"/>
    </row>
    <row r="35" spans="1:344" s="678" customFormat="1" ht="17" hidden="1" outlineLevel="1">
      <c r="A35" s="695"/>
      <c r="B35" s="684" t="s">
        <v>24</v>
      </c>
      <c r="C35" s="684"/>
      <c r="D35" s="684"/>
      <c r="E35" s="681"/>
      <c r="F35" s="681"/>
      <c r="G35" s="681"/>
      <c r="H35" s="540"/>
      <c r="I35" s="702"/>
      <c r="J35" s="702"/>
      <c r="K35" s="702"/>
      <c r="L35" s="696"/>
      <c r="M35" s="696"/>
      <c r="N35" s="696"/>
      <c r="O35" s="697"/>
      <c r="P35" s="677"/>
      <c r="Q35" s="677"/>
      <c r="R35" s="677"/>
      <c r="S35" s="677"/>
      <c r="T35" s="677"/>
      <c r="U35" s="677"/>
      <c r="V35" s="677"/>
      <c r="W35" s="677"/>
      <c r="X35" s="677"/>
      <c r="Y35" s="677"/>
      <c r="Z35" s="677"/>
      <c r="AA35" s="677"/>
      <c r="AB35" s="677"/>
      <c r="AC35" s="677"/>
      <c r="AD35" s="677"/>
      <c r="AE35" s="677"/>
      <c r="AF35" s="677"/>
      <c r="AG35" s="677"/>
      <c r="AH35" s="677"/>
      <c r="AI35" s="677"/>
      <c r="AJ35" s="677"/>
      <c r="AK35" s="677"/>
      <c r="AL35" s="677"/>
      <c r="AM35" s="677"/>
      <c r="AN35" s="677"/>
      <c r="AO35" s="677"/>
      <c r="AP35" s="677"/>
      <c r="AQ35" s="677"/>
      <c r="AR35" s="677"/>
      <c r="AS35" s="677"/>
      <c r="AT35" s="677"/>
      <c r="AU35" s="677"/>
      <c r="AV35" s="677"/>
      <c r="AW35" s="677"/>
      <c r="AX35" s="677"/>
      <c r="AY35" s="677"/>
      <c r="AZ35" s="677"/>
      <c r="BA35" s="677"/>
      <c r="BB35" s="677"/>
      <c r="BC35" s="677"/>
      <c r="BD35" s="677"/>
      <c r="BE35" s="677"/>
      <c r="BF35" s="677"/>
      <c r="BG35" s="677"/>
      <c r="BH35" s="677"/>
      <c r="BI35" s="677"/>
      <c r="BJ35" s="677"/>
      <c r="BK35" s="677"/>
      <c r="BL35" s="677"/>
      <c r="BM35" s="677"/>
      <c r="BN35" s="677"/>
      <c r="BO35" s="677"/>
      <c r="BP35" s="677"/>
      <c r="BQ35" s="677"/>
      <c r="BR35" s="677"/>
      <c r="BS35" s="677"/>
      <c r="BT35" s="677"/>
      <c r="BU35" s="677"/>
      <c r="BV35" s="677"/>
      <c r="BW35" s="677"/>
      <c r="BX35" s="677"/>
      <c r="BY35" s="677"/>
      <c r="BZ35" s="677"/>
      <c r="CA35" s="677"/>
      <c r="CB35" s="677"/>
      <c r="CC35" s="677"/>
      <c r="CD35" s="677"/>
      <c r="CE35" s="677"/>
      <c r="CF35" s="677"/>
      <c r="CG35" s="677"/>
      <c r="CH35" s="677"/>
      <c r="CI35" s="677"/>
      <c r="CJ35" s="677"/>
      <c r="CK35" s="677"/>
      <c r="CL35" s="677"/>
      <c r="CM35" s="677"/>
      <c r="CN35" s="677"/>
      <c r="CO35" s="677"/>
      <c r="CP35" s="677"/>
      <c r="CQ35" s="677"/>
      <c r="CR35" s="677"/>
      <c r="CS35" s="677"/>
      <c r="CT35" s="677"/>
      <c r="CU35" s="677"/>
      <c r="CV35" s="677"/>
      <c r="CW35" s="677"/>
      <c r="CX35" s="677"/>
      <c r="CY35" s="677"/>
      <c r="CZ35" s="677"/>
      <c r="DA35" s="677"/>
      <c r="DB35" s="677"/>
      <c r="DC35" s="677"/>
      <c r="DD35" s="677"/>
      <c r="DE35" s="677"/>
      <c r="DF35" s="677"/>
      <c r="DG35" s="677"/>
      <c r="DH35" s="677"/>
      <c r="DI35" s="677"/>
      <c r="DJ35" s="677"/>
      <c r="DK35" s="677"/>
      <c r="DL35" s="677"/>
      <c r="DM35" s="677"/>
      <c r="DN35" s="677"/>
      <c r="DO35" s="677"/>
      <c r="DP35" s="677"/>
      <c r="DQ35" s="677"/>
      <c r="DR35" s="677"/>
      <c r="DS35" s="677"/>
      <c r="DT35" s="677"/>
      <c r="DU35" s="677"/>
      <c r="DV35" s="677"/>
      <c r="DW35" s="677"/>
      <c r="DX35" s="677"/>
      <c r="DY35" s="677"/>
      <c r="DZ35" s="677"/>
      <c r="EA35" s="677"/>
      <c r="EB35" s="677"/>
      <c r="EC35" s="677"/>
      <c r="ED35" s="677"/>
      <c r="EE35" s="677"/>
      <c r="EF35" s="677"/>
      <c r="EG35" s="677"/>
      <c r="EH35" s="677"/>
      <c r="EI35" s="677"/>
      <c r="EJ35" s="677"/>
      <c r="EK35" s="677"/>
      <c r="EL35" s="677"/>
      <c r="EM35" s="677"/>
      <c r="EN35" s="677"/>
      <c r="EO35" s="677"/>
      <c r="EP35" s="677"/>
      <c r="EQ35" s="677"/>
      <c r="ER35" s="677"/>
      <c r="ES35" s="677"/>
      <c r="ET35" s="677"/>
      <c r="EU35" s="677"/>
      <c r="EV35" s="677"/>
      <c r="EW35" s="677"/>
      <c r="EX35" s="677"/>
      <c r="EY35" s="677"/>
      <c r="EZ35" s="677"/>
      <c r="FA35" s="677"/>
      <c r="FB35" s="677"/>
      <c r="FC35" s="677"/>
      <c r="FD35" s="677"/>
      <c r="FE35" s="677"/>
      <c r="FF35" s="677"/>
      <c r="FG35" s="677"/>
      <c r="FH35" s="677"/>
      <c r="FI35" s="677"/>
      <c r="FJ35" s="677"/>
      <c r="FK35" s="677"/>
      <c r="FL35" s="677"/>
      <c r="FM35" s="677"/>
      <c r="FN35" s="677"/>
      <c r="FO35" s="677"/>
      <c r="FP35" s="677"/>
      <c r="FQ35" s="677"/>
      <c r="FR35" s="677"/>
      <c r="FS35" s="677"/>
      <c r="FT35" s="677"/>
      <c r="FU35" s="677"/>
      <c r="FV35" s="677"/>
      <c r="FW35" s="677"/>
      <c r="FX35" s="677"/>
      <c r="FY35" s="677"/>
      <c r="FZ35" s="677"/>
      <c r="GA35" s="677"/>
      <c r="GB35" s="677"/>
      <c r="GC35" s="677"/>
      <c r="GD35" s="677"/>
      <c r="GE35" s="677"/>
      <c r="GF35" s="677"/>
      <c r="GG35" s="677"/>
      <c r="GH35" s="677"/>
      <c r="GI35" s="677"/>
      <c r="GJ35" s="677"/>
      <c r="GK35" s="677"/>
      <c r="GL35" s="677"/>
      <c r="GM35" s="677"/>
      <c r="GN35" s="677"/>
      <c r="GO35" s="677"/>
      <c r="GP35" s="677"/>
      <c r="GQ35" s="677"/>
      <c r="GR35" s="677"/>
      <c r="GS35" s="677"/>
      <c r="GT35" s="677"/>
      <c r="GU35" s="677"/>
      <c r="GV35" s="677"/>
      <c r="GW35" s="677"/>
      <c r="GX35" s="677"/>
      <c r="GY35" s="677"/>
      <c r="GZ35" s="677"/>
      <c r="HA35" s="677"/>
      <c r="HB35" s="677"/>
      <c r="HC35" s="677"/>
      <c r="HD35" s="677"/>
      <c r="HE35" s="677"/>
      <c r="HF35" s="677"/>
      <c r="HG35" s="677"/>
      <c r="HH35" s="677"/>
      <c r="HI35" s="677"/>
      <c r="HJ35" s="677"/>
      <c r="HK35" s="677"/>
      <c r="HL35" s="677"/>
      <c r="HM35" s="677"/>
      <c r="HN35" s="677"/>
      <c r="HO35" s="677"/>
      <c r="HP35" s="677"/>
      <c r="HQ35" s="677"/>
      <c r="HR35" s="677"/>
      <c r="HS35" s="677"/>
      <c r="HT35" s="677"/>
      <c r="HU35" s="677"/>
      <c r="HV35" s="677"/>
      <c r="HW35" s="677"/>
      <c r="HX35" s="677"/>
      <c r="HY35" s="677"/>
      <c r="HZ35" s="677"/>
      <c r="IA35" s="677"/>
      <c r="IB35" s="677"/>
      <c r="IC35" s="677"/>
      <c r="ID35" s="677"/>
      <c r="IE35" s="677"/>
      <c r="IF35" s="677"/>
      <c r="IG35" s="677"/>
      <c r="IH35" s="677"/>
      <c r="II35" s="677"/>
      <c r="IJ35" s="677"/>
      <c r="IK35" s="677"/>
      <c r="IL35" s="677"/>
      <c r="IM35" s="677"/>
      <c r="IN35" s="677"/>
      <c r="IO35" s="677"/>
      <c r="IP35" s="677"/>
      <c r="IQ35" s="677"/>
      <c r="IR35" s="677"/>
      <c r="IS35" s="677"/>
      <c r="IT35" s="677"/>
      <c r="IU35" s="677"/>
      <c r="IV35" s="677"/>
      <c r="IW35" s="677"/>
      <c r="IX35" s="677"/>
      <c r="IY35" s="677"/>
      <c r="IZ35" s="677"/>
      <c r="JA35" s="677"/>
      <c r="JB35" s="677"/>
      <c r="JC35" s="677"/>
      <c r="JD35" s="677"/>
      <c r="JE35" s="677"/>
      <c r="JF35" s="677"/>
      <c r="JG35" s="677"/>
      <c r="JH35" s="677"/>
      <c r="JI35" s="677"/>
      <c r="JJ35" s="677"/>
      <c r="JK35" s="677"/>
      <c r="JL35" s="677"/>
      <c r="JM35" s="677"/>
      <c r="JN35" s="677"/>
      <c r="JO35" s="677"/>
      <c r="JP35" s="677"/>
      <c r="JQ35" s="677"/>
      <c r="JR35" s="677"/>
      <c r="JS35" s="677"/>
      <c r="JT35" s="677"/>
      <c r="JU35" s="677"/>
      <c r="JV35" s="677"/>
      <c r="JW35" s="677"/>
      <c r="JX35" s="677"/>
      <c r="JY35" s="677"/>
      <c r="JZ35" s="677"/>
      <c r="KA35" s="677"/>
      <c r="KB35" s="677"/>
      <c r="KC35" s="677"/>
      <c r="KD35" s="677"/>
      <c r="KE35" s="677"/>
      <c r="KF35" s="677"/>
      <c r="KG35" s="677"/>
      <c r="KH35" s="677"/>
      <c r="KI35" s="677"/>
      <c r="KJ35" s="677"/>
      <c r="KK35" s="677"/>
      <c r="KL35" s="677"/>
      <c r="KM35" s="677"/>
      <c r="KN35" s="677"/>
      <c r="KO35" s="677"/>
      <c r="KP35" s="677"/>
      <c r="KQ35" s="677"/>
      <c r="KR35" s="677"/>
      <c r="KS35" s="677"/>
      <c r="KT35" s="677"/>
      <c r="KU35" s="677"/>
      <c r="KV35" s="677"/>
      <c r="KW35" s="677"/>
      <c r="KX35" s="677"/>
      <c r="KY35" s="677"/>
      <c r="KZ35" s="677"/>
      <c r="LA35" s="677"/>
      <c r="LB35" s="677"/>
      <c r="LC35" s="677"/>
      <c r="LD35" s="677"/>
      <c r="LE35" s="677"/>
      <c r="LF35" s="677"/>
      <c r="LG35" s="677"/>
      <c r="LH35" s="677"/>
      <c r="LI35" s="677"/>
      <c r="LJ35" s="677"/>
      <c r="LK35" s="677"/>
      <c r="LL35" s="677"/>
      <c r="LM35" s="677"/>
      <c r="LN35" s="677"/>
      <c r="LO35" s="677"/>
      <c r="LP35" s="677"/>
      <c r="LQ35" s="677"/>
      <c r="LR35" s="677"/>
      <c r="LS35" s="677"/>
      <c r="LT35" s="677"/>
      <c r="LU35" s="677"/>
      <c r="LV35" s="677"/>
      <c r="LW35" s="677"/>
      <c r="LX35" s="677"/>
      <c r="LY35" s="677"/>
      <c r="LZ35" s="677"/>
      <c r="MA35" s="677"/>
      <c r="MB35" s="677"/>
      <c r="MC35" s="677"/>
    </row>
    <row r="36" spans="1:344" s="678" customFormat="1" ht="17" hidden="1" outlineLevel="1">
      <c r="A36" s="695"/>
      <c r="B36" s="684"/>
      <c r="C36" s="684"/>
      <c r="D36" s="684"/>
      <c r="E36" s="681"/>
      <c r="F36" s="681"/>
      <c r="G36" s="681"/>
      <c r="H36" s="540"/>
      <c r="I36" s="703"/>
      <c r="J36" s="703"/>
      <c r="K36" s="696"/>
      <c r="L36" s="696"/>
      <c r="M36" s="696"/>
      <c r="N36" s="696"/>
      <c r="O36" s="697"/>
      <c r="P36" s="677"/>
      <c r="Q36" s="677"/>
      <c r="R36" s="677"/>
      <c r="S36" s="677"/>
      <c r="T36" s="677"/>
      <c r="U36" s="677"/>
      <c r="V36" s="677"/>
      <c r="W36" s="677"/>
      <c r="X36" s="677"/>
      <c r="Y36" s="677"/>
      <c r="Z36" s="677"/>
      <c r="AA36" s="677"/>
      <c r="AB36" s="677"/>
      <c r="AC36" s="677"/>
      <c r="AD36" s="677"/>
      <c r="AE36" s="677"/>
      <c r="AF36" s="677"/>
      <c r="AG36" s="677"/>
      <c r="AH36" s="677"/>
      <c r="AI36" s="677"/>
      <c r="AJ36" s="677"/>
      <c r="AK36" s="677"/>
      <c r="AL36" s="677"/>
      <c r="AM36" s="677"/>
      <c r="AN36" s="677"/>
      <c r="AO36" s="677"/>
      <c r="AP36" s="677"/>
      <c r="AQ36" s="677"/>
      <c r="AR36" s="677"/>
      <c r="AS36" s="677"/>
      <c r="AT36" s="677"/>
      <c r="AU36" s="677"/>
      <c r="AV36" s="677"/>
      <c r="AW36" s="677"/>
      <c r="AX36" s="677"/>
      <c r="AY36" s="677"/>
      <c r="AZ36" s="677"/>
      <c r="BA36" s="677"/>
      <c r="BB36" s="677"/>
      <c r="BC36" s="677"/>
      <c r="BD36" s="677"/>
      <c r="BE36" s="677"/>
      <c r="BF36" s="677"/>
      <c r="BG36" s="677"/>
      <c r="BH36" s="677"/>
      <c r="BI36" s="677"/>
      <c r="BJ36" s="677"/>
      <c r="BK36" s="677"/>
      <c r="BL36" s="677"/>
      <c r="BM36" s="677"/>
      <c r="BN36" s="677"/>
      <c r="BO36" s="677"/>
      <c r="BP36" s="677"/>
      <c r="BQ36" s="677"/>
      <c r="BR36" s="677"/>
      <c r="BS36" s="677"/>
      <c r="BT36" s="677"/>
      <c r="BU36" s="677"/>
      <c r="BV36" s="677"/>
      <c r="BW36" s="677"/>
      <c r="BX36" s="677"/>
      <c r="BY36" s="677"/>
      <c r="BZ36" s="677"/>
      <c r="CA36" s="677"/>
      <c r="CB36" s="677"/>
      <c r="CC36" s="677"/>
      <c r="CD36" s="677"/>
      <c r="CE36" s="677"/>
      <c r="CF36" s="677"/>
      <c r="CG36" s="677"/>
      <c r="CH36" s="677"/>
      <c r="CI36" s="677"/>
      <c r="CJ36" s="677"/>
      <c r="CK36" s="677"/>
      <c r="CL36" s="677"/>
      <c r="CM36" s="677"/>
      <c r="CN36" s="677"/>
      <c r="CO36" s="677"/>
      <c r="CP36" s="677"/>
      <c r="CQ36" s="677"/>
      <c r="CR36" s="677"/>
      <c r="CS36" s="677"/>
      <c r="CT36" s="677"/>
      <c r="CU36" s="677"/>
      <c r="CV36" s="677"/>
      <c r="CW36" s="677"/>
      <c r="CX36" s="677"/>
      <c r="CY36" s="677"/>
      <c r="CZ36" s="677"/>
      <c r="DA36" s="677"/>
      <c r="DB36" s="677"/>
      <c r="DC36" s="677"/>
      <c r="DD36" s="677"/>
      <c r="DE36" s="677"/>
      <c r="DF36" s="677"/>
      <c r="DG36" s="677"/>
      <c r="DH36" s="677"/>
      <c r="DI36" s="677"/>
      <c r="DJ36" s="677"/>
      <c r="DK36" s="677"/>
      <c r="DL36" s="677"/>
      <c r="DM36" s="677"/>
      <c r="DN36" s="677"/>
      <c r="DO36" s="677"/>
      <c r="DP36" s="677"/>
      <c r="DQ36" s="677"/>
      <c r="DR36" s="677"/>
      <c r="DS36" s="677"/>
      <c r="DT36" s="677"/>
      <c r="DU36" s="677"/>
      <c r="DV36" s="677"/>
      <c r="DW36" s="677"/>
      <c r="DX36" s="677"/>
      <c r="DY36" s="677"/>
      <c r="DZ36" s="677"/>
      <c r="EA36" s="677"/>
      <c r="EB36" s="677"/>
      <c r="EC36" s="677"/>
      <c r="ED36" s="677"/>
      <c r="EE36" s="677"/>
      <c r="EF36" s="677"/>
      <c r="EG36" s="677"/>
      <c r="EH36" s="677"/>
      <c r="EI36" s="677"/>
      <c r="EJ36" s="677"/>
      <c r="EK36" s="677"/>
      <c r="EL36" s="677"/>
      <c r="EM36" s="677"/>
      <c r="EN36" s="677"/>
      <c r="EO36" s="677"/>
      <c r="EP36" s="677"/>
      <c r="EQ36" s="677"/>
      <c r="ER36" s="677"/>
      <c r="ES36" s="677"/>
      <c r="ET36" s="677"/>
      <c r="EU36" s="677"/>
      <c r="EV36" s="677"/>
      <c r="EW36" s="677"/>
      <c r="EX36" s="677"/>
      <c r="EY36" s="677"/>
      <c r="EZ36" s="677"/>
      <c r="FA36" s="677"/>
      <c r="FB36" s="677"/>
      <c r="FC36" s="677"/>
      <c r="FD36" s="677"/>
      <c r="FE36" s="677"/>
      <c r="FF36" s="677"/>
      <c r="FG36" s="677"/>
      <c r="FH36" s="677"/>
      <c r="FI36" s="677"/>
      <c r="FJ36" s="677"/>
      <c r="FK36" s="677"/>
      <c r="FL36" s="677"/>
      <c r="FM36" s="677"/>
      <c r="FN36" s="677"/>
      <c r="FO36" s="677"/>
      <c r="FP36" s="677"/>
      <c r="FQ36" s="677"/>
      <c r="FR36" s="677"/>
      <c r="FS36" s="677"/>
      <c r="FT36" s="677"/>
      <c r="FU36" s="677"/>
      <c r="FV36" s="677"/>
      <c r="FW36" s="677"/>
      <c r="FX36" s="677"/>
      <c r="FY36" s="677"/>
      <c r="FZ36" s="677"/>
      <c r="GA36" s="677"/>
      <c r="GB36" s="677"/>
      <c r="GC36" s="677"/>
      <c r="GD36" s="677"/>
      <c r="GE36" s="677"/>
      <c r="GF36" s="677"/>
      <c r="GG36" s="677"/>
      <c r="GH36" s="677"/>
      <c r="GI36" s="677"/>
      <c r="GJ36" s="677"/>
      <c r="GK36" s="677"/>
      <c r="GL36" s="677"/>
      <c r="GM36" s="677"/>
      <c r="GN36" s="677"/>
      <c r="GO36" s="677"/>
      <c r="GP36" s="677"/>
      <c r="GQ36" s="677"/>
      <c r="GR36" s="677"/>
      <c r="GS36" s="677"/>
      <c r="GT36" s="677"/>
      <c r="GU36" s="677"/>
      <c r="GV36" s="677"/>
      <c r="GW36" s="677"/>
      <c r="GX36" s="677"/>
      <c r="GY36" s="677"/>
      <c r="GZ36" s="677"/>
      <c r="HA36" s="677"/>
      <c r="HB36" s="677"/>
      <c r="HC36" s="677"/>
      <c r="HD36" s="677"/>
      <c r="HE36" s="677"/>
      <c r="HF36" s="677"/>
      <c r="HG36" s="677"/>
      <c r="HH36" s="677"/>
      <c r="HI36" s="677"/>
      <c r="HJ36" s="677"/>
      <c r="HK36" s="677"/>
      <c r="HL36" s="677"/>
      <c r="HM36" s="677"/>
      <c r="HN36" s="677"/>
      <c r="HO36" s="677"/>
      <c r="HP36" s="677"/>
      <c r="HQ36" s="677"/>
      <c r="HR36" s="677"/>
      <c r="HS36" s="677"/>
      <c r="HT36" s="677"/>
      <c r="HU36" s="677"/>
      <c r="HV36" s="677"/>
      <c r="HW36" s="677"/>
      <c r="HX36" s="677"/>
      <c r="HY36" s="677"/>
      <c r="HZ36" s="677"/>
      <c r="IA36" s="677"/>
      <c r="IB36" s="677"/>
      <c r="IC36" s="677"/>
      <c r="ID36" s="677"/>
      <c r="IE36" s="677"/>
      <c r="IF36" s="677"/>
      <c r="IG36" s="677"/>
      <c r="IH36" s="677"/>
      <c r="II36" s="677"/>
      <c r="IJ36" s="677"/>
      <c r="IK36" s="677"/>
      <c r="IL36" s="677"/>
      <c r="IM36" s="677"/>
      <c r="IN36" s="677"/>
      <c r="IO36" s="677"/>
      <c r="IP36" s="677"/>
      <c r="IQ36" s="677"/>
      <c r="IR36" s="677"/>
      <c r="IS36" s="677"/>
      <c r="IT36" s="677"/>
      <c r="IU36" s="677"/>
      <c r="IV36" s="677"/>
      <c r="IW36" s="677"/>
      <c r="IX36" s="677"/>
      <c r="IY36" s="677"/>
      <c r="IZ36" s="677"/>
      <c r="JA36" s="677"/>
      <c r="JB36" s="677"/>
      <c r="JC36" s="677"/>
      <c r="JD36" s="677"/>
      <c r="JE36" s="677"/>
      <c r="JF36" s="677"/>
      <c r="JG36" s="677"/>
      <c r="JH36" s="677"/>
      <c r="JI36" s="677"/>
      <c r="JJ36" s="677"/>
      <c r="JK36" s="677"/>
      <c r="JL36" s="677"/>
      <c r="JM36" s="677"/>
      <c r="JN36" s="677"/>
      <c r="JO36" s="677"/>
      <c r="JP36" s="677"/>
      <c r="JQ36" s="677"/>
      <c r="JR36" s="677"/>
      <c r="JS36" s="677"/>
      <c r="JT36" s="677"/>
      <c r="JU36" s="677"/>
      <c r="JV36" s="677"/>
      <c r="JW36" s="677"/>
      <c r="JX36" s="677"/>
      <c r="JY36" s="677"/>
      <c r="JZ36" s="677"/>
      <c r="KA36" s="677"/>
      <c r="KB36" s="677"/>
      <c r="KC36" s="677"/>
      <c r="KD36" s="677"/>
      <c r="KE36" s="677"/>
      <c r="KF36" s="677"/>
      <c r="KG36" s="677"/>
      <c r="KH36" s="677"/>
      <c r="KI36" s="677"/>
      <c r="KJ36" s="677"/>
      <c r="KK36" s="677"/>
      <c r="KL36" s="677"/>
      <c r="KM36" s="677"/>
      <c r="KN36" s="677"/>
      <c r="KO36" s="677"/>
      <c r="KP36" s="677"/>
      <c r="KQ36" s="677"/>
      <c r="KR36" s="677"/>
      <c r="KS36" s="677"/>
      <c r="KT36" s="677"/>
      <c r="KU36" s="677"/>
      <c r="KV36" s="677"/>
      <c r="KW36" s="677"/>
      <c r="KX36" s="677"/>
      <c r="KY36" s="677"/>
      <c r="KZ36" s="677"/>
      <c r="LA36" s="677"/>
      <c r="LB36" s="677"/>
      <c r="LC36" s="677"/>
      <c r="LD36" s="677"/>
      <c r="LE36" s="677"/>
      <c r="LF36" s="677"/>
      <c r="LG36" s="677"/>
      <c r="LH36" s="677"/>
      <c r="LI36" s="677"/>
      <c r="LJ36" s="677"/>
      <c r="LK36" s="677"/>
      <c r="LL36" s="677"/>
      <c r="LM36" s="677"/>
      <c r="LN36" s="677"/>
      <c r="LO36" s="677"/>
      <c r="LP36" s="677"/>
      <c r="LQ36" s="677"/>
      <c r="LR36" s="677"/>
      <c r="LS36" s="677"/>
      <c r="LT36" s="677"/>
      <c r="LU36" s="677"/>
      <c r="LV36" s="677"/>
      <c r="LW36" s="677"/>
      <c r="LX36" s="677"/>
      <c r="LY36" s="677"/>
      <c r="LZ36" s="677"/>
      <c r="MA36" s="677"/>
      <c r="MB36" s="677"/>
      <c r="MC36" s="677"/>
    </row>
    <row r="37" spans="1:344" s="678" customFormat="1" ht="17" hidden="1" outlineLevel="1">
      <c r="A37" s="679"/>
      <c r="B37" s="606"/>
      <c r="C37" s="684" t="s">
        <v>9</v>
      </c>
      <c r="D37" s="249"/>
      <c r="E37" s="681"/>
      <c r="F37" s="681"/>
      <c r="G37" s="681"/>
      <c r="H37" s="542"/>
      <c r="I37" s="696"/>
      <c r="J37" s="696"/>
      <c r="K37" s="696"/>
      <c r="L37" s="696"/>
      <c r="M37" s="696"/>
      <c r="N37" s="696"/>
      <c r="O37" s="697"/>
      <c r="P37" s="677"/>
      <c r="Q37" s="677"/>
      <c r="R37" s="677"/>
      <c r="S37" s="677"/>
      <c r="T37" s="677"/>
      <c r="U37" s="677"/>
      <c r="V37" s="677"/>
      <c r="W37" s="677"/>
      <c r="X37" s="677"/>
      <c r="Y37" s="677"/>
      <c r="Z37" s="677"/>
      <c r="AA37" s="677"/>
      <c r="AB37" s="677"/>
      <c r="AC37" s="677"/>
      <c r="AD37" s="677"/>
      <c r="AE37" s="677"/>
      <c r="AF37" s="677"/>
      <c r="AG37" s="677"/>
      <c r="AH37" s="677"/>
      <c r="AI37" s="677"/>
      <c r="AJ37" s="677"/>
      <c r="AK37" s="677"/>
      <c r="AL37" s="677"/>
      <c r="AM37" s="677"/>
      <c r="AN37" s="677"/>
      <c r="AO37" s="677"/>
      <c r="AP37" s="677"/>
      <c r="AQ37" s="677"/>
      <c r="AR37" s="677"/>
      <c r="AS37" s="677"/>
      <c r="AT37" s="677"/>
      <c r="AU37" s="677"/>
      <c r="AV37" s="677"/>
      <c r="AW37" s="677"/>
      <c r="AX37" s="677"/>
      <c r="AY37" s="677"/>
      <c r="AZ37" s="677"/>
      <c r="BA37" s="677"/>
      <c r="BB37" s="677"/>
      <c r="BC37" s="677"/>
      <c r="BD37" s="677"/>
      <c r="BE37" s="677"/>
      <c r="BF37" s="677"/>
      <c r="BG37" s="677"/>
      <c r="BH37" s="677"/>
      <c r="BI37" s="677"/>
      <c r="BJ37" s="677"/>
      <c r="BK37" s="677"/>
      <c r="BL37" s="677"/>
      <c r="BM37" s="677"/>
      <c r="BN37" s="677"/>
      <c r="BO37" s="677"/>
      <c r="BP37" s="677"/>
      <c r="BQ37" s="677"/>
      <c r="BR37" s="677"/>
      <c r="BS37" s="677"/>
      <c r="BT37" s="677"/>
      <c r="BU37" s="677"/>
      <c r="BV37" s="677"/>
      <c r="BW37" s="677"/>
      <c r="BX37" s="677"/>
      <c r="BY37" s="677"/>
      <c r="BZ37" s="677"/>
      <c r="CA37" s="677"/>
      <c r="CB37" s="677"/>
      <c r="CC37" s="677"/>
      <c r="CD37" s="677"/>
      <c r="CE37" s="677"/>
      <c r="CF37" s="677"/>
      <c r="CG37" s="677"/>
      <c r="CH37" s="677"/>
      <c r="CI37" s="677"/>
      <c r="CJ37" s="677"/>
      <c r="CK37" s="677"/>
      <c r="CL37" s="677"/>
      <c r="CM37" s="677"/>
      <c r="CN37" s="677"/>
      <c r="CO37" s="677"/>
      <c r="CP37" s="677"/>
      <c r="CQ37" s="677"/>
      <c r="CR37" s="677"/>
      <c r="CS37" s="677"/>
      <c r="CT37" s="677"/>
      <c r="CU37" s="677"/>
      <c r="CV37" s="677"/>
      <c r="CW37" s="677"/>
      <c r="CX37" s="677"/>
      <c r="CY37" s="677"/>
      <c r="CZ37" s="677"/>
      <c r="DA37" s="677"/>
      <c r="DB37" s="677"/>
      <c r="DC37" s="677"/>
      <c r="DD37" s="677"/>
      <c r="DE37" s="677"/>
      <c r="DF37" s="677"/>
      <c r="DG37" s="677"/>
      <c r="DH37" s="677"/>
      <c r="DI37" s="677"/>
      <c r="DJ37" s="677"/>
      <c r="DK37" s="677"/>
      <c r="DL37" s="677"/>
      <c r="DM37" s="677"/>
      <c r="DN37" s="677"/>
      <c r="DO37" s="677"/>
      <c r="DP37" s="677"/>
      <c r="DQ37" s="677"/>
      <c r="DR37" s="677"/>
      <c r="DS37" s="677"/>
      <c r="DT37" s="677"/>
      <c r="DU37" s="677"/>
      <c r="DV37" s="677"/>
      <c r="DW37" s="677"/>
      <c r="DX37" s="677"/>
      <c r="DY37" s="677"/>
      <c r="DZ37" s="677"/>
      <c r="EA37" s="677"/>
      <c r="EB37" s="677"/>
      <c r="EC37" s="677"/>
      <c r="ED37" s="677"/>
      <c r="EE37" s="677"/>
      <c r="EF37" s="677"/>
      <c r="EG37" s="677"/>
      <c r="EH37" s="677"/>
      <c r="EI37" s="677"/>
      <c r="EJ37" s="677"/>
      <c r="EK37" s="677"/>
      <c r="EL37" s="677"/>
      <c r="EM37" s="677"/>
      <c r="EN37" s="677"/>
      <c r="EO37" s="677"/>
      <c r="EP37" s="677"/>
      <c r="EQ37" s="677"/>
      <c r="ER37" s="677"/>
      <c r="ES37" s="677"/>
      <c r="ET37" s="677"/>
      <c r="EU37" s="677"/>
      <c r="EV37" s="677"/>
      <c r="EW37" s="677"/>
      <c r="EX37" s="677"/>
      <c r="EY37" s="677"/>
      <c r="EZ37" s="677"/>
      <c r="FA37" s="677"/>
      <c r="FB37" s="677"/>
      <c r="FC37" s="677"/>
      <c r="FD37" s="677"/>
      <c r="FE37" s="677"/>
      <c r="FF37" s="677"/>
      <c r="FG37" s="677"/>
      <c r="FH37" s="677"/>
      <c r="FI37" s="677"/>
      <c r="FJ37" s="677"/>
      <c r="FK37" s="677"/>
      <c r="FL37" s="677"/>
      <c r="FM37" s="677"/>
      <c r="FN37" s="677"/>
      <c r="FO37" s="677"/>
      <c r="FP37" s="677"/>
      <c r="FQ37" s="677"/>
      <c r="FR37" s="677"/>
      <c r="FS37" s="677"/>
      <c r="FT37" s="677"/>
      <c r="FU37" s="677"/>
      <c r="FV37" s="677"/>
      <c r="FW37" s="677"/>
      <c r="FX37" s="677"/>
      <c r="FY37" s="677"/>
      <c r="FZ37" s="677"/>
      <c r="GA37" s="677"/>
      <c r="GB37" s="677"/>
      <c r="GC37" s="677"/>
      <c r="GD37" s="677"/>
      <c r="GE37" s="677"/>
      <c r="GF37" s="677"/>
      <c r="GG37" s="677"/>
      <c r="GH37" s="677"/>
      <c r="GI37" s="677"/>
      <c r="GJ37" s="677"/>
      <c r="GK37" s="677"/>
      <c r="GL37" s="677"/>
      <c r="GM37" s="677"/>
      <c r="GN37" s="677"/>
      <c r="GO37" s="677"/>
      <c r="GP37" s="677"/>
      <c r="GQ37" s="677"/>
      <c r="GR37" s="677"/>
      <c r="GS37" s="677"/>
      <c r="GT37" s="677"/>
      <c r="GU37" s="677"/>
      <c r="GV37" s="677"/>
      <c r="GW37" s="677"/>
      <c r="GX37" s="677"/>
      <c r="GY37" s="677"/>
      <c r="GZ37" s="677"/>
      <c r="HA37" s="677"/>
      <c r="HB37" s="677"/>
      <c r="HC37" s="677"/>
      <c r="HD37" s="677"/>
      <c r="HE37" s="677"/>
      <c r="HF37" s="677"/>
      <c r="HG37" s="677"/>
      <c r="HH37" s="677"/>
      <c r="HI37" s="677"/>
      <c r="HJ37" s="677"/>
      <c r="HK37" s="677"/>
      <c r="HL37" s="677"/>
      <c r="HM37" s="677"/>
      <c r="HN37" s="677"/>
      <c r="HO37" s="677"/>
      <c r="HP37" s="677"/>
      <c r="HQ37" s="677"/>
      <c r="HR37" s="677"/>
      <c r="HS37" s="677"/>
      <c r="HT37" s="677"/>
      <c r="HU37" s="677"/>
      <c r="HV37" s="677"/>
      <c r="HW37" s="677"/>
      <c r="HX37" s="677"/>
      <c r="HY37" s="677"/>
      <c r="HZ37" s="677"/>
      <c r="IA37" s="677"/>
      <c r="IB37" s="677"/>
      <c r="IC37" s="677"/>
      <c r="ID37" s="677"/>
      <c r="IE37" s="677"/>
      <c r="IF37" s="677"/>
      <c r="IG37" s="677"/>
      <c r="IH37" s="677"/>
      <c r="II37" s="677"/>
      <c r="IJ37" s="677"/>
      <c r="IK37" s="677"/>
      <c r="IL37" s="677"/>
      <c r="IM37" s="677"/>
      <c r="IN37" s="677"/>
      <c r="IO37" s="677"/>
      <c r="IP37" s="677"/>
      <c r="IQ37" s="677"/>
      <c r="IR37" s="677"/>
      <c r="IS37" s="677"/>
      <c r="IT37" s="677"/>
      <c r="IU37" s="677"/>
      <c r="IV37" s="677"/>
      <c r="IW37" s="677"/>
      <c r="IX37" s="677"/>
      <c r="IY37" s="677"/>
      <c r="IZ37" s="677"/>
      <c r="JA37" s="677"/>
      <c r="JB37" s="677"/>
      <c r="JC37" s="677"/>
      <c r="JD37" s="677"/>
      <c r="JE37" s="677"/>
      <c r="JF37" s="677"/>
      <c r="JG37" s="677"/>
      <c r="JH37" s="677"/>
      <c r="JI37" s="677"/>
      <c r="JJ37" s="677"/>
      <c r="JK37" s="677"/>
      <c r="JL37" s="677"/>
      <c r="JM37" s="677"/>
      <c r="JN37" s="677"/>
      <c r="JO37" s="677"/>
      <c r="JP37" s="677"/>
      <c r="JQ37" s="677"/>
      <c r="JR37" s="677"/>
      <c r="JS37" s="677"/>
      <c r="JT37" s="677"/>
      <c r="JU37" s="677"/>
      <c r="JV37" s="677"/>
      <c r="JW37" s="677"/>
      <c r="JX37" s="677"/>
      <c r="JY37" s="677"/>
      <c r="JZ37" s="677"/>
      <c r="KA37" s="677"/>
      <c r="KB37" s="677"/>
      <c r="KC37" s="677"/>
      <c r="KD37" s="677"/>
      <c r="KE37" s="677"/>
      <c r="KF37" s="677"/>
      <c r="KG37" s="677"/>
      <c r="KH37" s="677"/>
      <c r="KI37" s="677"/>
      <c r="KJ37" s="677"/>
      <c r="KK37" s="677"/>
      <c r="KL37" s="677"/>
      <c r="KM37" s="677"/>
      <c r="KN37" s="677"/>
      <c r="KO37" s="677"/>
      <c r="KP37" s="677"/>
      <c r="KQ37" s="677"/>
      <c r="KR37" s="677"/>
      <c r="KS37" s="677"/>
      <c r="KT37" s="677"/>
      <c r="KU37" s="677"/>
      <c r="KV37" s="677"/>
      <c r="KW37" s="677"/>
      <c r="KX37" s="677"/>
      <c r="KY37" s="677"/>
      <c r="KZ37" s="677"/>
      <c r="LA37" s="677"/>
      <c r="LB37" s="677"/>
      <c r="LC37" s="677"/>
      <c r="LD37" s="677"/>
      <c r="LE37" s="677"/>
      <c r="LF37" s="677"/>
      <c r="LG37" s="677"/>
      <c r="LH37" s="677"/>
      <c r="LI37" s="677"/>
      <c r="LJ37" s="677"/>
      <c r="LK37" s="677"/>
      <c r="LL37" s="677"/>
      <c r="LM37" s="677"/>
      <c r="LN37" s="677"/>
      <c r="LO37" s="677"/>
      <c r="LP37" s="677"/>
      <c r="LQ37" s="677"/>
      <c r="LR37" s="677"/>
      <c r="LS37" s="677"/>
      <c r="LT37" s="677"/>
      <c r="LU37" s="677"/>
      <c r="LV37" s="677"/>
      <c r="LW37" s="677"/>
      <c r="LX37" s="677"/>
      <c r="LY37" s="677"/>
      <c r="LZ37" s="677"/>
      <c r="MA37" s="677"/>
      <c r="MB37" s="677"/>
      <c r="MC37" s="677"/>
    </row>
    <row r="38" spans="1:344" s="678" customFormat="1" ht="17" hidden="1" outlineLevel="1">
      <c r="A38" s="679"/>
      <c r="B38" s="606"/>
      <c r="C38" s="249"/>
      <c r="D38" s="685" t="s">
        <v>5</v>
      </c>
      <c r="E38" s="704" t="s">
        <v>73</v>
      </c>
      <c r="F38" s="681" t="s">
        <v>77</v>
      </c>
      <c r="G38" s="681"/>
      <c r="H38" s="542"/>
      <c r="I38" s="742">
        <f>(I32/'Direct costs Brazil'!I32)*'Direct costs Brazil'!I38</f>
        <v>9027.5448162162156</v>
      </c>
      <c r="J38" s="706">
        <f>I38*(1+$H$33)</f>
        <v>9738.9153477340533</v>
      </c>
      <c r="K38" s="706">
        <f>J38*(1+$H$33)</f>
        <v>10506.341877135497</v>
      </c>
      <c r="L38" s="706">
        <f t="shared" ref="L38:O40" si="11">K38*(1+$H$33)</f>
        <v>11334.241617053774</v>
      </c>
      <c r="M38" s="706">
        <f>L38*(1+$H$33)</f>
        <v>12227.379856477612</v>
      </c>
      <c r="N38" s="706">
        <f t="shared" si="11"/>
        <v>13190.897389168047</v>
      </c>
      <c r="O38" s="707">
        <f t="shared" si="11"/>
        <v>14230.34010343449</v>
      </c>
      <c r="P38" s="677"/>
      <c r="Q38" s="677"/>
      <c r="R38" s="677"/>
      <c r="S38" s="677"/>
      <c r="T38" s="677"/>
      <c r="U38" s="677"/>
      <c r="V38" s="677"/>
      <c r="W38" s="677"/>
      <c r="X38" s="677"/>
      <c r="Y38" s="677"/>
      <c r="Z38" s="677"/>
      <c r="AA38" s="677"/>
      <c r="AB38" s="677"/>
      <c r="AC38" s="677"/>
      <c r="AD38" s="677"/>
      <c r="AE38" s="677"/>
      <c r="AF38" s="677"/>
      <c r="AG38" s="677"/>
      <c r="AH38" s="677"/>
      <c r="AI38" s="677"/>
      <c r="AJ38" s="677"/>
      <c r="AK38" s="677"/>
      <c r="AL38" s="677"/>
      <c r="AM38" s="677"/>
      <c r="AN38" s="677"/>
      <c r="AO38" s="677"/>
      <c r="AP38" s="677"/>
      <c r="AQ38" s="677"/>
      <c r="AR38" s="677"/>
      <c r="AS38" s="677"/>
      <c r="AT38" s="677"/>
      <c r="AU38" s="677"/>
      <c r="AV38" s="677"/>
      <c r="AW38" s="677"/>
      <c r="AX38" s="677"/>
      <c r="AY38" s="677"/>
      <c r="AZ38" s="677"/>
      <c r="BA38" s="677"/>
      <c r="BB38" s="677"/>
      <c r="BC38" s="677"/>
      <c r="BD38" s="677"/>
      <c r="BE38" s="677"/>
      <c r="BF38" s="677"/>
      <c r="BG38" s="677"/>
      <c r="BH38" s="677"/>
      <c r="BI38" s="677"/>
      <c r="BJ38" s="677"/>
      <c r="BK38" s="677"/>
      <c r="BL38" s="677"/>
      <c r="BM38" s="677"/>
      <c r="BN38" s="677"/>
      <c r="BO38" s="677"/>
      <c r="BP38" s="677"/>
      <c r="BQ38" s="677"/>
      <c r="BR38" s="677"/>
      <c r="BS38" s="677"/>
      <c r="BT38" s="677"/>
      <c r="BU38" s="677"/>
      <c r="BV38" s="677"/>
      <c r="BW38" s="677"/>
      <c r="BX38" s="677"/>
      <c r="BY38" s="677"/>
      <c r="BZ38" s="677"/>
      <c r="CA38" s="677"/>
      <c r="CB38" s="677"/>
      <c r="CC38" s="677"/>
      <c r="CD38" s="677"/>
      <c r="CE38" s="677"/>
      <c r="CF38" s="677"/>
      <c r="CG38" s="677"/>
      <c r="CH38" s="677"/>
      <c r="CI38" s="677"/>
      <c r="CJ38" s="677"/>
      <c r="CK38" s="677"/>
      <c r="CL38" s="677"/>
      <c r="CM38" s="677"/>
      <c r="CN38" s="677"/>
      <c r="CO38" s="677"/>
      <c r="CP38" s="677"/>
      <c r="CQ38" s="677"/>
      <c r="CR38" s="677"/>
      <c r="CS38" s="677"/>
      <c r="CT38" s="677"/>
      <c r="CU38" s="677"/>
      <c r="CV38" s="677"/>
      <c r="CW38" s="677"/>
      <c r="CX38" s="677"/>
      <c r="CY38" s="677"/>
      <c r="CZ38" s="677"/>
      <c r="DA38" s="677"/>
      <c r="DB38" s="677"/>
      <c r="DC38" s="677"/>
      <c r="DD38" s="677"/>
      <c r="DE38" s="677"/>
      <c r="DF38" s="677"/>
      <c r="DG38" s="677"/>
      <c r="DH38" s="677"/>
      <c r="DI38" s="677"/>
      <c r="DJ38" s="677"/>
      <c r="DK38" s="677"/>
      <c r="DL38" s="677"/>
      <c r="DM38" s="677"/>
      <c r="DN38" s="677"/>
      <c r="DO38" s="677"/>
      <c r="DP38" s="677"/>
      <c r="DQ38" s="677"/>
      <c r="DR38" s="677"/>
      <c r="DS38" s="677"/>
      <c r="DT38" s="677"/>
      <c r="DU38" s="677"/>
      <c r="DV38" s="677"/>
      <c r="DW38" s="677"/>
      <c r="DX38" s="677"/>
      <c r="DY38" s="677"/>
      <c r="DZ38" s="677"/>
      <c r="EA38" s="677"/>
      <c r="EB38" s="677"/>
      <c r="EC38" s="677"/>
      <c r="ED38" s="677"/>
      <c r="EE38" s="677"/>
      <c r="EF38" s="677"/>
      <c r="EG38" s="677"/>
      <c r="EH38" s="677"/>
      <c r="EI38" s="677"/>
      <c r="EJ38" s="677"/>
      <c r="EK38" s="677"/>
      <c r="EL38" s="677"/>
      <c r="EM38" s="677"/>
      <c r="EN38" s="677"/>
      <c r="EO38" s="677"/>
      <c r="EP38" s="677"/>
      <c r="EQ38" s="677"/>
      <c r="ER38" s="677"/>
      <c r="ES38" s="677"/>
      <c r="ET38" s="677"/>
      <c r="EU38" s="677"/>
      <c r="EV38" s="677"/>
      <c r="EW38" s="677"/>
      <c r="EX38" s="677"/>
      <c r="EY38" s="677"/>
      <c r="EZ38" s="677"/>
      <c r="FA38" s="677"/>
      <c r="FB38" s="677"/>
      <c r="FC38" s="677"/>
      <c r="FD38" s="677"/>
      <c r="FE38" s="677"/>
      <c r="FF38" s="677"/>
      <c r="FG38" s="677"/>
      <c r="FH38" s="677"/>
      <c r="FI38" s="677"/>
      <c r="FJ38" s="677"/>
      <c r="FK38" s="677"/>
      <c r="FL38" s="677"/>
      <c r="FM38" s="677"/>
      <c r="FN38" s="677"/>
      <c r="FO38" s="677"/>
      <c r="FP38" s="677"/>
      <c r="FQ38" s="677"/>
      <c r="FR38" s="677"/>
      <c r="FS38" s="677"/>
      <c r="FT38" s="677"/>
      <c r="FU38" s="677"/>
      <c r="FV38" s="677"/>
      <c r="FW38" s="677"/>
      <c r="FX38" s="677"/>
      <c r="FY38" s="677"/>
      <c r="FZ38" s="677"/>
      <c r="GA38" s="677"/>
      <c r="GB38" s="677"/>
      <c r="GC38" s="677"/>
      <c r="GD38" s="677"/>
      <c r="GE38" s="677"/>
      <c r="GF38" s="677"/>
      <c r="GG38" s="677"/>
      <c r="GH38" s="677"/>
      <c r="GI38" s="677"/>
      <c r="GJ38" s="677"/>
      <c r="GK38" s="677"/>
      <c r="GL38" s="677"/>
      <c r="GM38" s="677"/>
      <c r="GN38" s="677"/>
      <c r="GO38" s="677"/>
      <c r="GP38" s="677"/>
      <c r="GQ38" s="677"/>
      <c r="GR38" s="677"/>
      <c r="GS38" s="677"/>
      <c r="GT38" s="677"/>
      <c r="GU38" s="677"/>
      <c r="GV38" s="677"/>
      <c r="GW38" s="677"/>
      <c r="GX38" s="677"/>
      <c r="GY38" s="677"/>
      <c r="GZ38" s="677"/>
      <c r="HA38" s="677"/>
      <c r="HB38" s="677"/>
      <c r="HC38" s="677"/>
      <c r="HD38" s="677"/>
      <c r="HE38" s="677"/>
      <c r="HF38" s="677"/>
      <c r="HG38" s="677"/>
      <c r="HH38" s="677"/>
      <c r="HI38" s="677"/>
      <c r="HJ38" s="677"/>
      <c r="HK38" s="677"/>
      <c r="HL38" s="677"/>
      <c r="HM38" s="677"/>
      <c r="HN38" s="677"/>
      <c r="HO38" s="677"/>
      <c r="HP38" s="677"/>
      <c r="HQ38" s="677"/>
      <c r="HR38" s="677"/>
      <c r="HS38" s="677"/>
      <c r="HT38" s="677"/>
      <c r="HU38" s="677"/>
      <c r="HV38" s="677"/>
      <c r="HW38" s="677"/>
      <c r="HX38" s="677"/>
      <c r="HY38" s="677"/>
      <c r="HZ38" s="677"/>
      <c r="IA38" s="677"/>
      <c r="IB38" s="677"/>
      <c r="IC38" s="677"/>
      <c r="ID38" s="677"/>
      <c r="IE38" s="677"/>
      <c r="IF38" s="677"/>
      <c r="IG38" s="677"/>
      <c r="IH38" s="677"/>
      <c r="II38" s="677"/>
      <c r="IJ38" s="677"/>
      <c r="IK38" s="677"/>
      <c r="IL38" s="677"/>
      <c r="IM38" s="677"/>
      <c r="IN38" s="677"/>
      <c r="IO38" s="677"/>
      <c r="IP38" s="677"/>
      <c r="IQ38" s="677"/>
      <c r="IR38" s="677"/>
      <c r="IS38" s="677"/>
      <c r="IT38" s="677"/>
      <c r="IU38" s="677"/>
      <c r="IV38" s="677"/>
      <c r="IW38" s="677"/>
      <c r="IX38" s="677"/>
      <c r="IY38" s="677"/>
      <c r="IZ38" s="677"/>
      <c r="JA38" s="677"/>
      <c r="JB38" s="677"/>
      <c r="JC38" s="677"/>
      <c r="JD38" s="677"/>
      <c r="JE38" s="677"/>
      <c r="JF38" s="677"/>
      <c r="JG38" s="677"/>
      <c r="JH38" s="677"/>
      <c r="JI38" s="677"/>
      <c r="JJ38" s="677"/>
      <c r="JK38" s="677"/>
      <c r="JL38" s="677"/>
      <c r="JM38" s="677"/>
      <c r="JN38" s="677"/>
      <c r="JO38" s="677"/>
      <c r="JP38" s="677"/>
      <c r="JQ38" s="677"/>
      <c r="JR38" s="677"/>
      <c r="JS38" s="677"/>
      <c r="JT38" s="677"/>
      <c r="JU38" s="677"/>
      <c r="JV38" s="677"/>
      <c r="JW38" s="677"/>
      <c r="JX38" s="677"/>
      <c r="JY38" s="677"/>
      <c r="JZ38" s="677"/>
      <c r="KA38" s="677"/>
      <c r="KB38" s="677"/>
      <c r="KC38" s="677"/>
      <c r="KD38" s="677"/>
      <c r="KE38" s="677"/>
      <c r="KF38" s="677"/>
      <c r="KG38" s="677"/>
      <c r="KH38" s="677"/>
      <c r="KI38" s="677"/>
      <c r="KJ38" s="677"/>
      <c r="KK38" s="677"/>
      <c r="KL38" s="677"/>
      <c r="KM38" s="677"/>
      <c r="KN38" s="677"/>
      <c r="KO38" s="677"/>
      <c r="KP38" s="677"/>
      <c r="KQ38" s="677"/>
      <c r="KR38" s="677"/>
      <c r="KS38" s="677"/>
      <c r="KT38" s="677"/>
      <c r="KU38" s="677"/>
      <c r="KV38" s="677"/>
      <c r="KW38" s="677"/>
      <c r="KX38" s="677"/>
      <c r="KY38" s="677"/>
      <c r="KZ38" s="677"/>
      <c r="LA38" s="677"/>
      <c r="LB38" s="677"/>
      <c r="LC38" s="677"/>
      <c r="LD38" s="677"/>
      <c r="LE38" s="677"/>
      <c r="LF38" s="677"/>
      <c r="LG38" s="677"/>
      <c r="LH38" s="677"/>
      <c r="LI38" s="677"/>
      <c r="LJ38" s="677"/>
      <c r="LK38" s="677"/>
      <c r="LL38" s="677"/>
      <c r="LM38" s="677"/>
      <c r="LN38" s="677"/>
      <c r="LO38" s="677"/>
      <c r="LP38" s="677"/>
      <c r="LQ38" s="677"/>
      <c r="LR38" s="677"/>
      <c r="LS38" s="677"/>
      <c r="LT38" s="677"/>
      <c r="LU38" s="677"/>
      <c r="LV38" s="677"/>
      <c r="LW38" s="677"/>
      <c r="LX38" s="677"/>
      <c r="LY38" s="677"/>
      <c r="LZ38" s="677"/>
      <c r="MA38" s="677"/>
      <c r="MB38" s="677"/>
      <c r="MC38" s="677"/>
    </row>
    <row r="39" spans="1:344" s="678" customFormat="1" ht="17" hidden="1" outlineLevel="1">
      <c r="A39" s="679"/>
      <c r="B39" s="606"/>
      <c r="C39" s="686"/>
      <c r="D39" s="685" t="s">
        <v>6</v>
      </c>
      <c r="E39" s="704" t="s">
        <v>73</v>
      </c>
      <c r="F39" s="681" t="s">
        <v>77</v>
      </c>
      <c r="G39" s="681"/>
      <c r="H39" s="542"/>
      <c r="I39" s="742">
        <f>(I32/'Direct costs Brazil'!I32)*'Direct costs Brazil'!I39</f>
        <v>15553.618556756757</v>
      </c>
      <c r="J39" s="706">
        <f>I39*(1+$H$33)</f>
        <v>16779.24369902919</v>
      </c>
      <c r="K39" s="706">
        <f t="shared" ref="K39:K40" si="12">J39*(1+$H$33)</f>
        <v>18101.448102512692</v>
      </c>
      <c r="L39" s="706">
        <f t="shared" si="11"/>
        <v>19527.84221299069</v>
      </c>
      <c r="M39" s="706">
        <f t="shared" si="11"/>
        <v>21066.636179374356</v>
      </c>
      <c r="N39" s="706">
        <f t="shared" si="11"/>
        <v>22726.687110309056</v>
      </c>
      <c r="O39" s="707">
        <f t="shared" si="11"/>
        <v>24517.550054601408</v>
      </c>
      <c r="P39" s="677"/>
      <c r="Q39" s="677"/>
      <c r="R39" s="677"/>
      <c r="S39" s="677"/>
      <c r="T39" s="677"/>
      <c r="U39" s="677"/>
      <c r="V39" s="677"/>
      <c r="W39" s="677"/>
      <c r="X39" s="677"/>
      <c r="Y39" s="677"/>
      <c r="Z39" s="677"/>
      <c r="AA39" s="677"/>
      <c r="AB39" s="677"/>
      <c r="AC39" s="677"/>
      <c r="AD39" s="677"/>
      <c r="AE39" s="677"/>
      <c r="AF39" s="677"/>
      <c r="AG39" s="677"/>
      <c r="AH39" s="677"/>
      <c r="AI39" s="677"/>
      <c r="AJ39" s="677"/>
      <c r="AK39" s="677"/>
      <c r="AL39" s="677"/>
      <c r="AM39" s="677"/>
      <c r="AN39" s="677"/>
      <c r="AO39" s="677"/>
      <c r="AP39" s="677"/>
      <c r="AQ39" s="677"/>
      <c r="AR39" s="677"/>
      <c r="AS39" s="677"/>
      <c r="AT39" s="677"/>
      <c r="AU39" s="677"/>
      <c r="AV39" s="677"/>
      <c r="AW39" s="677"/>
      <c r="AX39" s="677"/>
      <c r="AY39" s="677"/>
      <c r="AZ39" s="677"/>
      <c r="BA39" s="677"/>
      <c r="BB39" s="677"/>
      <c r="BC39" s="677"/>
      <c r="BD39" s="677"/>
      <c r="BE39" s="677"/>
      <c r="BF39" s="677"/>
      <c r="BG39" s="677"/>
      <c r="BH39" s="677"/>
      <c r="BI39" s="677"/>
      <c r="BJ39" s="677"/>
      <c r="BK39" s="677"/>
      <c r="BL39" s="677"/>
      <c r="BM39" s="677"/>
      <c r="BN39" s="677"/>
      <c r="BO39" s="677"/>
      <c r="BP39" s="677"/>
      <c r="BQ39" s="677"/>
      <c r="BR39" s="677"/>
      <c r="BS39" s="677"/>
      <c r="BT39" s="677"/>
      <c r="BU39" s="677"/>
      <c r="BV39" s="677"/>
      <c r="BW39" s="677"/>
      <c r="BX39" s="677"/>
      <c r="BY39" s="677"/>
      <c r="BZ39" s="677"/>
      <c r="CA39" s="677"/>
      <c r="CB39" s="677"/>
      <c r="CC39" s="677"/>
      <c r="CD39" s="677"/>
      <c r="CE39" s="677"/>
      <c r="CF39" s="677"/>
      <c r="CG39" s="677"/>
      <c r="CH39" s="677"/>
      <c r="CI39" s="677"/>
      <c r="CJ39" s="677"/>
      <c r="CK39" s="677"/>
      <c r="CL39" s="677"/>
      <c r="CM39" s="677"/>
      <c r="CN39" s="677"/>
      <c r="CO39" s="677"/>
      <c r="CP39" s="677"/>
      <c r="CQ39" s="677"/>
      <c r="CR39" s="677"/>
      <c r="CS39" s="677"/>
      <c r="CT39" s="677"/>
      <c r="CU39" s="677"/>
      <c r="CV39" s="677"/>
      <c r="CW39" s="677"/>
      <c r="CX39" s="677"/>
      <c r="CY39" s="677"/>
      <c r="CZ39" s="677"/>
      <c r="DA39" s="677"/>
      <c r="DB39" s="677"/>
      <c r="DC39" s="677"/>
      <c r="DD39" s="677"/>
      <c r="DE39" s="677"/>
      <c r="DF39" s="677"/>
      <c r="DG39" s="677"/>
      <c r="DH39" s="677"/>
      <c r="DI39" s="677"/>
      <c r="DJ39" s="677"/>
      <c r="DK39" s="677"/>
      <c r="DL39" s="677"/>
      <c r="DM39" s="677"/>
      <c r="DN39" s="677"/>
      <c r="DO39" s="677"/>
      <c r="DP39" s="677"/>
      <c r="DQ39" s="677"/>
      <c r="DR39" s="677"/>
      <c r="DS39" s="677"/>
      <c r="DT39" s="677"/>
      <c r="DU39" s="677"/>
      <c r="DV39" s="677"/>
      <c r="DW39" s="677"/>
      <c r="DX39" s="677"/>
      <c r="DY39" s="677"/>
      <c r="DZ39" s="677"/>
      <c r="EA39" s="677"/>
      <c r="EB39" s="677"/>
      <c r="EC39" s="677"/>
      <c r="ED39" s="677"/>
      <c r="EE39" s="677"/>
      <c r="EF39" s="677"/>
      <c r="EG39" s="677"/>
      <c r="EH39" s="677"/>
      <c r="EI39" s="677"/>
      <c r="EJ39" s="677"/>
      <c r="EK39" s="677"/>
      <c r="EL39" s="677"/>
      <c r="EM39" s="677"/>
      <c r="EN39" s="677"/>
      <c r="EO39" s="677"/>
      <c r="EP39" s="677"/>
      <c r="EQ39" s="677"/>
      <c r="ER39" s="677"/>
      <c r="ES39" s="677"/>
      <c r="ET39" s="677"/>
      <c r="EU39" s="677"/>
      <c r="EV39" s="677"/>
      <c r="EW39" s="677"/>
      <c r="EX39" s="677"/>
      <c r="EY39" s="677"/>
      <c r="EZ39" s="677"/>
      <c r="FA39" s="677"/>
      <c r="FB39" s="677"/>
      <c r="FC39" s="677"/>
      <c r="FD39" s="677"/>
      <c r="FE39" s="677"/>
      <c r="FF39" s="677"/>
      <c r="FG39" s="677"/>
      <c r="FH39" s="677"/>
      <c r="FI39" s="677"/>
      <c r="FJ39" s="677"/>
      <c r="FK39" s="677"/>
      <c r="FL39" s="677"/>
      <c r="FM39" s="677"/>
      <c r="FN39" s="677"/>
      <c r="FO39" s="677"/>
      <c r="FP39" s="677"/>
      <c r="FQ39" s="677"/>
      <c r="FR39" s="677"/>
      <c r="FS39" s="677"/>
      <c r="FT39" s="677"/>
      <c r="FU39" s="677"/>
      <c r="FV39" s="677"/>
      <c r="FW39" s="677"/>
      <c r="FX39" s="677"/>
      <c r="FY39" s="677"/>
      <c r="FZ39" s="677"/>
      <c r="GA39" s="677"/>
      <c r="GB39" s="677"/>
      <c r="GC39" s="677"/>
      <c r="GD39" s="677"/>
      <c r="GE39" s="677"/>
      <c r="GF39" s="677"/>
      <c r="GG39" s="677"/>
      <c r="GH39" s="677"/>
      <c r="GI39" s="677"/>
      <c r="GJ39" s="677"/>
      <c r="GK39" s="677"/>
      <c r="GL39" s="677"/>
      <c r="GM39" s="677"/>
      <c r="GN39" s="677"/>
      <c r="GO39" s="677"/>
      <c r="GP39" s="677"/>
      <c r="GQ39" s="677"/>
      <c r="GR39" s="677"/>
      <c r="GS39" s="677"/>
      <c r="GT39" s="677"/>
      <c r="GU39" s="677"/>
      <c r="GV39" s="677"/>
      <c r="GW39" s="677"/>
      <c r="GX39" s="677"/>
      <c r="GY39" s="677"/>
      <c r="GZ39" s="677"/>
      <c r="HA39" s="677"/>
      <c r="HB39" s="677"/>
      <c r="HC39" s="677"/>
      <c r="HD39" s="677"/>
      <c r="HE39" s="677"/>
      <c r="HF39" s="677"/>
      <c r="HG39" s="677"/>
      <c r="HH39" s="677"/>
      <c r="HI39" s="677"/>
      <c r="HJ39" s="677"/>
      <c r="HK39" s="677"/>
      <c r="HL39" s="677"/>
      <c r="HM39" s="677"/>
      <c r="HN39" s="677"/>
      <c r="HO39" s="677"/>
      <c r="HP39" s="677"/>
      <c r="HQ39" s="677"/>
      <c r="HR39" s="677"/>
      <c r="HS39" s="677"/>
      <c r="HT39" s="677"/>
      <c r="HU39" s="677"/>
      <c r="HV39" s="677"/>
      <c r="HW39" s="677"/>
      <c r="HX39" s="677"/>
      <c r="HY39" s="677"/>
      <c r="HZ39" s="677"/>
      <c r="IA39" s="677"/>
      <c r="IB39" s="677"/>
      <c r="IC39" s="677"/>
      <c r="ID39" s="677"/>
      <c r="IE39" s="677"/>
      <c r="IF39" s="677"/>
      <c r="IG39" s="677"/>
      <c r="IH39" s="677"/>
      <c r="II39" s="677"/>
      <c r="IJ39" s="677"/>
      <c r="IK39" s="677"/>
      <c r="IL39" s="677"/>
      <c r="IM39" s="677"/>
      <c r="IN39" s="677"/>
      <c r="IO39" s="677"/>
      <c r="IP39" s="677"/>
      <c r="IQ39" s="677"/>
      <c r="IR39" s="677"/>
      <c r="IS39" s="677"/>
      <c r="IT39" s="677"/>
      <c r="IU39" s="677"/>
      <c r="IV39" s="677"/>
      <c r="IW39" s="677"/>
      <c r="IX39" s="677"/>
      <c r="IY39" s="677"/>
      <c r="IZ39" s="677"/>
      <c r="JA39" s="677"/>
      <c r="JB39" s="677"/>
      <c r="JC39" s="677"/>
      <c r="JD39" s="677"/>
      <c r="JE39" s="677"/>
      <c r="JF39" s="677"/>
      <c r="JG39" s="677"/>
      <c r="JH39" s="677"/>
      <c r="JI39" s="677"/>
      <c r="JJ39" s="677"/>
      <c r="JK39" s="677"/>
      <c r="JL39" s="677"/>
      <c r="JM39" s="677"/>
      <c r="JN39" s="677"/>
      <c r="JO39" s="677"/>
      <c r="JP39" s="677"/>
      <c r="JQ39" s="677"/>
      <c r="JR39" s="677"/>
      <c r="JS39" s="677"/>
      <c r="JT39" s="677"/>
      <c r="JU39" s="677"/>
      <c r="JV39" s="677"/>
      <c r="JW39" s="677"/>
      <c r="JX39" s="677"/>
      <c r="JY39" s="677"/>
      <c r="JZ39" s="677"/>
      <c r="KA39" s="677"/>
      <c r="KB39" s="677"/>
      <c r="KC39" s="677"/>
      <c r="KD39" s="677"/>
      <c r="KE39" s="677"/>
      <c r="KF39" s="677"/>
      <c r="KG39" s="677"/>
      <c r="KH39" s="677"/>
      <c r="KI39" s="677"/>
      <c r="KJ39" s="677"/>
      <c r="KK39" s="677"/>
      <c r="KL39" s="677"/>
      <c r="KM39" s="677"/>
      <c r="KN39" s="677"/>
      <c r="KO39" s="677"/>
      <c r="KP39" s="677"/>
      <c r="KQ39" s="677"/>
      <c r="KR39" s="677"/>
      <c r="KS39" s="677"/>
      <c r="KT39" s="677"/>
      <c r="KU39" s="677"/>
      <c r="KV39" s="677"/>
      <c r="KW39" s="677"/>
      <c r="KX39" s="677"/>
      <c r="KY39" s="677"/>
      <c r="KZ39" s="677"/>
      <c r="LA39" s="677"/>
      <c r="LB39" s="677"/>
      <c r="LC39" s="677"/>
      <c r="LD39" s="677"/>
      <c r="LE39" s="677"/>
      <c r="LF39" s="677"/>
      <c r="LG39" s="677"/>
      <c r="LH39" s="677"/>
      <c r="LI39" s="677"/>
      <c r="LJ39" s="677"/>
      <c r="LK39" s="677"/>
      <c r="LL39" s="677"/>
      <c r="LM39" s="677"/>
      <c r="LN39" s="677"/>
      <c r="LO39" s="677"/>
      <c r="LP39" s="677"/>
      <c r="LQ39" s="677"/>
      <c r="LR39" s="677"/>
      <c r="LS39" s="677"/>
      <c r="LT39" s="677"/>
      <c r="LU39" s="677"/>
      <c r="LV39" s="677"/>
      <c r="LW39" s="677"/>
      <c r="LX39" s="677"/>
      <c r="LY39" s="677"/>
      <c r="LZ39" s="677"/>
      <c r="MA39" s="677"/>
      <c r="MB39" s="677"/>
      <c r="MC39" s="677"/>
    </row>
    <row r="40" spans="1:344" s="678" customFormat="1" ht="17" hidden="1" outlineLevel="1">
      <c r="A40" s="679"/>
      <c r="B40" s="606"/>
      <c r="C40" s="686"/>
      <c r="D40" s="685" t="s">
        <v>7</v>
      </c>
      <c r="E40" s="704" t="s">
        <v>73</v>
      </c>
      <c r="F40" s="681" t="s">
        <v>77</v>
      </c>
      <c r="G40" s="681"/>
      <c r="H40" s="177"/>
      <c r="I40" s="742">
        <f>(I32/'Direct costs Brazil'!I32)*'Direct costs Brazil'!I40</f>
        <v>18521.957088648647</v>
      </c>
      <c r="J40" s="706">
        <f>I40*(1+$H$33)</f>
        <v>19981.487307234162</v>
      </c>
      <c r="K40" s="706">
        <f t="shared" si="12"/>
        <v>21556.028507044211</v>
      </c>
      <c r="L40" s="706">
        <f t="shared" si="11"/>
        <v>23254.643553399295</v>
      </c>
      <c r="M40" s="706">
        <f t="shared" si="11"/>
        <v>25087.10946540716</v>
      </c>
      <c r="N40" s="706">
        <f t="shared" si="11"/>
        <v>27063.973691281244</v>
      </c>
      <c r="O40" s="707">
        <f t="shared" si="11"/>
        <v>29196.614818154205</v>
      </c>
      <c r="P40" s="677"/>
      <c r="Q40" s="677"/>
      <c r="R40" s="677"/>
      <c r="S40" s="677"/>
      <c r="T40" s="677"/>
      <c r="U40" s="677"/>
      <c r="V40" s="677"/>
      <c r="W40" s="677"/>
      <c r="X40" s="677"/>
      <c r="Y40" s="677"/>
      <c r="Z40" s="677"/>
      <c r="AA40" s="677"/>
      <c r="AB40" s="677"/>
      <c r="AC40" s="677"/>
      <c r="AD40" s="677"/>
      <c r="AE40" s="677"/>
      <c r="AF40" s="677"/>
      <c r="AG40" s="677"/>
      <c r="AH40" s="677"/>
      <c r="AI40" s="677"/>
      <c r="AJ40" s="677"/>
      <c r="AK40" s="677"/>
      <c r="AL40" s="677"/>
      <c r="AM40" s="677"/>
      <c r="AN40" s="677"/>
      <c r="AO40" s="677"/>
      <c r="AP40" s="677"/>
      <c r="AQ40" s="677"/>
      <c r="AR40" s="677"/>
      <c r="AS40" s="677"/>
      <c r="AT40" s="677"/>
      <c r="AU40" s="677"/>
      <c r="AV40" s="677"/>
      <c r="AW40" s="677"/>
      <c r="AX40" s="677"/>
      <c r="AY40" s="677"/>
      <c r="AZ40" s="677"/>
      <c r="BA40" s="677"/>
      <c r="BB40" s="677"/>
      <c r="BC40" s="677"/>
      <c r="BD40" s="677"/>
      <c r="BE40" s="677"/>
      <c r="BF40" s="677"/>
      <c r="BG40" s="677"/>
      <c r="BH40" s="677"/>
      <c r="BI40" s="677"/>
      <c r="BJ40" s="677"/>
      <c r="BK40" s="677"/>
      <c r="BL40" s="677"/>
      <c r="BM40" s="677"/>
      <c r="BN40" s="677"/>
      <c r="BO40" s="677"/>
      <c r="BP40" s="677"/>
      <c r="BQ40" s="677"/>
      <c r="BR40" s="677"/>
      <c r="BS40" s="677"/>
      <c r="BT40" s="677"/>
      <c r="BU40" s="677"/>
      <c r="BV40" s="677"/>
      <c r="BW40" s="677"/>
      <c r="BX40" s="677"/>
      <c r="BY40" s="677"/>
      <c r="BZ40" s="677"/>
      <c r="CA40" s="677"/>
      <c r="CB40" s="677"/>
      <c r="CC40" s="677"/>
      <c r="CD40" s="677"/>
      <c r="CE40" s="677"/>
      <c r="CF40" s="677"/>
      <c r="CG40" s="677"/>
      <c r="CH40" s="677"/>
      <c r="CI40" s="677"/>
      <c r="CJ40" s="677"/>
      <c r="CK40" s="677"/>
      <c r="CL40" s="677"/>
      <c r="CM40" s="677"/>
      <c r="CN40" s="677"/>
      <c r="CO40" s="677"/>
      <c r="CP40" s="677"/>
      <c r="CQ40" s="677"/>
      <c r="CR40" s="677"/>
      <c r="CS40" s="677"/>
      <c r="CT40" s="677"/>
      <c r="CU40" s="677"/>
      <c r="CV40" s="677"/>
      <c r="CW40" s="677"/>
      <c r="CX40" s="677"/>
      <c r="CY40" s="677"/>
      <c r="CZ40" s="677"/>
      <c r="DA40" s="677"/>
      <c r="DB40" s="677"/>
      <c r="DC40" s="677"/>
      <c r="DD40" s="677"/>
      <c r="DE40" s="677"/>
      <c r="DF40" s="677"/>
      <c r="DG40" s="677"/>
      <c r="DH40" s="677"/>
      <c r="DI40" s="677"/>
      <c r="DJ40" s="677"/>
      <c r="DK40" s="677"/>
      <c r="DL40" s="677"/>
      <c r="DM40" s="677"/>
      <c r="DN40" s="677"/>
      <c r="DO40" s="677"/>
      <c r="DP40" s="677"/>
      <c r="DQ40" s="677"/>
      <c r="DR40" s="677"/>
      <c r="DS40" s="677"/>
      <c r="DT40" s="677"/>
      <c r="DU40" s="677"/>
      <c r="DV40" s="677"/>
      <c r="DW40" s="677"/>
      <c r="DX40" s="677"/>
      <c r="DY40" s="677"/>
      <c r="DZ40" s="677"/>
      <c r="EA40" s="677"/>
      <c r="EB40" s="677"/>
      <c r="EC40" s="677"/>
      <c r="ED40" s="677"/>
      <c r="EE40" s="677"/>
      <c r="EF40" s="677"/>
      <c r="EG40" s="677"/>
      <c r="EH40" s="677"/>
      <c r="EI40" s="677"/>
      <c r="EJ40" s="677"/>
      <c r="EK40" s="677"/>
      <c r="EL40" s="677"/>
      <c r="EM40" s="677"/>
      <c r="EN40" s="677"/>
      <c r="EO40" s="677"/>
      <c r="EP40" s="677"/>
      <c r="EQ40" s="677"/>
      <c r="ER40" s="677"/>
      <c r="ES40" s="677"/>
      <c r="ET40" s="677"/>
      <c r="EU40" s="677"/>
      <c r="EV40" s="677"/>
      <c r="EW40" s="677"/>
      <c r="EX40" s="677"/>
      <c r="EY40" s="677"/>
      <c r="EZ40" s="677"/>
      <c r="FA40" s="677"/>
      <c r="FB40" s="677"/>
      <c r="FC40" s="677"/>
      <c r="FD40" s="677"/>
      <c r="FE40" s="677"/>
      <c r="FF40" s="677"/>
      <c r="FG40" s="677"/>
      <c r="FH40" s="677"/>
      <c r="FI40" s="677"/>
      <c r="FJ40" s="677"/>
      <c r="FK40" s="677"/>
      <c r="FL40" s="677"/>
      <c r="FM40" s="677"/>
      <c r="FN40" s="677"/>
      <c r="FO40" s="677"/>
      <c r="FP40" s="677"/>
      <c r="FQ40" s="677"/>
      <c r="FR40" s="677"/>
      <c r="FS40" s="677"/>
      <c r="FT40" s="677"/>
      <c r="FU40" s="677"/>
      <c r="FV40" s="677"/>
      <c r="FW40" s="677"/>
      <c r="FX40" s="677"/>
      <c r="FY40" s="677"/>
      <c r="FZ40" s="677"/>
      <c r="GA40" s="677"/>
      <c r="GB40" s="677"/>
      <c r="GC40" s="677"/>
      <c r="GD40" s="677"/>
      <c r="GE40" s="677"/>
      <c r="GF40" s="677"/>
      <c r="GG40" s="677"/>
      <c r="GH40" s="677"/>
      <c r="GI40" s="677"/>
      <c r="GJ40" s="677"/>
      <c r="GK40" s="677"/>
      <c r="GL40" s="677"/>
      <c r="GM40" s="677"/>
      <c r="GN40" s="677"/>
      <c r="GO40" s="677"/>
      <c r="GP40" s="677"/>
      <c r="GQ40" s="677"/>
      <c r="GR40" s="677"/>
      <c r="GS40" s="677"/>
      <c r="GT40" s="677"/>
      <c r="GU40" s="677"/>
      <c r="GV40" s="677"/>
      <c r="GW40" s="677"/>
      <c r="GX40" s="677"/>
      <c r="GY40" s="677"/>
      <c r="GZ40" s="677"/>
      <c r="HA40" s="677"/>
      <c r="HB40" s="677"/>
      <c r="HC40" s="677"/>
      <c r="HD40" s="677"/>
      <c r="HE40" s="677"/>
      <c r="HF40" s="677"/>
      <c r="HG40" s="677"/>
      <c r="HH40" s="677"/>
      <c r="HI40" s="677"/>
      <c r="HJ40" s="677"/>
      <c r="HK40" s="677"/>
      <c r="HL40" s="677"/>
      <c r="HM40" s="677"/>
      <c r="HN40" s="677"/>
      <c r="HO40" s="677"/>
      <c r="HP40" s="677"/>
      <c r="HQ40" s="677"/>
      <c r="HR40" s="677"/>
      <c r="HS40" s="677"/>
      <c r="HT40" s="677"/>
      <c r="HU40" s="677"/>
      <c r="HV40" s="677"/>
      <c r="HW40" s="677"/>
      <c r="HX40" s="677"/>
      <c r="HY40" s="677"/>
      <c r="HZ40" s="677"/>
      <c r="IA40" s="677"/>
      <c r="IB40" s="677"/>
      <c r="IC40" s="677"/>
      <c r="ID40" s="677"/>
      <c r="IE40" s="677"/>
      <c r="IF40" s="677"/>
      <c r="IG40" s="677"/>
      <c r="IH40" s="677"/>
      <c r="II40" s="677"/>
      <c r="IJ40" s="677"/>
      <c r="IK40" s="677"/>
      <c r="IL40" s="677"/>
      <c r="IM40" s="677"/>
      <c r="IN40" s="677"/>
      <c r="IO40" s="677"/>
      <c r="IP40" s="677"/>
      <c r="IQ40" s="677"/>
      <c r="IR40" s="677"/>
      <c r="IS40" s="677"/>
      <c r="IT40" s="677"/>
      <c r="IU40" s="677"/>
      <c r="IV40" s="677"/>
      <c r="IW40" s="677"/>
      <c r="IX40" s="677"/>
      <c r="IY40" s="677"/>
      <c r="IZ40" s="677"/>
      <c r="JA40" s="677"/>
      <c r="JB40" s="677"/>
      <c r="JC40" s="677"/>
      <c r="JD40" s="677"/>
      <c r="JE40" s="677"/>
      <c r="JF40" s="677"/>
      <c r="JG40" s="677"/>
      <c r="JH40" s="677"/>
      <c r="JI40" s="677"/>
      <c r="JJ40" s="677"/>
      <c r="JK40" s="677"/>
      <c r="JL40" s="677"/>
      <c r="JM40" s="677"/>
      <c r="JN40" s="677"/>
      <c r="JO40" s="677"/>
      <c r="JP40" s="677"/>
      <c r="JQ40" s="677"/>
      <c r="JR40" s="677"/>
      <c r="JS40" s="677"/>
      <c r="JT40" s="677"/>
      <c r="JU40" s="677"/>
      <c r="JV40" s="677"/>
      <c r="JW40" s="677"/>
      <c r="JX40" s="677"/>
      <c r="JY40" s="677"/>
      <c r="JZ40" s="677"/>
      <c r="KA40" s="677"/>
      <c r="KB40" s="677"/>
      <c r="KC40" s="677"/>
      <c r="KD40" s="677"/>
      <c r="KE40" s="677"/>
      <c r="KF40" s="677"/>
      <c r="KG40" s="677"/>
      <c r="KH40" s="677"/>
      <c r="KI40" s="677"/>
      <c r="KJ40" s="677"/>
      <c r="KK40" s="677"/>
      <c r="KL40" s="677"/>
      <c r="KM40" s="677"/>
      <c r="KN40" s="677"/>
      <c r="KO40" s="677"/>
      <c r="KP40" s="677"/>
      <c r="KQ40" s="677"/>
      <c r="KR40" s="677"/>
      <c r="KS40" s="677"/>
      <c r="KT40" s="677"/>
      <c r="KU40" s="677"/>
      <c r="KV40" s="677"/>
      <c r="KW40" s="677"/>
      <c r="KX40" s="677"/>
      <c r="KY40" s="677"/>
      <c r="KZ40" s="677"/>
      <c r="LA40" s="677"/>
      <c r="LB40" s="677"/>
      <c r="LC40" s="677"/>
      <c r="LD40" s="677"/>
      <c r="LE40" s="677"/>
      <c r="LF40" s="677"/>
      <c r="LG40" s="677"/>
      <c r="LH40" s="677"/>
      <c r="LI40" s="677"/>
      <c r="LJ40" s="677"/>
      <c r="LK40" s="677"/>
      <c r="LL40" s="677"/>
      <c r="LM40" s="677"/>
      <c r="LN40" s="677"/>
      <c r="LO40" s="677"/>
      <c r="LP40" s="677"/>
      <c r="LQ40" s="677"/>
      <c r="LR40" s="677"/>
      <c r="LS40" s="677"/>
      <c r="LT40" s="677"/>
      <c r="LU40" s="677"/>
      <c r="LV40" s="677"/>
      <c r="LW40" s="677"/>
      <c r="LX40" s="677"/>
      <c r="LY40" s="677"/>
      <c r="LZ40" s="677"/>
      <c r="MA40" s="677"/>
      <c r="MB40" s="677"/>
      <c r="MC40" s="677"/>
    </row>
    <row r="41" spans="1:344" s="678" customFormat="1" ht="17" hidden="1" outlineLevel="1">
      <c r="A41" s="679"/>
      <c r="B41" s="606"/>
      <c r="C41" s="686"/>
      <c r="D41" s="249"/>
      <c r="E41" s="681"/>
      <c r="F41" s="681" t="s">
        <v>77</v>
      </c>
      <c r="G41" s="681"/>
      <c r="H41" s="175" t="s">
        <v>59</v>
      </c>
      <c r="I41" s="743">
        <f>SUM(I38:I40)</f>
        <v>43103.12046162162</v>
      </c>
      <c r="J41" s="708">
        <f t="shared" ref="J41:O41" si="13">SUM(J38:J40)</f>
        <v>46499.646353997407</v>
      </c>
      <c r="K41" s="708">
        <f t="shared" si="13"/>
        <v>50163.818486692398</v>
      </c>
      <c r="L41" s="708">
        <f>SUM(L38:L40)</f>
        <v>54116.727383443766</v>
      </c>
      <c r="M41" s="708">
        <f t="shared" si="13"/>
        <v>58381.125501259128</v>
      </c>
      <c r="N41" s="708">
        <f t="shared" si="13"/>
        <v>62981.558190758347</v>
      </c>
      <c r="O41" s="709">
        <f t="shared" si="13"/>
        <v>67944.504976190103</v>
      </c>
      <c r="P41" s="677"/>
      <c r="Q41" s="677"/>
      <c r="R41" s="677"/>
      <c r="S41" s="677"/>
      <c r="T41" s="677"/>
      <c r="U41" s="677"/>
      <c r="V41" s="677"/>
      <c r="W41" s="677"/>
      <c r="X41" s="677"/>
      <c r="Y41" s="677"/>
      <c r="Z41" s="677"/>
      <c r="AA41" s="677"/>
      <c r="AB41" s="677"/>
      <c r="AC41" s="677"/>
      <c r="AD41" s="677"/>
      <c r="AE41" s="677"/>
      <c r="AF41" s="677"/>
      <c r="AG41" s="677"/>
      <c r="AH41" s="677"/>
      <c r="AI41" s="677"/>
      <c r="AJ41" s="677"/>
      <c r="AK41" s="677"/>
      <c r="AL41" s="677"/>
      <c r="AM41" s="677"/>
      <c r="AN41" s="677"/>
      <c r="AO41" s="677"/>
      <c r="AP41" s="677"/>
      <c r="AQ41" s="677"/>
      <c r="AR41" s="677"/>
      <c r="AS41" s="677"/>
      <c r="AT41" s="677"/>
      <c r="AU41" s="677"/>
      <c r="AV41" s="677"/>
      <c r="AW41" s="677"/>
      <c r="AX41" s="677"/>
      <c r="AY41" s="677"/>
      <c r="AZ41" s="677"/>
      <c r="BA41" s="677"/>
      <c r="BB41" s="677"/>
      <c r="BC41" s="677"/>
      <c r="BD41" s="677"/>
      <c r="BE41" s="677"/>
      <c r="BF41" s="677"/>
      <c r="BG41" s="677"/>
      <c r="BH41" s="677"/>
      <c r="BI41" s="677"/>
      <c r="BJ41" s="677"/>
      <c r="BK41" s="677"/>
      <c r="BL41" s="677"/>
      <c r="BM41" s="677"/>
      <c r="BN41" s="677"/>
      <c r="BO41" s="677"/>
      <c r="BP41" s="677"/>
      <c r="BQ41" s="677"/>
      <c r="BR41" s="677"/>
      <c r="BS41" s="677"/>
      <c r="BT41" s="677"/>
      <c r="BU41" s="677"/>
      <c r="BV41" s="677"/>
      <c r="BW41" s="677"/>
      <c r="BX41" s="677"/>
      <c r="BY41" s="677"/>
      <c r="BZ41" s="677"/>
      <c r="CA41" s="677"/>
      <c r="CB41" s="677"/>
      <c r="CC41" s="677"/>
      <c r="CD41" s="677"/>
      <c r="CE41" s="677"/>
      <c r="CF41" s="677"/>
      <c r="CG41" s="677"/>
      <c r="CH41" s="677"/>
      <c r="CI41" s="677"/>
      <c r="CJ41" s="677"/>
      <c r="CK41" s="677"/>
      <c r="CL41" s="677"/>
      <c r="CM41" s="677"/>
      <c r="CN41" s="677"/>
      <c r="CO41" s="677"/>
      <c r="CP41" s="677"/>
      <c r="CQ41" s="677"/>
      <c r="CR41" s="677"/>
      <c r="CS41" s="677"/>
      <c r="CT41" s="677"/>
      <c r="CU41" s="677"/>
      <c r="CV41" s="677"/>
      <c r="CW41" s="677"/>
      <c r="CX41" s="677"/>
      <c r="CY41" s="677"/>
      <c r="CZ41" s="677"/>
      <c r="DA41" s="677"/>
      <c r="DB41" s="677"/>
      <c r="DC41" s="677"/>
      <c r="DD41" s="677"/>
      <c r="DE41" s="677"/>
      <c r="DF41" s="677"/>
      <c r="DG41" s="677"/>
      <c r="DH41" s="677"/>
      <c r="DI41" s="677"/>
      <c r="DJ41" s="677"/>
      <c r="DK41" s="677"/>
      <c r="DL41" s="677"/>
      <c r="DM41" s="677"/>
      <c r="DN41" s="677"/>
      <c r="DO41" s="677"/>
      <c r="DP41" s="677"/>
      <c r="DQ41" s="677"/>
      <c r="DR41" s="677"/>
      <c r="DS41" s="677"/>
      <c r="DT41" s="677"/>
      <c r="DU41" s="677"/>
      <c r="DV41" s="677"/>
      <c r="DW41" s="677"/>
      <c r="DX41" s="677"/>
      <c r="DY41" s="677"/>
      <c r="DZ41" s="677"/>
      <c r="EA41" s="677"/>
      <c r="EB41" s="677"/>
      <c r="EC41" s="677"/>
      <c r="ED41" s="677"/>
      <c r="EE41" s="677"/>
      <c r="EF41" s="677"/>
      <c r="EG41" s="677"/>
      <c r="EH41" s="677"/>
      <c r="EI41" s="677"/>
      <c r="EJ41" s="677"/>
      <c r="EK41" s="677"/>
      <c r="EL41" s="677"/>
      <c r="EM41" s="677"/>
      <c r="EN41" s="677"/>
      <c r="EO41" s="677"/>
      <c r="EP41" s="677"/>
      <c r="EQ41" s="677"/>
      <c r="ER41" s="677"/>
      <c r="ES41" s="677"/>
      <c r="ET41" s="677"/>
      <c r="EU41" s="677"/>
      <c r="EV41" s="677"/>
      <c r="EW41" s="677"/>
      <c r="EX41" s="677"/>
      <c r="EY41" s="677"/>
      <c r="EZ41" s="677"/>
      <c r="FA41" s="677"/>
      <c r="FB41" s="677"/>
      <c r="FC41" s="677"/>
      <c r="FD41" s="677"/>
      <c r="FE41" s="677"/>
      <c r="FF41" s="677"/>
      <c r="FG41" s="677"/>
      <c r="FH41" s="677"/>
      <c r="FI41" s="677"/>
      <c r="FJ41" s="677"/>
      <c r="FK41" s="677"/>
      <c r="FL41" s="677"/>
      <c r="FM41" s="677"/>
      <c r="FN41" s="677"/>
      <c r="FO41" s="677"/>
      <c r="FP41" s="677"/>
      <c r="FQ41" s="677"/>
      <c r="FR41" s="677"/>
      <c r="FS41" s="677"/>
      <c r="FT41" s="677"/>
      <c r="FU41" s="677"/>
      <c r="FV41" s="677"/>
      <c r="FW41" s="677"/>
      <c r="FX41" s="677"/>
      <c r="FY41" s="677"/>
      <c r="FZ41" s="677"/>
      <c r="GA41" s="677"/>
      <c r="GB41" s="677"/>
      <c r="GC41" s="677"/>
      <c r="GD41" s="677"/>
      <c r="GE41" s="677"/>
      <c r="GF41" s="677"/>
      <c r="GG41" s="677"/>
      <c r="GH41" s="677"/>
      <c r="GI41" s="677"/>
      <c r="GJ41" s="677"/>
      <c r="GK41" s="677"/>
      <c r="GL41" s="677"/>
      <c r="GM41" s="677"/>
      <c r="GN41" s="677"/>
      <c r="GO41" s="677"/>
      <c r="GP41" s="677"/>
      <c r="GQ41" s="677"/>
      <c r="GR41" s="677"/>
      <c r="GS41" s="677"/>
      <c r="GT41" s="677"/>
      <c r="GU41" s="677"/>
      <c r="GV41" s="677"/>
      <c r="GW41" s="677"/>
      <c r="GX41" s="677"/>
      <c r="GY41" s="677"/>
      <c r="GZ41" s="677"/>
      <c r="HA41" s="677"/>
      <c r="HB41" s="677"/>
      <c r="HC41" s="677"/>
      <c r="HD41" s="677"/>
      <c r="HE41" s="677"/>
      <c r="HF41" s="677"/>
      <c r="HG41" s="677"/>
      <c r="HH41" s="677"/>
      <c r="HI41" s="677"/>
      <c r="HJ41" s="677"/>
      <c r="HK41" s="677"/>
      <c r="HL41" s="677"/>
      <c r="HM41" s="677"/>
      <c r="HN41" s="677"/>
      <c r="HO41" s="677"/>
      <c r="HP41" s="677"/>
      <c r="HQ41" s="677"/>
      <c r="HR41" s="677"/>
      <c r="HS41" s="677"/>
      <c r="HT41" s="677"/>
      <c r="HU41" s="677"/>
      <c r="HV41" s="677"/>
      <c r="HW41" s="677"/>
      <c r="HX41" s="677"/>
      <c r="HY41" s="677"/>
      <c r="HZ41" s="677"/>
      <c r="IA41" s="677"/>
      <c r="IB41" s="677"/>
      <c r="IC41" s="677"/>
      <c r="ID41" s="677"/>
      <c r="IE41" s="677"/>
      <c r="IF41" s="677"/>
      <c r="IG41" s="677"/>
      <c r="IH41" s="677"/>
      <c r="II41" s="677"/>
      <c r="IJ41" s="677"/>
      <c r="IK41" s="677"/>
      <c r="IL41" s="677"/>
      <c r="IM41" s="677"/>
      <c r="IN41" s="677"/>
      <c r="IO41" s="677"/>
      <c r="IP41" s="677"/>
      <c r="IQ41" s="677"/>
      <c r="IR41" s="677"/>
      <c r="IS41" s="677"/>
      <c r="IT41" s="677"/>
      <c r="IU41" s="677"/>
      <c r="IV41" s="677"/>
      <c r="IW41" s="677"/>
      <c r="IX41" s="677"/>
      <c r="IY41" s="677"/>
      <c r="IZ41" s="677"/>
      <c r="JA41" s="677"/>
      <c r="JB41" s="677"/>
      <c r="JC41" s="677"/>
      <c r="JD41" s="677"/>
      <c r="JE41" s="677"/>
      <c r="JF41" s="677"/>
      <c r="JG41" s="677"/>
      <c r="JH41" s="677"/>
      <c r="JI41" s="677"/>
      <c r="JJ41" s="677"/>
      <c r="JK41" s="677"/>
      <c r="JL41" s="677"/>
      <c r="JM41" s="677"/>
      <c r="JN41" s="677"/>
      <c r="JO41" s="677"/>
      <c r="JP41" s="677"/>
      <c r="JQ41" s="677"/>
      <c r="JR41" s="677"/>
      <c r="JS41" s="677"/>
      <c r="JT41" s="677"/>
      <c r="JU41" s="677"/>
      <c r="JV41" s="677"/>
      <c r="JW41" s="677"/>
      <c r="JX41" s="677"/>
      <c r="JY41" s="677"/>
      <c r="JZ41" s="677"/>
      <c r="KA41" s="677"/>
      <c r="KB41" s="677"/>
      <c r="KC41" s="677"/>
      <c r="KD41" s="677"/>
      <c r="KE41" s="677"/>
      <c r="KF41" s="677"/>
      <c r="KG41" s="677"/>
      <c r="KH41" s="677"/>
      <c r="KI41" s="677"/>
      <c r="KJ41" s="677"/>
      <c r="KK41" s="677"/>
      <c r="KL41" s="677"/>
      <c r="KM41" s="677"/>
      <c r="KN41" s="677"/>
      <c r="KO41" s="677"/>
      <c r="KP41" s="677"/>
      <c r="KQ41" s="677"/>
      <c r="KR41" s="677"/>
      <c r="KS41" s="677"/>
      <c r="KT41" s="677"/>
      <c r="KU41" s="677"/>
      <c r="KV41" s="677"/>
      <c r="KW41" s="677"/>
      <c r="KX41" s="677"/>
      <c r="KY41" s="677"/>
      <c r="KZ41" s="677"/>
      <c r="LA41" s="677"/>
      <c r="LB41" s="677"/>
      <c r="LC41" s="677"/>
      <c r="LD41" s="677"/>
      <c r="LE41" s="677"/>
      <c r="LF41" s="677"/>
      <c r="LG41" s="677"/>
      <c r="LH41" s="677"/>
      <c r="LI41" s="677"/>
      <c r="LJ41" s="677"/>
      <c r="LK41" s="677"/>
      <c r="LL41" s="677"/>
      <c r="LM41" s="677"/>
      <c r="LN41" s="677"/>
      <c r="LO41" s="677"/>
      <c r="LP41" s="677"/>
      <c r="LQ41" s="677"/>
      <c r="LR41" s="677"/>
      <c r="LS41" s="677"/>
      <c r="LT41" s="677"/>
      <c r="LU41" s="677"/>
      <c r="LV41" s="677"/>
      <c r="LW41" s="677"/>
      <c r="LX41" s="677"/>
      <c r="LY41" s="677"/>
      <c r="LZ41" s="677"/>
      <c r="MA41" s="677"/>
      <c r="MB41" s="677"/>
      <c r="MC41" s="677"/>
    </row>
    <row r="42" spans="1:344" s="678" customFormat="1" ht="17" hidden="1" outlineLevel="1">
      <c r="A42" s="679"/>
      <c r="B42" s="606"/>
      <c r="C42" s="684" t="s">
        <v>10</v>
      </c>
      <c r="D42" s="249"/>
      <c r="E42" s="681"/>
      <c r="F42" s="681"/>
      <c r="G42" s="681"/>
      <c r="H42" s="176"/>
      <c r="I42" s="710"/>
      <c r="J42" s="710"/>
      <c r="K42" s="710"/>
      <c r="L42" s="711"/>
      <c r="M42" s="711"/>
      <c r="N42" s="711"/>
      <c r="O42" s="547"/>
      <c r="P42" s="677"/>
      <c r="Q42" s="677"/>
      <c r="R42" s="677"/>
      <c r="S42" s="677"/>
      <c r="T42" s="677"/>
      <c r="U42" s="677"/>
      <c r="V42" s="677"/>
      <c r="W42" s="677"/>
      <c r="X42" s="677"/>
      <c r="Y42" s="677"/>
      <c r="Z42" s="677"/>
      <c r="AA42" s="677"/>
      <c r="AB42" s="677"/>
      <c r="AC42" s="677"/>
      <c r="AD42" s="677"/>
      <c r="AE42" s="677"/>
      <c r="AF42" s="677"/>
      <c r="AG42" s="677"/>
      <c r="AH42" s="677"/>
      <c r="AI42" s="677"/>
      <c r="AJ42" s="677"/>
      <c r="AK42" s="677"/>
      <c r="AL42" s="677"/>
      <c r="AM42" s="677"/>
      <c r="AN42" s="677"/>
      <c r="AO42" s="677"/>
      <c r="AP42" s="677"/>
      <c r="AQ42" s="677"/>
      <c r="AR42" s="677"/>
      <c r="AS42" s="677"/>
      <c r="AT42" s="677"/>
      <c r="AU42" s="677"/>
      <c r="AV42" s="677"/>
      <c r="AW42" s="677"/>
      <c r="AX42" s="677"/>
      <c r="AY42" s="677"/>
      <c r="AZ42" s="677"/>
      <c r="BA42" s="677"/>
      <c r="BB42" s="677"/>
      <c r="BC42" s="677"/>
      <c r="BD42" s="677"/>
      <c r="BE42" s="677"/>
      <c r="BF42" s="677"/>
      <c r="BG42" s="677"/>
      <c r="BH42" s="677"/>
      <c r="BI42" s="677"/>
      <c r="BJ42" s="677"/>
      <c r="BK42" s="677"/>
      <c r="BL42" s="677"/>
      <c r="BM42" s="677"/>
      <c r="BN42" s="677"/>
      <c r="BO42" s="677"/>
      <c r="BP42" s="677"/>
      <c r="BQ42" s="677"/>
      <c r="BR42" s="677"/>
      <c r="BS42" s="677"/>
      <c r="BT42" s="677"/>
      <c r="BU42" s="677"/>
      <c r="BV42" s="677"/>
      <c r="BW42" s="677"/>
      <c r="BX42" s="677"/>
      <c r="BY42" s="677"/>
      <c r="BZ42" s="677"/>
      <c r="CA42" s="677"/>
      <c r="CB42" s="677"/>
      <c r="CC42" s="677"/>
      <c r="CD42" s="677"/>
      <c r="CE42" s="677"/>
      <c r="CF42" s="677"/>
      <c r="CG42" s="677"/>
      <c r="CH42" s="677"/>
      <c r="CI42" s="677"/>
      <c r="CJ42" s="677"/>
      <c r="CK42" s="677"/>
      <c r="CL42" s="677"/>
      <c r="CM42" s="677"/>
      <c r="CN42" s="677"/>
      <c r="CO42" s="677"/>
      <c r="CP42" s="677"/>
      <c r="CQ42" s="677"/>
      <c r="CR42" s="677"/>
      <c r="CS42" s="677"/>
      <c r="CT42" s="677"/>
      <c r="CU42" s="677"/>
      <c r="CV42" s="677"/>
      <c r="CW42" s="677"/>
      <c r="CX42" s="677"/>
      <c r="CY42" s="677"/>
      <c r="CZ42" s="677"/>
      <c r="DA42" s="677"/>
      <c r="DB42" s="677"/>
      <c r="DC42" s="677"/>
      <c r="DD42" s="677"/>
      <c r="DE42" s="677"/>
      <c r="DF42" s="677"/>
      <c r="DG42" s="677"/>
      <c r="DH42" s="677"/>
      <c r="DI42" s="677"/>
      <c r="DJ42" s="677"/>
      <c r="DK42" s="677"/>
      <c r="DL42" s="677"/>
      <c r="DM42" s="677"/>
      <c r="DN42" s="677"/>
      <c r="DO42" s="677"/>
      <c r="DP42" s="677"/>
      <c r="DQ42" s="677"/>
      <c r="DR42" s="677"/>
      <c r="DS42" s="677"/>
      <c r="DT42" s="677"/>
      <c r="DU42" s="677"/>
      <c r="DV42" s="677"/>
      <c r="DW42" s="677"/>
      <c r="DX42" s="677"/>
      <c r="DY42" s="677"/>
      <c r="DZ42" s="677"/>
      <c r="EA42" s="677"/>
      <c r="EB42" s="677"/>
      <c r="EC42" s="677"/>
      <c r="ED42" s="677"/>
      <c r="EE42" s="677"/>
      <c r="EF42" s="677"/>
      <c r="EG42" s="677"/>
      <c r="EH42" s="677"/>
      <c r="EI42" s="677"/>
      <c r="EJ42" s="677"/>
      <c r="EK42" s="677"/>
      <c r="EL42" s="677"/>
      <c r="EM42" s="677"/>
      <c r="EN42" s="677"/>
      <c r="EO42" s="677"/>
      <c r="EP42" s="677"/>
      <c r="EQ42" s="677"/>
      <c r="ER42" s="677"/>
      <c r="ES42" s="677"/>
      <c r="ET42" s="677"/>
      <c r="EU42" s="677"/>
      <c r="EV42" s="677"/>
      <c r="EW42" s="677"/>
      <c r="EX42" s="677"/>
      <c r="EY42" s="677"/>
      <c r="EZ42" s="677"/>
      <c r="FA42" s="677"/>
      <c r="FB42" s="677"/>
      <c r="FC42" s="677"/>
      <c r="FD42" s="677"/>
      <c r="FE42" s="677"/>
      <c r="FF42" s="677"/>
      <c r="FG42" s="677"/>
      <c r="FH42" s="677"/>
      <c r="FI42" s="677"/>
      <c r="FJ42" s="677"/>
      <c r="FK42" s="677"/>
      <c r="FL42" s="677"/>
      <c r="FM42" s="677"/>
      <c r="FN42" s="677"/>
      <c r="FO42" s="677"/>
      <c r="FP42" s="677"/>
      <c r="FQ42" s="677"/>
      <c r="FR42" s="677"/>
      <c r="FS42" s="677"/>
      <c r="FT42" s="677"/>
      <c r="FU42" s="677"/>
      <c r="FV42" s="677"/>
      <c r="FW42" s="677"/>
      <c r="FX42" s="677"/>
      <c r="FY42" s="677"/>
      <c r="FZ42" s="677"/>
      <c r="GA42" s="677"/>
      <c r="GB42" s="677"/>
      <c r="GC42" s="677"/>
      <c r="GD42" s="677"/>
      <c r="GE42" s="677"/>
      <c r="GF42" s="677"/>
      <c r="GG42" s="677"/>
      <c r="GH42" s="677"/>
      <c r="GI42" s="677"/>
      <c r="GJ42" s="677"/>
      <c r="GK42" s="677"/>
      <c r="GL42" s="677"/>
      <c r="GM42" s="677"/>
      <c r="GN42" s="677"/>
      <c r="GO42" s="677"/>
      <c r="GP42" s="677"/>
      <c r="GQ42" s="677"/>
      <c r="GR42" s="677"/>
      <c r="GS42" s="677"/>
      <c r="GT42" s="677"/>
      <c r="GU42" s="677"/>
      <c r="GV42" s="677"/>
      <c r="GW42" s="677"/>
      <c r="GX42" s="677"/>
      <c r="GY42" s="677"/>
      <c r="GZ42" s="677"/>
      <c r="HA42" s="677"/>
      <c r="HB42" s="677"/>
      <c r="HC42" s="677"/>
      <c r="HD42" s="677"/>
      <c r="HE42" s="677"/>
      <c r="HF42" s="677"/>
      <c r="HG42" s="677"/>
      <c r="HH42" s="677"/>
      <c r="HI42" s="677"/>
      <c r="HJ42" s="677"/>
      <c r="HK42" s="677"/>
      <c r="HL42" s="677"/>
      <c r="HM42" s="677"/>
      <c r="HN42" s="677"/>
      <c r="HO42" s="677"/>
      <c r="HP42" s="677"/>
      <c r="HQ42" s="677"/>
      <c r="HR42" s="677"/>
      <c r="HS42" s="677"/>
      <c r="HT42" s="677"/>
      <c r="HU42" s="677"/>
      <c r="HV42" s="677"/>
      <c r="HW42" s="677"/>
      <c r="HX42" s="677"/>
      <c r="HY42" s="677"/>
      <c r="HZ42" s="677"/>
      <c r="IA42" s="677"/>
      <c r="IB42" s="677"/>
      <c r="IC42" s="677"/>
      <c r="ID42" s="677"/>
      <c r="IE42" s="677"/>
      <c r="IF42" s="677"/>
      <c r="IG42" s="677"/>
      <c r="IH42" s="677"/>
      <c r="II42" s="677"/>
      <c r="IJ42" s="677"/>
      <c r="IK42" s="677"/>
      <c r="IL42" s="677"/>
      <c r="IM42" s="677"/>
      <c r="IN42" s="677"/>
      <c r="IO42" s="677"/>
      <c r="IP42" s="677"/>
      <c r="IQ42" s="677"/>
      <c r="IR42" s="677"/>
      <c r="IS42" s="677"/>
      <c r="IT42" s="677"/>
      <c r="IU42" s="677"/>
      <c r="IV42" s="677"/>
      <c r="IW42" s="677"/>
      <c r="IX42" s="677"/>
      <c r="IY42" s="677"/>
      <c r="IZ42" s="677"/>
      <c r="JA42" s="677"/>
      <c r="JB42" s="677"/>
      <c r="JC42" s="677"/>
      <c r="JD42" s="677"/>
      <c r="JE42" s="677"/>
      <c r="JF42" s="677"/>
      <c r="JG42" s="677"/>
      <c r="JH42" s="677"/>
      <c r="JI42" s="677"/>
      <c r="JJ42" s="677"/>
      <c r="JK42" s="677"/>
      <c r="JL42" s="677"/>
      <c r="JM42" s="677"/>
      <c r="JN42" s="677"/>
      <c r="JO42" s="677"/>
      <c r="JP42" s="677"/>
      <c r="JQ42" s="677"/>
      <c r="JR42" s="677"/>
      <c r="JS42" s="677"/>
      <c r="JT42" s="677"/>
      <c r="JU42" s="677"/>
      <c r="JV42" s="677"/>
      <c r="JW42" s="677"/>
      <c r="JX42" s="677"/>
      <c r="JY42" s="677"/>
      <c r="JZ42" s="677"/>
      <c r="KA42" s="677"/>
      <c r="KB42" s="677"/>
      <c r="KC42" s="677"/>
      <c r="KD42" s="677"/>
      <c r="KE42" s="677"/>
      <c r="KF42" s="677"/>
      <c r="KG42" s="677"/>
      <c r="KH42" s="677"/>
      <c r="KI42" s="677"/>
      <c r="KJ42" s="677"/>
      <c r="KK42" s="677"/>
      <c r="KL42" s="677"/>
      <c r="KM42" s="677"/>
      <c r="KN42" s="677"/>
      <c r="KO42" s="677"/>
      <c r="KP42" s="677"/>
      <c r="KQ42" s="677"/>
      <c r="KR42" s="677"/>
      <c r="KS42" s="677"/>
      <c r="KT42" s="677"/>
      <c r="KU42" s="677"/>
      <c r="KV42" s="677"/>
      <c r="KW42" s="677"/>
      <c r="KX42" s="677"/>
      <c r="KY42" s="677"/>
      <c r="KZ42" s="677"/>
      <c r="LA42" s="677"/>
      <c r="LB42" s="677"/>
      <c r="LC42" s="677"/>
      <c r="LD42" s="677"/>
      <c r="LE42" s="677"/>
      <c r="LF42" s="677"/>
      <c r="LG42" s="677"/>
      <c r="LH42" s="677"/>
      <c r="LI42" s="677"/>
      <c r="LJ42" s="677"/>
      <c r="LK42" s="677"/>
      <c r="LL42" s="677"/>
      <c r="LM42" s="677"/>
      <c r="LN42" s="677"/>
      <c r="LO42" s="677"/>
      <c r="LP42" s="677"/>
      <c r="LQ42" s="677"/>
      <c r="LR42" s="677"/>
      <c r="LS42" s="677"/>
      <c r="LT42" s="677"/>
      <c r="LU42" s="677"/>
      <c r="LV42" s="677"/>
      <c r="LW42" s="677"/>
      <c r="LX42" s="677"/>
      <c r="LY42" s="677"/>
      <c r="LZ42" s="677"/>
      <c r="MA42" s="677"/>
      <c r="MB42" s="677"/>
      <c r="MC42" s="677"/>
    </row>
    <row r="43" spans="1:344" s="678" customFormat="1" ht="17" hidden="1" outlineLevel="1">
      <c r="A43" s="679"/>
      <c r="B43" s="606"/>
      <c r="C43" s="249"/>
      <c r="D43" s="685" t="s">
        <v>5</v>
      </c>
      <c r="E43" s="681" t="s">
        <v>73</v>
      </c>
      <c r="F43" s="681" t="s">
        <v>77</v>
      </c>
      <c r="G43" s="681"/>
      <c r="H43" s="176"/>
      <c r="I43" s="712">
        <f>(I32/'Direct costs Brazil'!I32)*'Direct costs Brazil'!I43</f>
        <v>11744.346224864865</v>
      </c>
      <c r="J43" s="713">
        <f>I43*(1+$H$33)</f>
        <v>12669.800707384216</v>
      </c>
      <c r="K43" s="713">
        <f t="shared" ref="K43:K45" si="14">J43*(1+$H$33)</f>
        <v>13668.181003126092</v>
      </c>
      <c r="L43" s="713">
        <f t="shared" ref="L43:L45" si="15">K43*(1+$H$33)</f>
        <v>14745.233666172428</v>
      </c>
      <c r="M43" s="713">
        <f t="shared" ref="M43:M45" si="16">L43*(1+$H$33)</f>
        <v>15907.158079066814</v>
      </c>
      <c r="N43" s="713">
        <f t="shared" ref="N43:N45" si="17">M43*(1+$H$33)</f>
        <v>17160.642135697279</v>
      </c>
      <c r="O43" s="707">
        <f t="shared" ref="O43:O45" si="18">N43*(1+$H$33)</f>
        <v>18512.900735990224</v>
      </c>
      <c r="P43" s="677"/>
      <c r="Q43" s="677"/>
      <c r="R43" s="677"/>
      <c r="S43" s="677"/>
      <c r="T43" s="677"/>
      <c r="U43" s="677"/>
      <c r="V43" s="677"/>
      <c r="W43" s="677"/>
      <c r="X43" s="677"/>
      <c r="Y43" s="677"/>
      <c r="Z43" s="677"/>
      <c r="AA43" s="677"/>
      <c r="AB43" s="677"/>
      <c r="AC43" s="677"/>
      <c r="AD43" s="677"/>
      <c r="AE43" s="677"/>
      <c r="AF43" s="677"/>
      <c r="AG43" s="677"/>
      <c r="AH43" s="677"/>
      <c r="AI43" s="677"/>
      <c r="AJ43" s="677"/>
      <c r="AK43" s="677"/>
      <c r="AL43" s="677"/>
      <c r="AM43" s="677"/>
      <c r="AN43" s="677"/>
      <c r="AO43" s="677"/>
      <c r="AP43" s="677"/>
      <c r="AQ43" s="677"/>
      <c r="AR43" s="677"/>
      <c r="AS43" s="677"/>
      <c r="AT43" s="677"/>
      <c r="AU43" s="677"/>
      <c r="AV43" s="677"/>
      <c r="AW43" s="677"/>
      <c r="AX43" s="677"/>
      <c r="AY43" s="677"/>
      <c r="AZ43" s="677"/>
      <c r="BA43" s="677"/>
      <c r="BB43" s="677"/>
      <c r="BC43" s="677"/>
      <c r="BD43" s="677"/>
      <c r="BE43" s="677"/>
      <c r="BF43" s="677"/>
      <c r="BG43" s="677"/>
      <c r="BH43" s="677"/>
      <c r="BI43" s="677"/>
      <c r="BJ43" s="677"/>
      <c r="BK43" s="677"/>
      <c r="BL43" s="677"/>
      <c r="BM43" s="677"/>
      <c r="BN43" s="677"/>
      <c r="BO43" s="677"/>
      <c r="BP43" s="677"/>
      <c r="BQ43" s="677"/>
      <c r="BR43" s="677"/>
      <c r="BS43" s="677"/>
      <c r="BT43" s="677"/>
      <c r="BU43" s="677"/>
      <c r="BV43" s="677"/>
      <c r="BW43" s="677"/>
      <c r="BX43" s="677"/>
      <c r="BY43" s="677"/>
      <c r="BZ43" s="677"/>
      <c r="CA43" s="677"/>
      <c r="CB43" s="677"/>
      <c r="CC43" s="677"/>
      <c r="CD43" s="677"/>
      <c r="CE43" s="677"/>
      <c r="CF43" s="677"/>
      <c r="CG43" s="677"/>
      <c r="CH43" s="677"/>
      <c r="CI43" s="677"/>
      <c r="CJ43" s="677"/>
      <c r="CK43" s="677"/>
      <c r="CL43" s="677"/>
      <c r="CM43" s="677"/>
      <c r="CN43" s="677"/>
      <c r="CO43" s="677"/>
      <c r="CP43" s="677"/>
      <c r="CQ43" s="677"/>
      <c r="CR43" s="677"/>
      <c r="CS43" s="677"/>
      <c r="CT43" s="677"/>
      <c r="CU43" s="677"/>
      <c r="CV43" s="677"/>
      <c r="CW43" s="677"/>
      <c r="CX43" s="677"/>
      <c r="CY43" s="677"/>
      <c r="CZ43" s="677"/>
      <c r="DA43" s="677"/>
      <c r="DB43" s="677"/>
      <c r="DC43" s="677"/>
      <c r="DD43" s="677"/>
      <c r="DE43" s="677"/>
      <c r="DF43" s="677"/>
      <c r="DG43" s="677"/>
      <c r="DH43" s="677"/>
      <c r="DI43" s="677"/>
      <c r="DJ43" s="677"/>
      <c r="DK43" s="677"/>
      <c r="DL43" s="677"/>
      <c r="DM43" s="677"/>
      <c r="DN43" s="677"/>
      <c r="DO43" s="677"/>
      <c r="DP43" s="677"/>
      <c r="DQ43" s="677"/>
      <c r="DR43" s="677"/>
      <c r="DS43" s="677"/>
      <c r="DT43" s="677"/>
      <c r="DU43" s="677"/>
      <c r="DV43" s="677"/>
      <c r="DW43" s="677"/>
      <c r="DX43" s="677"/>
      <c r="DY43" s="677"/>
      <c r="DZ43" s="677"/>
      <c r="EA43" s="677"/>
      <c r="EB43" s="677"/>
      <c r="EC43" s="677"/>
      <c r="ED43" s="677"/>
      <c r="EE43" s="677"/>
      <c r="EF43" s="677"/>
      <c r="EG43" s="677"/>
      <c r="EH43" s="677"/>
      <c r="EI43" s="677"/>
      <c r="EJ43" s="677"/>
      <c r="EK43" s="677"/>
      <c r="EL43" s="677"/>
      <c r="EM43" s="677"/>
      <c r="EN43" s="677"/>
      <c r="EO43" s="677"/>
      <c r="EP43" s="677"/>
      <c r="EQ43" s="677"/>
      <c r="ER43" s="677"/>
      <c r="ES43" s="677"/>
      <c r="ET43" s="677"/>
      <c r="EU43" s="677"/>
      <c r="EV43" s="677"/>
      <c r="EW43" s="677"/>
      <c r="EX43" s="677"/>
      <c r="EY43" s="677"/>
      <c r="EZ43" s="677"/>
      <c r="FA43" s="677"/>
      <c r="FB43" s="677"/>
      <c r="FC43" s="677"/>
      <c r="FD43" s="677"/>
      <c r="FE43" s="677"/>
      <c r="FF43" s="677"/>
      <c r="FG43" s="677"/>
      <c r="FH43" s="677"/>
      <c r="FI43" s="677"/>
      <c r="FJ43" s="677"/>
      <c r="FK43" s="677"/>
      <c r="FL43" s="677"/>
      <c r="FM43" s="677"/>
      <c r="FN43" s="677"/>
      <c r="FO43" s="677"/>
      <c r="FP43" s="677"/>
      <c r="FQ43" s="677"/>
      <c r="FR43" s="677"/>
      <c r="FS43" s="677"/>
      <c r="FT43" s="677"/>
      <c r="FU43" s="677"/>
      <c r="FV43" s="677"/>
      <c r="FW43" s="677"/>
      <c r="FX43" s="677"/>
      <c r="FY43" s="677"/>
      <c r="FZ43" s="677"/>
      <c r="GA43" s="677"/>
      <c r="GB43" s="677"/>
      <c r="GC43" s="677"/>
      <c r="GD43" s="677"/>
      <c r="GE43" s="677"/>
      <c r="GF43" s="677"/>
      <c r="GG43" s="677"/>
      <c r="GH43" s="677"/>
      <c r="GI43" s="677"/>
      <c r="GJ43" s="677"/>
      <c r="GK43" s="677"/>
      <c r="GL43" s="677"/>
      <c r="GM43" s="677"/>
      <c r="GN43" s="677"/>
      <c r="GO43" s="677"/>
      <c r="GP43" s="677"/>
      <c r="GQ43" s="677"/>
      <c r="GR43" s="677"/>
      <c r="GS43" s="677"/>
      <c r="GT43" s="677"/>
      <c r="GU43" s="677"/>
      <c r="GV43" s="677"/>
      <c r="GW43" s="677"/>
      <c r="GX43" s="677"/>
      <c r="GY43" s="677"/>
      <c r="GZ43" s="677"/>
      <c r="HA43" s="677"/>
      <c r="HB43" s="677"/>
      <c r="HC43" s="677"/>
      <c r="HD43" s="677"/>
      <c r="HE43" s="677"/>
      <c r="HF43" s="677"/>
      <c r="HG43" s="677"/>
      <c r="HH43" s="677"/>
      <c r="HI43" s="677"/>
      <c r="HJ43" s="677"/>
      <c r="HK43" s="677"/>
      <c r="HL43" s="677"/>
      <c r="HM43" s="677"/>
      <c r="HN43" s="677"/>
      <c r="HO43" s="677"/>
      <c r="HP43" s="677"/>
      <c r="HQ43" s="677"/>
      <c r="HR43" s="677"/>
      <c r="HS43" s="677"/>
      <c r="HT43" s="677"/>
      <c r="HU43" s="677"/>
      <c r="HV43" s="677"/>
      <c r="HW43" s="677"/>
      <c r="HX43" s="677"/>
      <c r="HY43" s="677"/>
      <c r="HZ43" s="677"/>
      <c r="IA43" s="677"/>
      <c r="IB43" s="677"/>
      <c r="IC43" s="677"/>
      <c r="ID43" s="677"/>
      <c r="IE43" s="677"/>
      <c r="IF43" s="677"/>
      <c r="IG43" s="677"/>
      <c r="IH43" s="677"/>
      <c r="II43" s="677"/>
      <c r="IJ43" s="677"/>
      <c r="IK43" s="677"/>
      <c r="IL43" s="677"/>
      <c r="IM43" s="677"/>
      <c r="IN43" s="677"/>
      <c r="IO43" s="677"/>
      <c r="IP43" s="677"/>
      <c r="IQ43" s="677"/>
      <c r="IR43" s="677"/>
      <c r="IS43" s="677"/>
      <c r="IT43" s="677"/>
      <c r="IU43" s="677"/>
      <c r="IV43" s="677"/>
      <c r="IW43" s="677"/>
      <c r="IX43" s="677"/>
      <c r="IY43" s="677"/>
      <c r="IZ43" s="677"/>
      <c r="JA43" s="677"/>
      <c r="JB43" s="677"/>
      <c r="JC43" s="677"/>
      <c r="JD43" s="677"/>
      <c r="JE43" s="677"/>
      <c r="JF43" s="677"/>
      <c r="JG43" s="677"/>
      <c r="JH43" s="677"/>
      <c r="JI43" s="677"/>
      <c r="JJ43" s="677"/>
      <c r="JK43" s="677"/>
      <c r="JL43" s="677"/>
      <c r="JM43" s="677"/>
      <c r="JN43" s="677"/>
      <c r="JO43" s="677"/>
      <c r="JP43" s="677"/>
      <c r="JQ43" s="677"/>
      <c r="JR43" s="677"/>
      <c r="JS43" s="677"/>
      <c r="JT43" s="677"/>
      <c r="JU43" s="677"/>
      <c r="JV43" s="677"/>
      <c r="JW43" s="677"/>
      <c r="JX43" s="677"/>
      <c r="JY43" s="677"/>
      <c r="JZ43" s="677"/>
      <c r="KA43" s="677"/>
      <c r="KB43" s="677"/>
      <c r="KC43" s="677"/>
      <c r="KD43" s="677"/>
      <c r="KE43" s="677"/>
      <c r="KF43" s="677"/>
      <c r="KG43" s="677"/>
      <c r="KH43" s="677"/>
      <c r="KI43" s="677"/>
      <c r="KJ43" s="677"/>
      <c r="KK43" s="677"/>
      <c r="KL43" s="677"/>
      <c r="KM43" s="677"/>
      <c r="KN43" s="677"/>
      <c r="KO43" s="677"/>
      <c r="KP43" s="677"/>
      <c r="KQ43" s="677"/>
      <c r="KR43" s="677"/>
      <c r="KS43" s="677"/>
      <c r="KT43" s="677"/>
      <c r="KU43" s="677"/>
      <c r="KV43" s="677"/>
      <c r="KW43" s="677"/>
      <c r="KX43" s="677"/>
      <c r="KY43" s="677"/>
      <c r="KZ43" s="677"/>
      <c r="LA43" s="677"/>
      <c r="LB43" s="677"/>
      <c r="LC43" s="677"/>
      <c r="LD43" s="677"/>
      <c r="LE43" s="677"/>
      <c r="LF43" s="677"/>
      <c r="LG43" s="677"/>
      <c r="LH43" s="677"/>
      <c r="LI43" s="677"/>
      <c r="LJ43" s="677"/>
      <c r="LK43" s="677"/>
      <c r="LL43" s="677"/>
      <c r="LM43" s="677"/>
      <c r="LN43" s="677"/>
      <c r="LO43" s="677"/>
      <c r="LP43" s="677"/>
      <c r="LQ43" s="677"/>
      <c r="LR43" s="677"/>
      <c r="LS43" s="677"/>
      <c r="LT43" s="677"/>
      <c r="LU43" s="677"/>
      <c r="LV43" s="677"/>
      <c r="LW43" s="677"/>
      <c r="LX43" s="677"/>
      <c r="LY43" s="677"/>
      <c r="LZ43" s="677"/>
      <c r="MA43" s="677"/>
      <c r="MB43" s="677"/>
      <c r="MC43" s="677"/>
    </row>
    <row r="44" spans="1:344" s="678" customFormat="1" ht="17" hidden="1" outlineLevel="1">
      <c r="A44" s="679"/>
      <c r="B44" s="606"/>
      <c r="C44" s="686"/>
      <c r="D44" s="685" t="s">
        <v>6</v>
      </c>
      <c r="E44" s="681" t="s">
        <v>73</v>
      </c>
      <c r="F44" s="681" t="s">
        <v>77</v>
      </c>
      <c r="G44" s="681"/>
      <c r="H44" s="176"/>
      <c r="I44" s="705">
        <f>(I32/'Direct costs Brazil'!I32)*'Direct costs Brazil'!I44</f>
        <v>139739.26422486483</v>
      </c>
      <c r="J44" s="706">
        <f>I44*(1+$H$33)</f>
        <v>150750.71824578417</v>
      </c>
      <c r="K44" s="706">
        <f t="shared" si="14"/>
        <v>162629.87484355195</v>
      </c>
      <c r="L44" s="706">
        <f t="shared" si="15"/>
        <v>175445.10898122384</v>
      </c>
      <c r="M44" s="706">
        <f t="shared" si="16"/>
        <v>189270.18356894428</v>
      </c>
      <c r="N44" s="706">
        <f t="shared" si="17"/>
        <v>204184.67403417709</v>
      </c>
      <c r="O44" s="707">
        <f t="shared" si="18"/>
        <v>220274.42634807024</v>
      </c>
      <c r="P44" s="677"/>
      <c r="Q44" s="677"/>
      <c r="R44" s="677"/>
      <c r="S44" s="677"/>
      <c r="T44" s="677"/>
      <c r="U44" s="677"/>
      <c r="V44" s="677"/>
      <c r="W44" s="677"/>
      <c r="X44" s="677"/>
      <c r="Y44" s="677"/>
      <c r="Z44" s="677"/>
      <c r="AA44" s="677"/>
      <c r="AB44" s="677"/>
      <c r="AC44" s="677"/>
      <c r="AD44" s="677"/>
      <c r="AE44" s="677"/>
      <c r="AF44" s="677"/>
      <c r="AG44" s="677"/>
      <c r="AH44" s="677"/>
      <c r="AI44" s="677"/>
      <c r="AJ44" s="677"/>
      <c r="AK44" s="677"/>
      <c r="AL44" s="677"/>
      <c r="AM44" s="677"/>
      <c r="AN44" s="677"/>
      <c r="AO44" s="677"/>
      <c r="AP44" s="677"/>
      <c r="AQ44" s="677"/>
      <c r="AR44" s="677"/>
      <c r="AS44" s="677"/>
      <c r="AT44" s="677"/>
      <c r="AU44" s="677"/>
      <c r="AV44" s="677"/>
      <c r="AW44" s="677"/>
      <c r="AX44" s="677"/>
      <c r="AY44" s="677"/>
      <c r="AZ44" s="677"/>
      <c r="BA44" s="677"/>
      <c r="BB44" s="677"/>
      <c r="BC44" s="677"/>
      <c r="BD44" s="677"/>
      <c r="BE44" s="677"/>
      <c r="BF44" s="677"/>
      <c r="BG44" s="677"/>
      <c r="BH44" s="677"/>
      <c r="BI44" s="677"/>
      <c r="BJ44" s="677"/>
      <c r="BK44" s="677"/>
      <c r="BL44" s="677"/>
      <c r="BM44" s="677"/>
      <c r="BN44" s="677"/>
      <c r="BO44" s="677"/>
      <c r="BP44" s="677"/>
      <c r="BQ44" s="677"/>
      <c r="BR44" s="677"/>
      <c r="BS44" s="677"/>
      <c r="BT44" s="677"/>
      <c r="BU44" s="677"/>
      <c r="BV44" s="677"/>
      <c r="BW44" s="677"/>
      <c r="BX44" s="677"/>
      <c r="BY44" s="677"/>
      <c r="BZ44" s="677"/>
      <c r="CA44" s="677"/>
      <c r="CB44" s="677"/>
      <c r="CC44" s="677"/>
      <c r="CD44" s="677"/>
      <c r="CE44" s="677"/>
      <c r="CF44" s="677"/>
      <c r="CG44" s="677"/>
      <c r="CH44" s="677"/>
      <c r="CI44" s="677"/>
      <c r="CJ44" s="677"/>
      <c r="CK44" s="677"/>
      <c r="CL44" s="677"/>
      <c r="CM44" s="677"/>
      <c r="CN44" s="677"/>
      <c r="CO44" s="677"/>
      <c r="CP44" s="677"/>
      <c r="CQ44" s="677"/>
      <c r="CR44" s="677"/>
      <c r="CS44" s="677"/>
      <c r="CT44" s="677"/>
      <c r="CU44" s="677"/>
      <c r="CV44" s="677"/>
      <c r="CW44" s="677"/>
      <c r="CX44" s="677"/>
      <c r="CY44" s="677"/>
      <c r="CZ44" s="677"/>
      <c r="DA44" s="677"/>
      <c r="DB44" s="677"/>
      <c r="DC44" s="677"/>
      <c r="DD44" s="677"/>
      <c r="DE44" s="677"/>
      <c r="DF44" s="677"/>
      <c r="DG44" s="677"/>
      <c r="DH44" s="677"/>
      <c r="DI44" s="677"/>
      <c r="DJ44" s="677"/>
      <c r="DK44" s="677"/>
      <c r="DL44" s="677"/>
      <c r="DM44" s="677"/>
      <c r="DN44" s="677"/>
      <c r="DO44" s="677"/>
      <c r="DP44" s="677"/>
      <c r="DQ44" s="677"/>
      <c r="DR44" s="677"/>
      <c r="DS44" s="677"/>
      <c r="DT44" s="677"/>
      <c r="DU44" s="677"/>
      <c r="DV44" s="677"/>
      <c r="DW44" s="677"/>
      <c r="DX44" s="677"/>
      <c r="DY44" s="677"/>
      <c r="DZ44" s="677"/>
      <c r="EA44" s="677"/>
      <c r="EB44" s="677"/>
      <c r="EC44" s="677"/>
      <c r="ED44" s="677"/>
      <c r="EE44" s="677"/>
      <c r="EF44" s="677"/>
      <c r="EG44" s="677"/>
      <c r="EH44" s="677"/>
      <c r="EI44" s="677"/>
      <c r="EJ44" s="677"/>
      <c r="EK44" s="677"/>
      <c r="EL44" s="677"/>
      <c r="EM44" s="677"/>
      <c r="EN44" s="677"/>
      <c r="EO44" s="677"/>
      <c r="EP44" s="677"/>
      <c r="EQ44" s="677"/>
      <c r="ER44" s="677"/>
      <c r="ES44" s="677"/>
      <c r="ET44" s="677"/>
      <c r="EU44" s="677"/>
      <c r="EV44" s="677"/>
      <c r="EW44" s="677"/>
      <c r="EX44" s="677"/>
      <c r="EY44" s="677"/>
      <c r="EZ44" s="677"/>
      <c r="FA44" s="677"/>
      <c r="FB44" s="677"/>
      <c r="FC44" s="677"/>
      <c r="FD44" s="677"/>
      <c r="FE44" s="677"/>
      <c r="FF44" s="677"/>
      <c r="FG44" s="677"/>
      <c r="FH44" s="677"/>
      <c r="FI44" s="677"/>
      <c r="FJ44" s="677"/>
      <c r="FK44" s="677"/>
      <c r="FL44" s="677"/>
      <c r="FM44" s="677"/>
      <c r="FN44" s="677"/>
      <c r="FO44" s="677"/>
      <c r="FP44" s="677"/>
      <c r="FQ44" s="677"/>
      <c r="FR44" s="677"/>
      <c r="FS44" s="677"/>
      <c r="FT44" s="677"/>
      <c r="FU44" s="677"/>
      <c r="FV44" s="677"/>
      <c r="FW44" s="677"/>
      <c r="FX44" s="677"/>
      <c r="FY44" s="677"/>
      <c r="FZ44" s="677"/>
      <c r="GA44" s="677"/>
      <c r="GB44" s="677"/>
      <c r="GC44" s="677"/>
      <c r="GD44" s="677"/>
      <c r="GE44" s="677"/>
      <c r="GF44" s="677"/>
      <c r="GG44" s="677"/>
      <c r="GH44" s="677"/>
      <c r="GI44" s="677"/>
      <c r="GJ44" s="677"/>
      <c r="GK44" s="677"/>
      <c r="GL44" s="677"/>
      <c r="GM44" s="677"/>
      <c r="GN44" s="677"/>
      <c r="GO44" s="677"/>
      <c r="GP44" s="677"/>
      <c r="GQ44" s="677"/>
      <c r="GR44" s="677"/>
      <c r="GS44" s="677"/>
      <c r="GT44" s="677"/>
      <c r="GU44" s="677"/>
      <c r="GV44" s="677"/>
      <c r="GW44" s="677"/>
      <c r="GX44" s="677"/>
      <c r="GY44" s="677"/>
      <c r="GZ44" s="677"/>
      <c r="HA44" s="677"/>
      <c r="HB44" s="677"/>
      <c r="HC44" s="677"/>
      <c r="HD44" s="677"/>
      <c r="HE44" s="677"/>
      <c r="HF44" s="677"/>
      <c r="HG44" s="677"/>
      <c r="HH44" s="677"/>
      <c r="HI44" s="677"/>
      <c r="HJ44" s="677"/>
      <c r="HK44" s="677"/>
      <c r="HL44" s="677"/>
      <c r="HM44" s="677"/>
      <c r="HN44" s="677"/>
      <c r="HO44" s="677"/>
      <c r="HP44" s="677"/>
      <c r="HQ44" s="677"/>
      <c r="HR44" s="677"/>
      <c r="HS44" s="677"/>
      <c r="HT44" s="677"/>
      <c r="HU44" s="677"/>
      <c r="HV44" s="677"/>
      <c r="HW44" s="677"/>
      <c r="HX44" s="677"/>
      <c r="HY44" s="677"/>
      <c r="HZ44" s="677"/>
      <c r="IA44" s="677"/>
      <c r="IB44" s="677"/>
      <c r="IC44" s="677"/>
      <c r="ID44" s="677"/>
      <c r="IE44" s="677"/>
      <c r="IF44" s="677"/>
      <c r="IG44" s="677"/>
      <c r="IH44" s="677"/>
      <c r="II44" s="677"/>
      <c r="IJ44" s="677"/>
      <c r="IK44" s="677"/>
      <c r="IL44" s="677"/>
      <c r="IM44" s="677"/>
      <c r="IN44" s="677"/>
      <c r="IO44" s="677"/>
      <c r="IP44" s="677"/>
      <c r="IQ44" s="677"/>
      <c r="IR44" s="677"/>
      <c r="IS44" s="677"/>
      <c r="IT44" s="677"/>
      <c r="IU44" s="677"/>
      <c r="IV44" s="677"/>
      <c r="IW44" s="677"/>
      <c r="IX44" s="677"/>
      <c r="IY44" s="677"/>
      <c r="IZ44" s="677"/>
      <c r="JA44" s="677"/>
      <c r="JB44" s="677"/>
      <c r="JC44" s="677"/>
      <c r="JD44" s="677"/>
      <c r="JE44" s="677"/>
      <c r="JF44" s="677"/>
      <c r="JG44" s="677"/>
      <c r="JH44" s="677"/>
      <c r="JI44" s="677"/>
      <c r="JJ44" s="677"/>
      <c r="JK44" s="677"/>
      <c r="JL44" s="677"/>
      <c r="JM44" s="677"/>
      <c r="JN44" s="677"/>
      <c r="JO44" s="677"/>
      <c r="JP44" s="677"/>
      <c r="JQ44" s="677"/>
      <c r="JR44" s="677"/>
      <c r="JS44" s="677"/>
      <c r="JT44" s="677"/>
      <c r="JU44" s="677"/>
      <c r="JV44" s="677"/>
      <c r="JW44" s="677"/>
      <c r="JX44" s="677"/>
      <c r="JY44" s="677"/>
      <c r="JZ44" s="677"/>
      <c r="KA44" s="677"/>
      <c r="KB44" s="677"/>
      <c r="KC44" s="677"/>
      <c r="KD44" s="677"/>
      <c r="KE44" s="677"/>
      <c r="KF44" s="677"/>
      <c r="KG44" s="677"/>
      <c r="KH44" s="677"/>
      <c r="KI44" s="677"/>
      <c r="KJ44" s="677"/>
      <c r="KK44" s="677"/>
      <c r="KL44" s="677"/>
      <c r="KM44" s="677"/>
      <c r="KN44" s="677"/>
      <c r="KO44" s="677"/>
      <c r="KP44" s="677"/>
      <c r="KQ44" s="677"/>
      <c r="KR44" s="677"/>
      <c r="KS44" s="677"/>
      <c r="KT44" s="677"/>
      <c r="KU44" s="677"/>
      <c r="KV44" s="677"/>
      <c r="KW44" s="677"/>
      <c r="KX44" s="677"/>
      <c r="KY44" s="677"/>
      <c r="KZ44" s="677"/>
      <c r="LA44" s="677"/>
      <c r="LB44" s="677"/>
      <c r="LC44" s="677"/>
      <c r="LD44" s="677"/>
      <c r="LE44" s="677"/>
      <c r="LF44" s="677"/>
      <c r="LG44" s="677"/>
      <c r="LH44" s="677"/>
      <c r="LI44" s="677"/>
      <c r="LJ44" s="677"/>
      <c r="LK44" s="677"/>
      <c r="LL44" s="677"/>
      <c r="LM44" s="677"/>
      <c r="LN44" s="677"/>
      <c r="LO44" s="677"/>
      <c r="LP44" s="677"/>
      <c r="LQ44" s="677"/>
      <c r="LR44" s="677"/>
      <c r="LS44" s="677"/>
      <c r="LT44" s="677"/>
      <c r="LU44" s="677"/>
      <c r="LV44" s="677"/>
      <c r="LW44" s="677"/>
      <c r="LX44" s="677"/>
      <c r="LY44" s="677"/>
      <c r="LZ44" s="677"/>
      <c r="MA44" s="677"/>
      <c r="MB44" s="677"/>
      <c r="MC44" s="677"/>
    </row>
    <row r="45" spans="1:344" s="678" customFormat="1" ht="17" hidden="1" outlineLevel="1">
      <c r="A45" s="679"/>
      <c r="B45" s="606"/>
      <c r="C45" s="686"/>
      <c r="D45" s="685" t="s">
        <v>7</v>
      </c>
      <c r="E45" s="681" t="s">
        <v>73</v>
      </c>
      <c r="F45" s="681" t="s">
        <v>77</v>
      </c>
      <c r="G45" s="681"/>
      <c r="H45" s="176"/>
      <c r="I45" s="705">
        <f>(I32/'Direct costs Brazil'!I32)*'Direct costs Brazil'!I45</f>
        <v>115763.71610594595</v>
      </c>
      <c r="J45" s="706">
        <f>I45*(1+$H$33)</f>
        <v>124885.89693509448</v>
      </c>
      <c r="K45" s="706">
        <f t="shared" si="14"/>
        <v>134726.90561357993</v>
      </c>
      <c r="L45" s="706">
        <f t="shared" si="15"/>
        <v>145343.38577593002</v>
      </c>
      <c r="M45" s="706">
        <f t="shared" si="16"/>
        <v>156796.44457507328</v>
      </c>
      <c r="N45" s="706">
        <f t="shared" si="17"/>
        <v>169152.00440758906</v>
      </c>
      <c r="O45" s="707">
        <f t="shared" si="18"/>
        <v>182481.18235490707</v>
      </c>
      <c r="P45" s="677"/>
      <c r="Q45" s="677"/>
      <c r="R45" s="677"/>
      <c r="S45" s="677"/>
      <c r="T45" s="677"/>
      <c r="U45" s="677"/>
      <c r="V45" s="677"/>
      <c r="W45" s="677"/>
      <c r="X45" s="677"/>
      <c r="Y45" s="677"/>
      <c r="Z45" s="677"/>
      <c r="AA45" s="677"/>
      <c r="AB45" s="677"/>
      <c r="AC45" s="677"/>
      <c r="AD45" s="677"/>
      <c r="AE45" s="677"/>
      <c r="AF45" s="677"/>
      <c r="AG45" s="677"/>
      <c r="AH45" s="677"/>
      <c r="AI45" s="677"/>
      <c r="AJ45" s="677"/>
      <c r="AK45" s="677"/>
      <c r="AL45" s="677"/>
      <c r="AM45" s="677"/>
      <c r="AN45" s="677"/>
      <c r="AO45" s="677"/>
      <c r="AP45" s="677"/>
      <c r="AQ45" s="677"/>
      <c r="AR45" s="677"/>
      <c r="AS45" s="677"/>
      <c r="AT45" s="677"/>
      <c r="AU45" s="677"/>
      <c r="AV45" s="677"/>
      <c r="AW45" s="677"/>
      <c r="AX45" s="677"/>
      <c r="AY45" s="677"/>
      <c r="AZ45" s="677"/>
      <c r="BA45" s="677"/>
      <c r="BB45" s="677"/>
      <c r="BC45" s="677"/>
      <c r="BD45" s="677"/>
      <c r="BE45" s="677"/>
      <c r="BF45" s="677"/>
      <c r="BG45" s="677"/>
      <c r="BH45" s="677"/>
      <c r="BI45" s="677"/>
      <c r="BJ45" s="677"/>
      <c r="BK45" s="677"/>
      <c r="BL45" s="677"/>
      <c r="BM45" s="677"/>
      <c r="BN45" s="677"/>
      <c r="BO45" s="677"/>
      <c r="BP45" s="677"/>
      <c r="BQ45" s="677"/>
      <c r="BR45" s="677"/>
      <c r="BS45" s="677"/>
      <c r="BT45" s="677"/>
      <c r="BU45" s="677"/>
      <c r="BV45" s="677"/>
      <c r="BW45" s="677"/>
      <c r="BX45" s="677"/>
      <c r="BY45" s="677"/>
      <c r="BZ45" s="677"/>
      <c r="CA45" s="677"/>
      <c r="CB45" s="677"/>
      <c r="CC45" s="677"/>
      <c r="CD45" s="677"/>
      <c r="CE45" s="677"/>
      <c r="CF45" s="677"/>
      <c r="CG45" s="677"/>
      <c r="CH45" s="677"/>
      <c r="CI45" s="677"/>
      <c r="CJ45" s="677"/>
      <c r="CK45" s="677"/>
      <c r="CL45" s="677"/>
      <c r="CM45" s="677"/>
      <c r="CN45" s="677"/>
      <c r="CO45" s="677"/>
      <c r="CP45" s="677"/>
      <c r="CQ45" s="677"/>
      <c r="CR45" s="677"/>
      <c r="CS45" s="677"/>
      <c r="CT45" s="677"/>
      <c r="CU45" s="677"/>
      <c r="CV45" s="677"/>
      <c r="CW45" s="677"/>
      <c r="CX45" s="677"/>
      <c r="CY45" s="677"/>
      <c r="CZ45" s="677"/>
      <c r="DA45" s="677"/>
      <c r="DB45" s="677"/>
      <c r="DC45" s="677"/>
      <c r="DD45" s="677"/>
      <c r="DE45" s="677"/>
      <c r="DF45" s="677"/>
      <c r="DG45" s="677"/>
      <c r="DH45" s="677"/>
      <c r="DI45" s="677"/>
      <c r="DJ45" s="677"/>
      <c r="DK45" s="677"/>
      <c r="DL45" s="677"/>
      <c r="DM45" s="677"/>
      <c r="DN45" s="677"/>
      <c r="DO45" s="677"/>
      <c r="DP45" s="677"/>
      <c r="DQ45" s="677"/>
      <c r="DR45" s="677"/>
      <c r="DS45" s="677"/>
      <c r="DT45" s="677"/>
      <c r="DU45" s="677"/>
      <c r="DV45" s="677"/>
      <c r="DW45" s="677"/>
      <c r="DX45" s="677"/>
      <c r="DY45" s="677"/>
      <c r="DZ45" s="677"/>
      <c r="EA45" s="677"/>
      <c r="EB45" s="677"/>
      <c r="EC45" s="677"/>
      <c r="ED45" s="677"/>
      <c r="EE45" s="677"/>
      <c r="EF45" s="677"/>
      <c r="EG45" s="677"/>
      <c r="EH45" s="677"/>
      <c r="EI45" s="677"/>
      <c r="EJ45" s="677"/>
      <c r="EK45" s="677"/>
      <c r="EL45" s="677"/>
      <c r="EM45" s="677"/>
      <c r="EN45" s="677"/>
      <c r="EO45" s="677"/>
      <c r="EP45" s="677"/>
      <c r="EQ45" s="677"/>
      <c r="ER45" s="677"/>
      <c r="ES45" s="677"/>
      <c r="ET45" s="677"/>
      <c r="EU45" s="677"/>
      <c r="EV45" s="677"/>
      <c r="EW45" s="677"/>
      <c r="EX45" s="677"/>
      <c r="EY45" s="677"/>
      <c r="EZ45" s="677"/>
      <c r="FA45" s="677"/>
      <c r="FB45" s="677"/>
      <c r="FC45" s="677"/>
      <c r="FD45" s="677"/>
      <c r="FE45" s="677"/>
      <c r="FF45" s="677"/>
      <c r="FG45" s="677"/>
      <c r="FH45" s="677"/>
      <c r="FI45" s="677"/>
      <c r="FJ45" s="677"/>
      <c r="FK45" s="677"/>
      <c r="FL45" s="677"/>
      <c r="FM45" s="677"/>
      <c r="FN45" s="677"/>
      <c r="FO45" s="677"/>
      <c r="FP45" s="677"/>
      <c r="FQ45" s="677"/>
      <c r="FR45" s="677"/>
      <c r="FS45" s="677"/>
      <c r="FT45" s="677"/>
      <c r="FU45" s="677"/>
      <c r="FV45" s="677"/>
      <c r="FW45" s="677"/>
      <c r="FX45" s="677"/>
      <c r="FY45" s="677"/>
      <c r="FZ45" s="677"/>
      <c r="GA45" s="677"/>
      <c r="GB45" s="677"/>
      <c r="GC45" s="677"/>
      <c r="GD45" s="677"/>
      <c r="GE45" s="677"/>
      <c r="GF45" s="677"/>
      <c r="GG45" s="677"/>
      <c r="GH45" s="677"/>
      <c r="GI45" s="677"/>
      <c r="GJ45" s="677"/>
      <c r="GK45" s="677"/>
      <c r="GL45" s="677"/>
      <c r="GM45" s="677"/>
      <c r="GN45" s="677"/>
      <c r="GO45" s="677"/>
      <c r="GP45" s="677"/>
      <c r="GQ45" s="677"/>
      <c r="GR45" s="677"/>
      <c r="GS45" s="677"/>
      <c r="GT45" s="677"/>
      <c r="GU45" s="677"/>
      <c r="GV45" s="677"/>
      <c r="GW45" s="677"/>
      <c r="GX45" s="677"/>
      <c r="GY45" s="677"/>
      <c r="GZ45" s="677"/>
      <c r="HA45" s="677"/>
      <c r="HB45" s="677"/>
      <c r="HC45" s="677"/>
      <c r="HD45" s="677"/>
      <c r="HE45" s="677"/>
      <c r="HF45" s="677"/>
      <c r="HG45" s="677"/>
      <c r="HH45" s="677"/>
      <c r="HI45" s="677"/>
      <c r="HJ45" s="677"/>
      <c r="HK45" s="677"/>
      <c r="HL45" s="677"/>
      <c r="HM45" s="677"/>
      <c r="HN45" s="677"/>
      <c r="HO45" s="677"/>
      <c r="HP45" s="677"/>
      <c r="HQ45" s="677"/>
      <c r="HR45" s="677"/>
      <c r="HS45" s="677"/>
      <c r="HT45" s="677"/>
      <c r="HU45" s="677"/>
      <c r="HV45" s="677"/>
      <c r="HW45" s="677"/>
      <c r="HX45" s="677"/>
      <c r="HY45" s="677"/>
      <c r="HZ45" s="677"/>
      <c r="IA45" s="677"/>
      <c r="IB45" s="677"/>
      <c r="IC45" s="677"/>
      <c r="ID45" s="677"/>
      <c r="IE45" s="677"/>
      <c r="IF45" s="677"/>
      <c r="IG45" s="677"/>
      <c r="IH45" s="677"/>
      <c r="II45" s="677"/>
      <c r="IJ45" s="677"/>
      <c r="IK45" s="677"/>
      <c r="IL45" s="677"/>
      <c r="IM45" s="677"/>
      <c r="IN45" s="677"/>
      <c r="IO45" s="677"/>
      <c r="IP45" s="677"/>
      <c r="IQ45" s="677"/>
      <c r="IR45" s="677"/>
      <c r="IS45" s="677"/>
      <c r="IT45" s="677"/>
      <c r="IU45" s="677"/>
      <c r="IV45" s="677"/>
      <c r="IW45" s="677"/>
      <c r="IX45" s="677"/>
      <c r="IY45" s="677"/>
      <c r="IZ45" s="677"/>
      <c r="JA45" s="677"/>
      <c r="JB45" s="677"/>
      <c r="JC45" s="677"/>
      <c r="JD45" s="677"/>
      <c r="JE45" s="677"/>
      <c r="JF45" s="677"/>
      <c r="JG45" s="677"/>
      <c r="JH45" s="677"/>
      <c r="JI45" s="677"/>
      <c r="JJ45" s="677"/>
      <c r="JK45" s="677"/>
      <c r="JL45" s="677"/>
      <c r="JM45" s="677"/>
      <c r="JN45" s="677"/>
      <c r="JO45" s="677"/>
      <c r="JP45" s="677"/>
      <c r="JQ45" s="677"/>
      <c r="JR45" s="677"/>
      <c r="JS45" s="677"/>
      <c r="JT45" s="677"/>
      <c r="JU45" s="677"/>
      <c r="JV45" s="677"/>
      <c r="JW45" s="677"/>
      <c r="JX45" s="677"/>
      <c r="JY45" s="677"/>
      <c r="JZ45" s="677"/>
      <c r="KA45" s="677"/>
      <c r="KB45" s="677"/>
      <c r="KC45" s="677"/>
      <c r="KD45" s="677"/>
      <c r="KE45" s="677"/>
      <c r="KF45" s="677"/>
      <c r="KG45" s="677"/>
      <c r="KH45" s="677"/>
      <c r="KI45" s="677"/>
      <c r="KJ45" s="677"/>
      <c r="KK45" s="677"/>
      <c r="KL45" s="677"/>
      <c r="KM45" s="677"/>
      <c r="KN45" s="677"/>
      <c r="KO45" s="677"/>
      <c r="KP45" s="677"/>
      <c r="KQ45" s="677"/>
      <c r="KR45" s="677"/>
      <c r="KS45" s="677"/>
      <c r="KT45" s="677"/>
      <c r="KU45" s="677"/>
      <c r="KV45" s="677"/>
      <c r="KW45" s="677"/>
      <c r="KX45" s="677"/>
      <c r="KY45" s="677"/>
      <c r="KZ45" s="677"/>
      <c r="LA45" s="677"/>
      <c r="LB45" s="677"/>
      <c r="LC45" s="677"/>
      <c r="LD45" s="677"/>
      <c r="LE45" s="677"/>
      <c r="LF45" s="677"/>
      <c r="LG45" s="677"/>
      <c r="LH45" s="677"/>
      <c r="LI45" s="677"/>
      <c r="LJ45" s="677"/>
      <c r="LK45" s="677"/>
      <c r="LL45" s="677"/>
      <c r="LM45" s="677"/>
      <c r="LN45" s="677"/>
      <c r="LO45" s="677"/>
      <c r="LP45" s="677"/>
      <c r="LQ45" s="677"/>
      <c r="LR45" s="677"/>
      <c r="LS45" s="677"/>
      <c r="LT45" s="677"/>
      <c r="LU45" s="677"/>
      <c r="LV45" s="677"/>
      <c r="LW45" s="677"/>
      <c r="LX45" s="677"/>
      <c r="LY45" s="677"/>
      <c r="LZ45" s="677"/>
      <c r="MA45" s="677"/>
      <c r="MB45" s="677"/>
      <c r="MC45" s="677"/>
    </row>
    <row r="46" spans="1:344" s="678" customFormat="1" ht="18" hidden="1" thickBot="1">
      <c r="A46" s="679"/>
      <c r="B46" s="606"/>
      <c r="C46" s="606"/>
      <c r="D46" s="680"/>
      <c r="E46" s="681"/>
      <c r="F46" s="681"/>
      <c r="G46" s="681"/>
      <c r="H46" s="714" t="s">
        <v>59</v>
      </c>
      <c r="I46" s="715">
        <f>SUM(I43:I45)</f>
        <v>267247.32655567565</v>
      </c>
      <c r="J46" s="716">
        <f t="shared" ref="J46:O46" si="19">SUM(J43:J45)</f>
        <v>288306.41588826285</v>
      </c>
      <c r="K46" s="716">
        <f t="shared" si="19"/>
        <v>311024.961460258</v>
      </c>
      <c r="L46" s="716">
        <f t="shared" si="19"/>
        <v>335533.72842332628</v>
      </c>
      <c r="M46" s="716">
        <f t="shared" si="19"/>
        <v>361973.78622308437</v>
      </c>
      <c r="N46" s="716">
        <f t="shared" si="19"/>
        <v>390497.32057746343</v>
      </c>
      <c r="O46" s="717">
        <f t="shared" si="19"/>
        <v>421268.50943896757</v>
      </c>
      <c r="P46" s="677"/>
      <c r="Q46" s="677"/>
      <c r="R46" s="677"/>
      <c r="S46" s="677"/>
      <c r="T46" s="677"/>
      <c r="U46" s="677"/>
      <c r="V46" s="677"/>
      <c r="W46" s="677"/>
      <c r="X46" s="677"/>
      <c r="Y46" s="677"/>
      <c r="Z46" s="677"/>
      <c r="AA46" s="677"/>
      <c r="AB46" s="677"/>
      <c r="AC46" s="677"/>
      <c r="AD46" s="677"/>
      <c r="AE46" s="677"/>
      <c r="AF46" s="677"/>
      <c r="AG46" s="677"/>
      <c r="AH46" s="677"/>
      <c r="AI46" s="677"/>
      <c r="AJ46" s="677"/>
      <c r="AK46" s="677"/>
      <c r="AL46" s="677"/>
      <c r="AM46" s="677"/>
      <c r="AN46" s="677"/>
      <c r="AO46" s="677"/>
      <c r="AP46" s="677"/>
      <c r="AQ46" s="677"/>
      <c r="AR46" s="677"/>
      <c r="AS46" s="677"/>
      <c r="AT46" s="677"/>
      <c r="AU46" s="677"/>
      <c r="AV46" s="677"/>
      <c r="AW46" s="677"/>
      <c r="AX46" s="677"/>
      <c r="AY46" s="677"/>
      <c r="AZ46" s="677"/>
      <c r="BA46" s="677"/>
      <c r="BB46" s="677"/>
      <c r="BC46" s="677"/>
      <c r="BD46" s="677"/>
      <c r="BE46" s="677"/>
      <c r="BF46" s="677"/>
      <c r="BG46" s="677"/>
      <c r="BH46" s="677"/>
      <c r="BI46" s="677"/>
      <c r="BJ46" s="677"/>
      <c r="BK46" s="677"/>
      <c r="BL46" s="677"/>
      <c r="BM46" s="677"/>
      <c r="BN46" s="677"/>
      <c r="BO46" s="677"/>
      <c r="BP46" s="677"/>
      <c r="BQ46" s="677"/>
      <c r="BR46" s="677"/>
      <c r="BS46" s="677"/>
      <c r="BT46" s="677"/>
      <c r="BU46" s="677"/>
      <c r="BV46" s="677"/>
      <c r="BW46" s="677"/>
      <c r="BX46" s="677"/>
      <c r="BY46" s="677"/>
      <c r="BZ46" s="677"/>
      <c r="CA46" s="677"/>
      <c r="CB46" s="677"/>
      <c r="CC46" s="677"/>
      <c r="CD46" s="677"/>
      <c r="CE46" s="677"/>
      <c r="CF46" s="677"/>
      <c r="CG46" s="677"/>
      <c r="CH46" s="677"/>
      <c r="CI46" s="677"/>
      <c r="CJ46" s="677"/>
      <c r="CK46" s="677"/>
      <c r="CL46" s="677"/>
      <c r="CM46" s="677"/>
      <c r="CN46" s="677"/>
      <c r="CO46" s="677"/>
      <c r="CP46" s="677"/>
      <c r="CQ46" s="677"/>
      <c r="CR46" s="677"/>
      <c r="CS46" s="677"/>
      <c r="CT46" s="677"/>
      <c r="CU46" s="677"/>
      <c r="CV46" s="677"/>
      <c r="CW46" s="677"/>
      <c r="CX46" s="677"/>
      <c r="CY46" s="677"/>
      <c r="CZ46" s="677"/>
      <c r="DA46" s="677"/>
      <c r="DB46" s="677"/>
      <c r="DC46" s="677"/>
      <c r="DD46" s="677"/>
      <c r="DE46" s="677"/>
      <c r="DF46" s="677"/>
      <c r="DG46" s="677"/>
      <c r="DH46" s="677"/>
      <c r="DI46" s="677"/>
      <c r="DJ46" s="677"/>
      <c r="DK46" s="677"/>
      <c r="DL46" s="677"/>
      <c r="DM46" s="677"/>
      <c r="DN46" s="677"/>
      <c r="DO46" s="677"/>
      <c r="DP46" s="677"/>
      <c r="DQ46" s="677"/>
      <c r="DR46" s="677"/>
      <c r="DS46" s="677"/>
      <c r="DT46" s="677"/>
      <c r="DU46" s="677"/>
      <c r="DV46" s="677"/>
      <c r="DW46" s="677"/>
      <c r="DX46" s="677"/>
      <c r="DY46" s="677"/>
      <c r="DZ46" s="677"/>
      <c r="EA46" s="677"/>
      <c r="EB46" s="677"/>
      <c r="EC46" s="677"/>
      <c r="ED46" s="677"/>
      <c r="EE46" s="677"/>
      <c r="EF46" s="677"/>
      <c r="EG46" s="677"/>
      <c r="EH46" s="677"/>
      <c r="EI46" s="677"/>
      <c r="EJ46" s="677"/>
      <c r="EK46" s="677"/>
      <c r="EL46" s="677"/>
      <c r="EM46" s="677"/>
      <c r="EN46" s="677"/>
      <c r="EO46" s="677"/>
      <c r="EP46" s="677"/>
      <c r="EQ46" s="677"/>
      <c r="ER46" s="677"/>
      <c r="ES46" s="677"/>
      <c r="ET46" s="677"/>
      <c r="EU46" s="677"/>
      <c r="EV46" s="677"/>
      <c r="EW46" s="677"/>
      <c r="EX46" s="677"/>
      <c r="EY46" s="677"/>
      <c r="EZ46" s="677"/>
      <c r="FA46" s="677"/>
      <c r="FB46" s="677"/>
      <c r="FC46" s="677"/>
      <c r="FD46" s="677"/>
      <c r="FE46" s="677"/>
      <c r="FF46" s="677"/>
      <c r="FG46" s="677"/>
      <c r="FH46" s="677"/>
      <c r="FI46" s="677"/>
      <c r="FJ46" s="677"/>
      <c r="FK46" s="677"/>
      <c r="FL46" s="677"/>
      <c r="FM46" s="677"/>
      <c r="FN46" s="677"/>
      <c r="FO46" s="677"/>
      <c r="FP46" s="677"/>
      <c r="FQ46" s="677"/>
      <c r="FR46" s="677"/>
      <c r="FS46" s="677"/>
      <c r="FT46" s="677"/>
      <c r="FU46" s="677"/>
      <c r="FV46" s="677"/>
      <c r="FW46" s="677"/>
      <c r="FX46" s="677"/>
      <c r="FY46" s="677"/>
      <c r="FZ46" s="677"/>
      <c r="GA46" s="677"/>
      <c r="GB46" s="677"/>
      <c r="GC46" s="677"/>
      <c r="GD46" s="677"/>
      <c r="GE46" s="677"/>
      <c r="GF46" s="677"/>
      <c r="GG46" s="677"/>
      <c r="GH46" s="677"/>
      <c r="GI46" s="677"/>
      <c r="GJ46" s="677"/>
      <c r="GK46" s="677"/>
      <c r="GL46" s="677"/>
      <c r="GM46" s="677"/>
      <c r="GN46" s="677"/>
      <c r="GO46" s="677"/>
      <c r="GP46" s="677"/>
      <c r="GQ46" s="677"/>
      <c r="GR46" s="677"/>
      <c r="GS46" s="677"/>
      <c r="GT46" s="677"/>
      <c r="GU46" s="677"/>
      <c r="GV46" s="677"/>
      <c r="GW46" s="677"/>
      <c r="GX46" s="677"/>
      <c r="GY46" s="677"/>
      <c r="GZ46" s="677"/>
      <c r="HA46" s="677"/>
      <c r="HB46" s="677"/>
      <c r="HC46" s="677"/>
      <c r="HD46" s="677"/>
      <c r="HE46" s="677"/>
      <c r="HF46" s="677"/>
      <c r="HG46" s="677"/>
      <c r="HH46" s="677"/>
      <c r="HI46" s="677"/>
      <c r="HJ46" s="677"/>
      <c r="HK46" s="677"/>
      <c r="HL46" s="677"/>
      <c r="HM46" s="677"/>
      <c r="HN46" s="677"/>
      <c r="HO46" s="677"/>
      <c r="HP46" s="677"/>
      <c r="HQ46" s="677"/>
      <c r="HR46" s="677"/>
      <c r="HS46" s="677"/>
      <c r="HT46" s="677"/>
      <c r="HU46" s="677"/>
      <c r="HV46" s="677"/>
      <c r="HW46" s="677"/>
      <c r="HX46" s="677"/>
      <c r="HY46" s="677"/>
      <c r="HZ46" s="677"/>
      <c r="IA46" s="677"/>
      <c r="IB46" s="677"/>
      <c r="IC46" s="677"/>
      <c r="ID46" s="677"/>
      <c r="IE46" s="677"/>
      <c r="IF46" s="677"/>
      <c r="IG46" s="677"/>
      <c r="IH46" s="677"/>
      <c r="II46" s="677"/>
      <c r="IJ46" s="677"/>
      <c r="IK46" s="677"/>
      <c r="IL46" s="677"/>
      <c r="IM46" s="677"/>
      <c r="IN46" s="677"/>
      <c r="IO46" s="677"/>
      <c r="IP46" s="677"/>
      <c r="IQ46" s="677"/>
      <c r="IR46" s="677"/>
      <c r="IS46" s="677"/>
      <c r="IT46" s="677"/>
      <c r="IU46" s="677"/>
      <c r="IV46" s="677"/>
      <c r="IW46" s="677"/>
      <c r="IX46" s="677"/>
      <c r="IY46" s="677"/>
      <c r="IZ46" s="677"/>
      <c r="JA46" s="677"/>
      <c r="JB46" s="677"/>
      <c r="JC46" s="677"/>
      <c r="JD46" s="677"/>
      <c r="JE46" s="677"/>
      <c r="JF46" s="677"/>
      <c r="JG46" s="677"/>
      <c r="JH46" s="677"/>
      <c r="JI46" s="677"/>
      <c r="JJ46" s="677"/>
      <c r="JK46" s="677"/>
      <c r="JL46" s="677"/>
      <c r="JM46" s="677"/>
      <c r="JN46" s="677"/>
      <c r="JO46" s="677"/>
      <c r="JP46" s="677"/>
      <c r="JQ46" s="677"/>
      <c r="JR46" s="677"/>
      <c r="JS46" s="677"/>
      <c r="JT46" s="677"/>
      <c r="JU46" s="677"/>
      <c r="JV46" s="677"/>
      <c r="JW46" s="677"/>
      <c r="JX46" s="677"/>
      <c r="JY46" s="677"/>
      <c r="JZ46" s="677"/>
      <c r="KA46" s="677"/>
      <c r="KB46" s="677"/>
      <c r="KC46" s="677"/>
      <c r="KD46" s="677"/>
      <c r="KE46" s="677"/>
      <c r="KF46" s="677"/>
      <c r="KG46" s="677"/>
      <c r="KH46" s="677"/>
      <c r="KI46" s="677"/>
      <c r="KJ46" s="677"/>
      <c r="KK46" s="677"/>
      <c r="KL46" s="677"/>
      <c r="KM46" s="677"/>
      <c r="KN46" s="677"/>
      <c r="KO46" s="677"/>
      <c r="KP46" s="677"/>
      <c r="KQ46" s="677"/>
      <c r="KR46" s="677"/>
      <c r="KS46" s="677"/>
      <c r="KT46" s="677"/>
      <c r="KU46" s="677"/>
      <c r="KV46" s="677"/>
      <c r="KW46" s="677"/>
      <c r="KX46" s="677"/>
      <c r="KY46" s="677"/>
      <c r="KZ46" s="677"/>
      <c r="LA46" s="677"/>
      <c r="LB46" s="677"/>
      <c r="LC46" s="677"/>
      <c r="LD46" s="677"/>
      <c r="LE46" s="677"/>
      <c r="LF46" s="677"/>
      <c r="LG46" s="677"/>
      <c r="LH46" s="677"/>
      <c r="LI46" s="677"/>
      <c r="LJ46" s="677"/>
      <c r="LK46" s="677"/>
      <c r="LL46" s="677"/>
      <c r="LM46" s="677"/>
      <c r="LN46" s="677"/>
      <c r="LO46" s="677"/>
      <c r="LP46" s="677"/>
      <c r="LQ46" s="677"/>
      <c r="LR46" s="677"/>
      <c r="LS46" s="677"/>
      <c r="LT46" s="677"/>
      <c r="LU46" s="677"/>
      <c r="LV46" s="677"/>
      <c r="LW46" s="677"/>
      <c r="LX46" s="677"/>
      <c r="LY46" s="677"/>
      <c r="LZ46" s="677"/>
      <c r="MA46" s="677"/>
      <c r="MB46" s="677"/>
      <c r="MC46" s="677"/>
    </row>
    <row r="47" spans="1:344" s="661" customFormat="1" ht="19.5" customHeight="1" thickBot="1">
      <c r="A47" s="718" t="s">
        <v>53</v>
      </c>
      <c r="B47" s="719"/>
      <c r="C47" s="719"/>
      <c r="D47" s="719"/>
      <c r="E47" s="720"/>
      <c r="F47" s="720"/>
      <c r="G47" s="720"/>
      <c r="H47" s="721"/>
      <c r="I47" s="722"/>
      <c r="J47" s="722"/>
      <c r="K47" s="722"/>
      <c r="L47" s="723"/>
      <c r="M47" s="723"/>
      <c r="N47" s="723"/>
      <c r="O47" s="724"/>
    </row>
    <row r="48" spans="1:344" s="678" customFormat="1" ht="19.5" customHeight="1" outlineLevel="1" thickTop="1" thickBot="1">
      <c r="A48" s="679"/>
      <c r="B48" s="606"/>
      <c r="C48" s="684" t="s">
        <v>9</v>
      </c>
      <c r="D48" s="249"/>
      <c r="E48" s="681"/>
      <c r="F48" s="681"/>
      <c r="G48" s="681"/>
      <c r="H48" s="176"/>
      <c r="I48" s="725"/>
      <c r="J48" s="725"/>
      <c r="K48" s="725"/>
      <c r="L48" s="177"/>
      <c r="M48" s="696"/>
      <c r="N48" s="696"/>
      <c r="O48" s="697"/>
      <c r="P48" s="677"/>
      <c r="Q48" s="677"/>
      <c r="R48" s="677"/>
      <c r="S48" s="677"/>
      <c r="T48" s="677"/>
      <c r="U48" s="677"/>
      <c r="V48" s="677"/>
      <c r="W48" s="677"/>
      <c r="X48" s="677"/>
      <c r="Y48" s="677"/>
      <c r="Z48" s="677"/>
      <c r="AA48" s="677"/>
      <c r="AB48" s="677"/>
      <c r="AC48" s="677"/>
      <c r="AD48" s="677"/>
      <c r="AE48" s="677"/>
      <c r="AF48" s="677"/>
      <c r="AG48" s="677"/>
      <c r="AH48" s="677"/>
      <c r="AI48" s="677"/>
      <c r="AJ48" s="677"/>
      <c r="AK48" s="677"/>
      <c r="AL48" s="677"/>
      <c r="AM48" s="677"/>
      <c r="AN48" s="677"/>
      <c r="AO48" s="677"/>
      <c r="AP48" s="677"/>
      <c r="AQ48" s="677"/>
      <c r="AR48" s="677"/>
      <c r="AS48" s="677"/>
      <c r="AT48" s="677"/>
      <c r="AU48" s="677"/>
      <c r="AV48" s="677"/>
      <c r="AW48" s="677"/>
      <c r="AX48" s="677"/>
      <c r="AY48" s="677"/>
      <c r="AZ48" s="677"/>
      <c r="BA48" s="677"/>
      <c r="BB48" s="677"/>
      <c r="BC48" s="677"/>
      <c r="BD48" s="677"/>
      <c r="BE48" s="677"/>
      <c r="BF48" s="677"/>
      <c r="BG48" s="677"/>
      <c r="BH48" s="677"/>
      <c r="BI48" s="677"/>
      <c r="BJ48" s="677"/>
      <c r="BK48" s="677"/>
      <c r="BL48" s="677"/>
      <c r="BM48" s="677"/>
      <c r="BN48" s="677"/>
      <c r="BO48" s="677"/>
      <c r="BP48" s="677"/>
      <c r="BQ48" s="677"/>
      <c r="BR48" s="677"/>
      <c r="BS48" s="677"/>
      <c r="BT48" s="677"/>
      <c r="BU48" s="677"/>
      <c r="BV48" s="677"/>
      <c r="BW48" s="677"/>
      <c r="BX48" s="677"/>
      <c r="BY48" s="677"/>
      <c r="BZ48" s="677"/>
      <c r="CA48" s="677"/>
      <c r="CB48" s="677"/>
      <c r="CC48" s="677"/>
      <c r="CD48" s="677"/>
      <c r="CE48" s="677"/>
      <c r="CF48" s="677"/>
      <c r="CG48" s="677"/>
      <c r="CH48" s="677"/>
      <c r="CI48" s="677"/>
      <c r="CJ48" s="677"/>
      <c r="CK48" s="677"/>
      <c r="CL48" s="677"/>
      <c r="CM48" s="677"/>
      <c r="CN48" s="677"/>
      <c r="CO48" s="677"/>
      <c r="CP48" s="677"/>
      <c r="CQ48" s="677"/>
      <c r="CR48" s="677"/>
      <c r="CS48" s="677"/>
      <c r="CT48" s="677"/>
      <c r="CU48" s="677"/>
      <c r="CV48" s="677"/>
      <c r="CW48" s="677"/>
      <c r="CX48" s="677"/>
      <c r="CY48" s="677"/>
      <c r="CZ48" s="677"/>
      <c r="DA48" s="677"/>
      <c r="DB48" s="677"/>
      <c r="DC48" s="677"/>
      <c r="DD48" s="677"/>
      <c r="DE48" s="677"/>
      <c r="DF48" s="677"/>
      <c r="DG48" s="677"/>
      <c r="DH48" s="677"/>
      <c r="DI48" s="677"/>
      <c r="DJ48" s="677"/>
      <c r="DK48" s="677"/>
      <c r="DL48" s="677"/>
      <c r="DM48" s="677"/>
      <c r="DN48" s="677"/>
      <c r="DO48" s="677"/>
      <c r="DP48" s="677"/>
      <c r="DQ48" s="677"/>
      <c r="DR48" s="677"/>
      <c r="DS48" s="677"/>
      <c r="DT48" s="677"/>
      <c r="DU48" s="677"/>
      <c r="DV48" s="677"/>
      <c r="DW48" s="677"/>
      <c r="DX48" s="677"/>
      <c r="DY48" s="677"/>
      <c r="DZ48" s="677"/>
      <c r="EA48" s="677"/>
      <c r="EB48" s="677"/>
      <c r="EC48" s="677"/>
      <c r="ED48" s="677"/>
      <c r="EE48" s="677"/>
      <c r="EF48" s="677"/>
      <c r="EG48" s="677"/>
      <c r="EH48" s="677"/>
      <c r="EI48" s="677"/>
      <c r="EJ48" s="677"/>
      <c r="EK48" s="677"/>
      <c r="EL48" s="677"/>
      <c r="EM48" s="677"/>
      <c r="EN48" s="677"/>
      <c r="EO48" s="677"/>
      <c r="EP48" s="677"/>
      <c r="EQ48" s="677"/>
      <c r="ER48" s="677"/>
      <c r="ES48" s="677"/>
      <c r="ET48" s="677"/>
      <c r="EU48" s="677"/>
      <c r="EV48" s="677"/>
      <c r="EW48" s="677"/>
      <c r="EX48" s="677"/>
      <c r="EY48" s="677"/>
      <c r="EZ48" s="677"/>
      <c r="FA48" s="677"/>
      <c r="FB48" s="677"/>
      <c r="FC48" s="677"/>
      <c r="FD48" s="677"/>
      <c r="FE48" s="677"/>
      <c r="FF48" s="677"/>
      <c r="FG48" s="677"/>
      <c r="FH48" s="677"/>
      <c r="FI48" s="677"/>
      <c r="FJ48" s="677"/>
      <c r="FK48" s="677"/>
      <c r="FL48" s="677"/>
      <c r="FM48" s="677"/>
      <c r="FN48" s="677"/>
      <c r="FO48" s="677"/>
      <c r="FP48" s="677"/>
      <c r="FQ48" s="677"/>
      <c r="FR48" s="677"/>
      <c r="FS48" s="677"/>
      <c r="FT48" s="677"/>
      <c r="FU48" s="677"/>
      <c r="FV48" s="677"/>
      <c r="FW48" s="677"/>
      <c r="FX48" s="677"/>
      <c r="FY48" s="677"/>
      <c r="FZ48" s="677"/>
      <c r="GA48" s="677"/>
      <c r="GB48" s="677"/>
      <c r="GC48" s="677"/>
      <c r="GD48" s="677"/>
      <c r="GE48" s="677"/>
      <c r="GF48" s="677"/>
      <c r="GG48" s="677"/>
      <c r="GH48" s="677"/>
      <c r="GI48" s="677"/>
      <c r="GJ48" s="677"/>
      <c r="GK48" s="677"/>
      <c r="GL48" s="677"/>
      <c r="GM48" s="677"/>
      <c r="GN48" s="677"/>
      <c r="GO48" s="677"/>
      <c r="GP48" s="677"/>
      <c r="GQ48" s="677"/>
      <c r="GR48" s="677"/>
      <c r="GS48" s="677"/>
      <c r="GT48" s="677"/>
      <c r="GU48" s="677"/>
      <c r="GV48" s="677"/>
      <c r="GW48" s="677"/>
      <c r="GX48" s="677"/>
      <c r="GY48" s="677"/>
      <c r="GZ48" s="677"/>
      <c r="HA48" s="677"/>
      <c r="HB48" s="677"/>
      <c r="HC48" s="677"/>
      <c r="HD48" s="677"/>
      <c r="HE48" s="677"/>
      <c r="HF48" s="677"/>
      <c r="HG48" s="677"/>
      <c r="HH48" s="677"/>
      <c r="HI48" s="677"/>
      <c r="HJ48" s="677"/>
      <c r="HK48" s="677"/>
      <c r="HL48" s="677"/>
      <c r="HM48" s="677"/>
      <c r="HN48" s="677"/>
      <c r="HO48" s="677"/>
      <c r="HP48" s="677"/>
      <c r="HQ48" s="677"/>
      <c r="HR48" s="677"/>
      <c r="HS48" s="677"/>
      <c r="HT48" s="677"/>
      <c r="HU48" s="677"/>
      <c r="HV48" s="677"/>
      <c r="HW48" s="677"/>
      <c r="HX48" s="677"/>
      <c r="HY48" s="677"/>
      <c r="HZ48" s="677"/>
      <c r="IA48" s="677"/>
      <c r="IB48" s="677"/>
      <c r="IC48" s="677"/>
      <c r="ID48" s="677"/>
      <c r="IE48" s="677"/>
      <c r="IF48" s="677"/>
      <c r="IG48" s="677"/>
      <c r="IH48" s="677"/>
      <c r="II48" s="677"/>
      <c r="IJ48" s="677"/>
      <c r="IK48" s="677"/>
      <c r="IL48" s="677"/>
      <c r="IM48" s="677"/>
      <c r="IN48" s="677"/>
      <c r="IO48" s="677"/>
      <c r="IP48" s="677"/>
      <c r="IQ48" s="677"/>
      <c r="IR48" s="677"/>
      <c r="IS48" s="677"/>
      <c r="IT48" s="677"/>
      <c r="IU48" s="677"/>
      <c r="IV48" s="677"/>
      <c r="IW48" s="677"/>
      <c r="IX48" s="677"/>
      <c r="IY48" s="677"/>
      <c r="IZ48" s="677"/>
      <c r="JA48" s="677"/>
      <c r="JB48" s="677"/>
      <c r="JC48" s="677"/>
      <c r="JD48" s="677"/>
      <c r="JE48" s="677"/>
      <c r="JF48" s="677"/>
      <c r="JG48" s="677"/>
      <c r="JH48" s="677"/>
      <c r="JI48" s="677"/>
      <c r="JJ48" s="677"/>
      <c r="JK48" s="677"/>
      <c r="JL48" s="677"/>
      <c r="JM48" s="677"/>
      <c r="JN48" s="677"/>
      <c r="JO48" s="677"/>
      <c r="JP48" s="677"/>
      <c r="JQ48" s="677"/>
      <c r="JR48" s="677"/>
      <c r="JS48" s="677"/>
      <c r="JT48" s="677"/>
      <c r="JU48" s="677"/>
      <c r="JV48" s="677"/>
      <c r="JW48" s="677"/>
      <c r="JX48" s="677"/>
      <c r="JY48" s="677"/>
      <c r="JZ48" s="677"/>
      <c r="KA48" s="677"/>
      <c r="KB48" s="677"/>
      <c r="KC48" s="677"/>
      <c r="KD48" s="677"/>
      <c r="KE48" s="677"/>
      <c r="KF48" s="677"/>
      <c r="KG48" s="677"/>
      <c r="KH48" s="677"/>
      <c r="KI48" s="677"/>
      <c r="KJ48" s="677"/>
      <c r="KK48" s="677"/>
      <c r="KL48" s="677"/>
      <c r="KM48" s="677"/>
      <c r="KN48" s="677"/>
      <c r="KO48" s="677"/>
      <c r="KP48" s="677"/>
      <c r="KQ48" s="677"/>
      <c r="KR48" s="677"/>
      <c r="KS48" s="677"/>
      <c r="KT48" s="677"/>
      <c r="KU48" s="677"/>
      <c r="KV48" s="677"/>
      <c r="KW48" s="677"/>
      <c r="KX48" s="677"/>
      <c r="KY48" s="677"/>
      <c r="KZ48" s="677"/>
      <c r="LA48" s="677"/>
      <c r="LB48" s="677"/>
      <c r="LC48" s="677"/>
      <c r="LD48" s="677"/>
      <c r="LE48" s="677"/>
      <c r="LF48" s="677"/>
      <c r="LG48" s="677"/>
      <c r="LH48" s="677"/>
      <c r="LI48" s="677"/>
      <c r="LJ48" s="677"/>
      <c r="LK48" s="677"/>
      <c r="LL48" s="677"/>
      <c r="LM48" s="677"/>
      <c r="LN48" s="677"/>
      <c r="LO48" s="677"/>
      <c r="LP48" s="677"/>
      <c r="LQ48" s="677"/>
      <c r="LR48" s="677"/>
      <c r="LS48" s="677"/>
      <c r="LT48" s="677"/>
      <c r="LU48" s="677"/>
      <c r="LV48" s="677"/>
      <c r="LW48" s="677"/>
      <c r="LX48" s="677"/>
      <c r="LY48" s="677"/>
      <c r="LZ48" s="677"/>
      <c r="MA48" s="677"/>
      <c r="MB48" s="677"/>
      <c r="MC48" s="677"/>
      <c r="MD48" s="677"/>
      <c r="ME48" s="677"/>
      <c r="MF48" s="677"/>
    </row>
    <row r="49" spans="1:344" s="678" customFormat="1" ht="19.5" customHeight="1" outlineLevel="1">
      <c r="A49" s="679"/>
      <c r="B49" s="606"/>
      <c r="C49" s="249"/>
      <c r="D49" s="685" t="s">
        <v>5</v>
      </c>
      <c r="E49" s="704" t="s">
        <v>73</v>
      </c>
      <c r="F49" s="681" t="s">
        <v>77</v>
      </c>
      <c r="G49" s="681"/>
      <c r="H49" s="176"/>
      <c r="I49" s="548">
        <f>(I19*I38)*$H$25</f>
        <v>3279063.2775105066</v>
      </c>
      <c r="J49" s="549">
        <f t="shared" ref="J49:O49" si="20">(J19*J38)*$H$25</f>
        <v>3657726.8815467982</v>
      </c>
      <c r="K49" s="549">
        <f t="shared" si="20"/>
        <v>4080118.2556463177</v>
      </c>
      <c r="L49" s="549">
        <f t="shared" si="20"/>
        <v>4551287.04771375</v>
      </c>
      <c r="M49" s="549">
        <f t="shared" si="20"/>
        <v>5076866.0349540962</v>
      </c>
      <c r="N49" s="549">
        <f t="shared" si="20"/>
        <v>5663138.4631777676</v>
      </c>
      <c r="O49" s="550">
        <f t="shared" si="20"/>
        <v>6317113.1623947658</v>
      </c>
      <c r="P49" s="677"/>
      <c r="Q49" s="677"/>
      <c r="R49" s="677"/>
      <c r="S49" s="677"/>
      <c r="T49" s="677"/>
      <c r="U49" s="677"/>
      <c r="V49" s="677"/>
      <c r="W49" s="677"/>
      <c r="X49" s="677"/>
      <c r="Y49" s="677"/>
      <c r="Z49" s="677"/>
      <c r="AA49" s="677"/>
      <c r="AB49" s="677"/>
      <c r="AC49" s="677"/>
      <c r="AD49" s="677"/>
      <c r="AE49" s="677"/>
      <c r="AF49" s="677"/>
      <c r="AG49" s="677"/>
      <c r="AH49" s="677"/>
      <c r="AI49" s="677"/>
      <c r="AJ49" s="677"/>
      <c r="AK49" s="677"/>
      <c r="AL49" s="677"/>
      <c r="AM49" s="677"/>
      <c r="AN49" s="677"/>
      <c r="AO49" s="677"/>
      <c r="AP49" s="677"/>
      <c r="AQ49" s="677"/>
      <c r="AR49" s="677"/>
      <c r="AS49" s="677"/>
      <c r="AT49" s="677"/>
      <c r="AU49" s="677"/>
      <c r="AV49" s="677"/>
      <c r="AW49" s="677"/>
      <c r="AX49" s="677"/>
      <c r="AY49" s="677"/>
      <c r="AZ49" s="677"/>
      <c r="BA49" s="677"/>
      <c r="BB49" s="677"/>
      <c r="BC49" s="677"/>
      <c r="BD49" s="677"/>
      <c r="BE49" s="677"/>
      <c r="BF49" s="677"/>
      <c r="BG49" s="677"/>
      <c r="BH49" s="677"/>
      <c r="BI49" s="677"/>
      <c r="BJ49" s="677"/>
      <c r="BK49" s="677"/>
      <c r="BL49" s="677"/>
      <c r="BM49" s="677"/>
      <c r="BN49" s="677"/>
      <c r="BO49" s="677"/>
      <c r="BP49" s="677"/>
      <c r="BQ49" s="677"/>
      <c r="BR49" s="677"/>
      <c r="BS49" s="677"/>
      <c r="BT49" s="677"/>
      <c r="BU49" s="677"/>
      <c r="BV49" s="677"/>
      <c r="BW49" s="677"/>
      <c r="BX49" s="677"/>
      <c r="BY49" s="677"/>
      <c r="BZ49" s="677"/>
      <c r="CA49" s="677"/>
      <c r="CB49" s="677"/>
      <c r="CC49" s="677"/>
      <c r="CD49" s="677"/>
      <c r="CE49" s="677"/>
      <c r="CF49" s="677"/>
      <c r="CG49" s="677"/>
      <c r="CH49" s="677"/>
      <c r="CI49" s="677"/>
      <c r="CJ49" s="677"/>
      <c r="CK49" s="677"/>
      <c r="CL49" s="677"/>
      <c r="CM49" s="677"/>
      <c r="CN49" s="677"/>
      <c r="CO49" s="677"/>
      <c r="CP49" s="677"/>
      <c r="CQ49" s="677"/>
      <c r="CR49" s="677"/>
      <c r="CS49" s="677"/>
      <c r="CT49" s="677"/>
      <c r="CU49" s="677"/>
      <c r="CV49" s="677"/>
      <c r="CW49" s="677"/>
      <c r="CX49" s="677"/>
      <c r="CY49" s="677"/>
      <c r="CZ49" s="677"/>
      <c r="DA49" s="677"/>
      <c r="DB49" s="677"/>
      <c r="DC49" s="677"/>
      <c r="DD49" s="677"/>
      <c r="DE49" s="677"/>
      <c r="DF49" s="677"/>
      <c r="DG49" s="677"/>
      <c r="DH49" s="677"/>
      <c r="DI49" s="677"/>
      <c r="DJ49" s="677"/>
      <c r="DK49" s="677"/>
      <c r="DL49" s="677"/>
      <c r="DM49" s="677"/>
      <c r="DN49" s="677"/>
      <c r="DO49" s="677"/>
      <c r="DP49" s="677"/>
      <c r="DQ49" s="677"/>
      <c r="DR49" s="677"/>
      <c r="DS49" s="677"/>
      <c r="DT49" s="677"/>
      <c r="DU49" s="677"/>
      <c r="DV49" s="677"/>
      <c r="DW49" s="677"/>
      <c r="DX49" s="677"/>
      <c r="DY49" s="677"/>
      <c r="DZ49" s="677"/>
      <c r="EA49" s="677"/>
      <c r="EB49" s="677"/>
      <c r="EC49" s="677"/>
      <c r="ED49" s="677"/>
      <c r="EE49" s="677"/>
      <c r="EF49" s="677"/>
      <c r="EG49" s="677"/>
      <c r="EH49" s="677"/>
      <c r="EI49" s="677"/>
      <c r="EJ49" s="677"/>
      <c r="EK49" s="677"/>
      <c r="EL49" s="677"/>
      <c r="EM49" s="677"/>
      <c r="EN49" s="677"/>
      <c r="EO49" s="677"/>
      <c r="EP49" s="677"/>
      <c r="EQ49" s="677"/>
      <c r="ER49" s="677"/>
      <c r="ES49" s="677"/>
      <c r="ET49" s="677"/>
      <c r="EU49" s="677"/>
      <c r="EV49" s="677"/>
      <c r="EW49" s="677"/>
      <c r="EX49" s="677"/>
      <c r="EY49" s="677"/>
      <c r="EZ49" s="677"/>
      <c r="FA49" s="677"/>
      <c r="FB49" s="677"/>
      <c r="FC49" s="677"/>
      <c r="FD49" s="677"/>
      <c r="FE49" s="677"/>
      <c r="FF49" s="677"/>
      <c r="FG49" s="677"/>
      <c r="FH49" s="677"/>
      <c r="FI49" s="677"/>
      <c r="FJ49" s="677"/>
      <c r="FK49" s="677"/>
      <c r="FL49" s="677"/>
      <c r="FM49" s="677"/>
      <c r="FN49" s="677"/>
      <c r="FO49" s="677"/>
      <c r="FP49" s="677"/>
      <c r="FQ49" s="677"/>
      <c r="FR49" s="677"/>
      <c r="FS49" s="677"/>
      <c r="FT49" s="677"/>
      <c r="FU49" s="677"/>
      <c r="FV49" s="677"/>
      <c r="FW49" s="677"/>
      <c r="FX49" s="677"/>
      <c r="FY49" s="677"/>
      <c r="FZ49" s="677"/>
      <c r="GA49" s="677"/>
      <c r="GB49" s="677"/>
      <c r="GC49" s="677"/>
      <c r="GD49" s="677"/>
      <c r="GE49" s="677"/>
      <c r="GF49" s="677"/>
      <c r="GG49" s="677"/>
      <c r="GH49" s="677"/>
      <c r="GI49" s="677"/>
      <c r="GJ49" s="677"/>
      <c r="GK49" s="677"/>
      <c r="GL49" s="677"/>
      <c r="GM49" s="677"/>
      <c r="GN49" s="677"/>
      <c r="GO49" s="677"/>
      <c r="GP49" s="677"/>
      <c r="GQ49" s="677"/>
      <c r="GR49" s="677"/>
      <c r="GS49" s="677"/>
      <c r="GT49" s="677"/>
      <c r="GU49" s="677"/>
      <c r="GV49" s="677"/>
      <c r="GW49" s="677"/>
      <c r="GX49" s="677"/>
      <c r="GY49" s="677"/>
      <c r="GZ49" s="677"/>
      <c r="HA49" s="677"/>
      <c r="HB49" s="677"/>
      <c r="HC49" s="677"/>
      <c r="HD49" s="677"/>
      <c r="HE49" s="677"/>
      <c r="HF49" s="677"/>
      <c r="HG49" s="677"/>
      <c r="HH49" s="677"/>
      <c r="HI49" s="677"/>
      <c r="HJ49" s="677"/>
      <c r="HK49" s="677"/>
      <c r="HL49" s="677"/>
      <c r="HM49" s="677"/>
      <c r="HN49" s="677"/>
      <c r="HO49" s="677"/>
      <c r="HP49" s="677"/>
      <c r="HQ49" s="677"/>
      <c r="HR49" s="677"/>
      <c r="HS49" s="677"/>
      <c r="HT49" s="677"/>
      <c r="HU49" s="677"/>
      <c r="HV49" s="677"/>
      <c r="HW49" s="677"/>
      <c r="HX49" s="677"/>
      <c r="HY49" s="677"/>
      <c r="HZ49" s="677"/>
      <c r="IA49" s="677"/>
      <c r="IB49" s="677"/>
      <c r="IC49" s="677"/>
      <c r="ID49" s="677"/>
      <c r="IE49" s="677"/>
      <c r="IF49" s="677"/>
      <c r="IG49" s="677"/>
      <c r="IH49" s="677"/>
      <c r="II49" s="677"/>
      <c r="IJ49" s="677"/>
      <c r="IK49" s="677"/>
      <c r="IL49" s="677"/>
      <c r="IM49" s="677"/>
      <c r="IN49" s="677"/>
      <c r="IO49" s="677"/>
      <c r="IP49" s="677"/>
      <c r="IQ49" s="677"/>
      <c r="IR49" s="677"/>
      <c r="IS49" s="677"/>
      <c r="IT49" s="677"/>
      <c r="IU49" s="677"/>
      <c r="IV49" s="677"/>
      <c r="IW49" s="677"/>
      <c r="IX49" s="677"/>
      <c r="IY49" s="677"/>
      <c r="IZ49" s="677"/>
      <c r="JA49" s="677"/>
      <c r="JB49" s="677"/>
      <c r="JC49" s="677"/>
      <c r="JD49" s="677"/>
      <c r="JE49" s="677"/>
      <c r="JF49" s="677"/>
      <c r="JG49" s="677"/>
      <c r="JH49" s="677"/>
      <c r="JI49" s="677"/>
      <c r="JJ49" s="677"/>
      <c r="JK49" s="677"/>
      <c r="JL49" s="677"/>
      <c r="JM49" s="677"/>
      <c r="JN49" s="677"/>
      <c r="JO49" s="677"/>
      <c r="JP49" s="677"/>
      <c r="JQ49" s="677"/>
      <c r="JR49" s="677"/>
      <c r="JS49" s="677"/>
      <c r="JT49" s="677"/>
      <c r="JU49" s="677"/>
      <c r="JV49" s="677"/>
      <c r="JW49" s="677"/>
      <c r="JX49" s="677"/>
      <c r="JY49" s="677"/>
      <c r="JZ49" s="677"/>
      <c r="KA49" s="677"/>
      <c r="KB49" s="677"/>
      <c r="KC49" s="677"/>
      <c r="KD49" s="677"/>
      <c r="KE49" s="677"/>
      <c r="KF49" s="677"/>
      <c r="KG49" s="677"/>
      <c r="KH49" s="677"/>
      <c r="KI49" s="677"/>
      <c r="KJ49" s="677"/>
      <c r="KK49" s="677"/>
      <c r="KL49" s="677"/>
      <c r="KM49" s="677"/>
      <c r="KN49" s="677"/>
      <c r="KO49" s="677"/>
      <c r="KP49" s="677"/>
      <c r="KQ49" s="677"/>
      <c r="KR49" s="677"/>
      <c r="KS49" s="677"/>
      <c r="KT49" s="677"/>
      <c r="KU49" s="677"/>
      <c r="KV49" s="677"/>
      <c r="KW49" s="677"/>
      <c r="KX49" s="677"/>
      <c r="KY49" s="677"/>
      <c r="KZ49" s="677"/>
      <c r="LA49" s="677"/>
      <c r="LB49" s="677"/>
      <c r="LC49" s="677"/>
      <c r="LD49" s="677"/>
      <c r="LE49" s="677"/>
      <c r="LF49" s="677"/>
      <c r="LG49" s="677"/>
      <c r="LH49" s="677"/>
      <c r="LI49" s="677"/>
      <c r="LJ49" s="677"/>
      <c r="LK49" s="677"/>
      <c r="LL49" s="677"/>
      <c r="LM49" s="677"/>
      <c r="LN49" s="677"/>
      <c r="LO49" s="677"/>
      <c r="LP49" s="677"/>
      <c r="LQ49" s="677"/>
      <c r="LR49" s="677"/>
      <c r="LS49" s="677"/>
      <c r="LT49" s="677"/>
      <c r="LU49" s="677"/>
      <c r="LV49" s="677"/>
      <c r="LW49" s="677"/>
      <c r="LX49" s="677"/>
      <c r="LY49" s="677"/>
      <c r="LZ49" s="677"/>
      <c r="MA49" s="677"/>
      <c r="MB49" s="677"/>
      <c r="MC49" s="677"/>
      <c r="MD49" s="677"/>
      <c r="ME49" s="677"/>
      <c r="MF49" s="677"/>
    </row>
    <row r="50" spans="1:344" s="678" customFormat="1" ht="19.5" customHeight="1" outlineLevel="1">
      <c r="A50" s="679"/>
      <c r="B50" s="606"/>
      <c r="C50" s="686"/>
      <c r="D50" s="685" t="s">
        <v>6</v>
      </c>
      <c r="E50" s="681" t="s">
        <v>73</v>
      </c>
      <c r="F50" s="681" t="s">
        <v>77</v>
      </c>
      <c r="G50" s="681"/>
      <c r="H50" s="176"/>
      <c r="I50" s="551">
        <f t="shared" ref="I50:O51" si="21">(I20*I39)*$H$25</f>
        <v>14688753.282139163</v>
      </c>
      <c r="J50" s="552">
        <f t="shared" si="21"/>
        <v>16384998.760157973</v>
      </c>
      <c r="K50" s="552">
        <f t="shared" si="21"/>
        <v>18277125.308982007</v>
      </c>
      <c r="L50" s="552">
        <f t="shared" si="21"/>
        <v>20387753.117963001</v>
      </c>
      <c r="M50" s="552">
        <f t="shared" si="21"/>
        <v>22742114.537822876</v>
      </c>
      <c r="N50" s="552">
        <f t="shared" si="21"/>
        <v>25368355.730959032</v>
      </c>
      <c r="O50" s="553">
        <f t="shared" si="21"/>
        <v>28297873.156085595</v>
      </c>
      <c r="P50" s="677"/>
      <c r="Q50" s="677"/>
      <c r="R50" s="677"/>
      <c r="S50" s="677"/>
      <c r="T50" s="677"/>
      <c r="U50" s="677"/>
      <c r="V50" s="677"/>
      <c r="W50" s="677"/>
      <c r="X50" s="677"/>
      <c r="Y50" s="677"/>
      <c r="Z50" s="677"/>
      <c r="AA50" s="677"/>
      <c r="AB50" s="677"/>
      <c r="AC50" s="677"/>
      <c r="AD50" s="677"/>
      <c r="AE50" s="677"/>
      <c r="AF50" s="677"/>
      <c r="AG50" s="677"/>
      <c r="AH50" s="677"/>
      <c r="AI50" s="677"/>
      <c r="AJ50" s="677"/>
      <c r="AK50" s="677"/>
      <c r="AL50" s="677"/>
      <c r="AM50" s="677"/>
      <c r="AN50" s="677"/>
      <c r="AO50" s="677"/>
      <c r="AP50" s="677"/>
      <c r="AQ50" s="677"/>
      <c r="AR50" s="677"/>
      <c r="AS50" s="677"/>
      <c r="AT50" s="677"/>
      <c r="AU50" s="677"/>
      <c r="AV50" s="677"/>
      <c r="AW50" s="677"/>
      <c r="AX50" s="677"/>
      <c r="AY50" s="677"/>
      <c r="AZ50" s="677"/>
      <c r="BA50" s="677"/>
      <c r="BB50" s="677"/>
      <c r="BC50" s="677"/>
      <c r="BD50" s="677"/>
      <c r="BE50" s="677"/>
      <c r="BF50" s="677"/>
      <c r="BG50" s="677"/>
      <c r="BH50" s="677"/>
      <c r="BI50" s="677"/>
      <c r="BJ50" s="677"/>
      <c r="BK50" s="677"/>
      <c r="BL50" s="677"/>
      <c r="BM50" s="677"/>
      <c r="BN50" s="677"/>
      <c r="BO50" s="677"/>
      <c r="BP50" s="677"/>
      <c r="BQ50" s="677"/>
      <c r="BR50" s="677"/>
      <c r="BS50" s="677"/>
      <c r="BT50" s="677"/>
      <c r="BU50" s="677"/>
      <c r="BV50" s="677"/>
      <c r="BW50" s="677"/>
      <c r="BX50" s="677"/>
      <c r="BY50" s="677"/>
      <c r="BZ50" s="677"/>
      <c r="CA50" s="677"/>
      <c r="CB50" s="677"/>
      <c r="CC50" s="677"/>
      <c r="CD50" s="677"/>
      <c r="CE50" s="677"/>
      <c r="CF50" s="677"/>
      <c r="CG50" s="677"/>
      <c r="CH50" s="677"/>
      <c r="CI50" s="677"/>
      <c r="CJ50" s="677"/>
      <c r="CK50" s="677"/>
      <c r="CL50" s="677"/>
      <c r="CM50" s="677"/>
      <c r="CN50" s="677"/>
      <c r="CO50" s="677"/>
      <c r="CP50" s="677"/>
      <c r="CQ50" s="677"/>
      <c r="CR50" s="677"/>
      <c r="CS50" s="677"/>
      <c r="CT50" s="677"/>
      <c r="CU50" s="677"/>
      <c r="CV50" s="677"/>
      <c r="CW50" s="677"/>
      <c r="CX50" s="677"/>
      <c r="CY50" s="677"/>
      <c r="CZ50" s="677"/>
      <c r="DA50" s="677"/>
      <c r="DB50" s="677"/>
      <c r="DC50" s="677"/>
      <c r="DD50" s="677"/>
      <c r="DE50" s="677"/>
      <c r="DF50" s="677"/>
      <c r="DG50" s="677"/>
      <c r="DH50" s="677"/>
      <c r="DI50" s="677"/>
      <c r="DJ50" s="677"/>
      <c r="DK50" s="677"/>
      <c r="DL50" s="677"/>
      <c r="DM50" s="677"/>
      <c r="DN50" s="677"/>
      <c r="DO50" s="677"/>
      <c r="DP50" s="677"/>
      <c r="DQ50" s="677"/>
      <c r="DR50" s="677"/>
      <c r="DS50" s="677"/>
      <c r="DT50" s="677"/>
      <c r="DU50" s="677"/>
      <c r="DV50" s="677"/>
      <c r="DW50" s="677"/>
      <c r="DX50" s="677"/>
      <c r="DY50" s="677"/>
      <c r="DZ50" s="677"/>
      <c r="EA50" s="677"/>
      <c r="EB50" s="677"/>
      <c r="EC50" s="677"/>
      <c r="ED50" s="677"/>
      <c r="EE50" s="677"/>
      <c r="EF50" s="677"/>
      <c r="EG50" s="677"/>
      <c r="EH50" s="677"/>
      <c r="EI50" s="677"/>
      <c r="EJ50" s="677"/>
      <c r="EK50" s="677"/>
      <c r="EL50" s="677"/>
      <c r="EM50" s="677"/>
      <c r="EN50" s="677"/>
      <c r="EO50" s="677"/>
      <c r="EP50" s="677"/>
      <c r="EQ50" s="677"/>
      <c r="ER50" s="677"/>
      <c r="ES50" s="677"/>
      <c r="ET50" s="677"/>
      <c r="EU50" s="677"/>
      <c r="EV50" s="677"/>
      <c r="EW50" s="677"/>
      <c r="EX50" s="677"/>
      <c r="EY50" s="677"/>
      <c r="EZ50" s="677"/>
      <c r="FA50" s="677"/>
      <c r="FB50" s="677"/>
      <c r="FC50" s="677"/>
      <c r="FD50" s="677"/>
      <c r="FE50" s="677"/>
      <c r="FF50" s="677"/>
      <c r="FG50" s="677"/>
      <c r="FH50" s="677"/>
      <c r="FI50" s="677"/>
      <c r="FJ50" s="677"/>
      <c r="FK50" s="677"/>
      <c r="FL50" s="677"/>
      <c r="FM50" s="677"/>
      <c r="FN50" s="677"/>
      <c r="FO50" s="677"/>
      <c r="FP50" s="677"/>
      <c r="FQ50" s="677"/>
      <c r="FR50" s="677"/>
      <c r="FS50" s="677"/>
      <c r="FT50" s="677"/>
      <c r="FU50" s="677"/>
      <c r="FV50" s="677"/>
      <c r="FW50" s="677"/>
      <c r="FX50" s="677"/>
      <c r="FY50" s="677"/>
      <c r="FZ50" s="677"/>
      <c r="GA50" s="677"/>
      <c r="GB50" s="677"/>
      <c r="GC50" s="677"/>
      <c r="GD50" s="677"/>
      <c r="GE50" s="677"/>
      <c r="GF50" s="677"/>
      <c r="GG50" s="677"/>
      <c r="GH50" s="677"/>
      <c r="GI50" s="677"/>
      <c r="GJ50" s="677"/>
      <c r="GK50" s="677"/>
      <c r="GL50" s="677"/>
      <c r="GM50" s="677"/>
      <c r="GN50" s="677"/>
      <c r="GO50" s="677"/>
      <c r="GP50" s="677"/>
      <c r="GQ50" s="677"/>
      <c r="GR50" s="677"/>
      <c r="GS50" s="677"/>
      <c r="GT50" s="677"/>
      <c r="GU50" s="677"/>
      <c r="GV50" s="677"/>
      <c r="GW50" s="677"/>
      <c r="GX50" s="677"/>
      <c r="GY50" s="677"/>
      <c r="GZ50" s="677"/>
      <c r="HA50" s="677"/>
      <c r="HB50" s="677"/>
      <c r="HC50" s="677"/>
      <c r="HD50" s="677"/>
      <c r="HE50" s="677"/>
      <c r="HF50" s="677"/>
      <c r="HG50" s="677"/>
      <c r="HH50" s="677"/>
      <c r="HI50" s="677"/>
      <c r="HJ50" s="677"/>
      <c r="HK50" s="677"/>
      <c r="HL50" s="677"/>
      <c r="HM50" s="677"/>
      <c r="HN50" s="677"/>
      <c r="HO50" s="677"/>
      <c r="HP50" s="677"/>
      <c r="HQ50" s="677"/>
      <c r="HR50" s="677"/>
      <c r="HS50" s="677"/>
      <c r="HT50" s="677"/>
      <c r="HU50" s="677"/>
      <c r="HV50" s="677"/>
      <c r="HW50" s="677"/>
      <c r="HX50" s="677"/>
      <c r="HY50" s="677"/>
      <c r="HZ50" s="677"/>
      <c r="IA50" s="677"/>
      <c r="IB50" s="677"/>
      <c r="IC50" s="677"/>
      <c r="ID50" s="677"/>
      <c r="IE50" s="677"/>
      <c r="IF50" s="677"/>
      <c r="IG50" s="677"/>
      <c r="IH50" s="677"/>
      <c r="II50" s="677"/>
      <c r="IJ50" s="677"/>
      <c r="IK50" s="677"/>
      <c r="IL50" s="677"/>
      <c r="IM50" s="677"/>
      <c r="IN50" s="677"/>
      <c r="IO50" s="677"/>
      <c r="IP50" s="677"/>
      <c r="IQ50" s="677"/>
      <c r="IR50" s="677"/>
      <c r="IS50" s="677"/>
      <c r="IT50" s="677"/>
      <c r="IU50" s="677"/>
      <c r="IV50" s="677"/>
      <c r="IW50" s="677"/>
      <c r="IX50" s="677"/>
      <c r="IY50" s="677"/>
      <c r="IZ50" s="677"/>
      <c r="JA50" s="677"/>
      <c r="JB50" s="677"/>
      <c r="JC50" s="677"/>
      <c r="JD50" s="677"/>
      <c r="JE50" s="677"/>
      <c r="JF50" s="677"/>
      <c r="JG50" s="677"/>
      <c r="JH50" s="677"/>
      <c r="JI50" s="677"/>
      <c r="JJ50" s="677"/>
      <c r="JK50" s="677"/>
      <c r="JL50" s="677"/>
      <c r="JM50" s="677"/>
      <c r="JN50" s="677"/>
      <c r="JO50" s="677"/>
      <c r="JP50" s="677"/>
      <c r="JQ50" s="677"/>
      <c r="JR50" s="677"/>
      <c r="JS50" s="677"/>
      <c r="JT50" s="677"/>
      <c r="JU50" s="677"/>
      <c r="JV50" s="677"/>
      <c r="JW50" s="677"/>
      <c r="JX50" s="677"/>
      <c r="JY50" s="677"/>
      <c r="JZ50" s="677"/>
      <c r="KA50" s="677"/>
      <c r="KB50" s="677"/>
      <c r="KC50" s="677"/>
      <c r="KD50" s="677"/>
      <c r="KE50" s="677"/>
      <c r="KF50" s="677"/>
      <c r="KG50" s="677"/>
      <c r="KH50" s="677"/>
      <c r="KI50" s="677"/>
      <c r="KJ50" s="677"/>
      <c r="KK50" s="677"/>
      <c r="KL50" s="677"/>
      <c r="KM50" s="677"/>
      <c r="KN50" s="677"/>
      <c r="KO50" s="677"/>
      <c r="KP50" s="677"/>
      <c r="KQ50" s="677"/>
      <c r="KR50" s="677"/>
      <c r="KS50" s="677"/>
      <c r="KT50" s="677"/>
      <c r="KU50" s="677"/>
      <c r="KV50" s="677"/>
      <c r="KW50" s="677"/>
      <c r="KX50" s="677"/>
      <c r="KY50" s="677"/>
      <c r="KZ50" s="677"/>
      <c r="LA50" s="677"/>
      <c r="LB50" s="677"/>
      <c r="LC50" s="677"/>
      <c r="LD50" s="677"/>
      <c r="LE50" s="677"/>
      <c r="LF50" s="677"/>
      <c r="LG50" s="677"/>
      <c r="LH50" s="677"/>
      <c r="LI50" s="677"/>
      <c r="LJ50" s="677"/>
      <c r="LK50" s="677"/>
      <c r="LL50" s="677"/>
      <c r="LM50" s="677"/>
      <c r="LN50" s="677"/>
      <c r="LO50" s="677"/>
      <c r="LP50" s="677"/>
      <c r="LQ50" s="677"/>
      <c r="LR50" s="677"/>
      <c r="LS50" s="677"/>
      <c r="LT50" s="677"/>
      <c r="LU50" s="677"/>
      <c r="LV50" s="677"/>
      <c r="LW50" s="677"/>
      <c r="LX50" s="677"/>
      <c r="LY50" s="677"/>
      <c r="LZ50" s="677"/>
      <c r="MA50" s="677"/>
      <c r="MB50" s="677"/>
      <c r="MC50" s="677"/>
      <c r="MD50" s="677"/>
      <c r="ME50" s="677"/>
      <c r="MF50" s="677"/>
    </row>
    <row r="51" spans="1:344" s="678" customFormat="1" ht="19.5" customHeight="1" outlineLevel="1">
      <c r="A51" s="679"/>
      <c r="B51" s="606"/>
      <c r="C51" s="686"/>
      <c r="D51" s="685" t="s">
        <v>7</v>
      </c>
      <c r="E51" s="681" t="s">
        <v>73</v>
      </c>
      <c r="F51" s="681" t="s">
        <v>77</v>
      </c>
      <c r="G51" s="681"/>
      <c r="H51" s="176"/>
      <c r="I51" s="551">
        <f t="shared" si="21"/>
        <v>20631632.375941254</v>
      </c>
      <c r="J51" s="552">
        <f t="shared" si="21"/>
        <v>23014156.777409058</v>
      </c>
      <c r="K51" s="552">
        <f t="shared" si="21"/>
        <v>25671813.190738831</v>
      </c>
      <c r="L51" s="552">
        <f t="shared" si="21"/>
        <v>28636373.640554801</v>
      </c>
      <c r="M51" s="552">
        <f t="shared" si="21"/>
        <v>31943279.159467153</v>
      </c>
      <c r="N51" s="552">
        <f t="shared" si="21"/>
        <v>35632063.48217909</v>
      </c>
      <c r="O51" s="553">
        <f t="shared" si="21"/>
        <v>39746825.667450354</v>
      </c>
      <c r="P51" s="677"/>
      <c r="Q51" s="677"/>
      <c r="R51" s="677"/>
      <c r="S51" s="677"/>
      <c r="T51" s="677"/>
      <c r="U51" s="677"/>
      <c r="V51" s="677"/>
      <c r="W51" s="677"/>
      <c r="X51" s="677"/>
      <c r="Y51" s="677"/>
      <c r="Z51" s="677"/>
      <c r="AA51" s="677"/>
      <c r="AB51" s="677"/>
      <c r="AC51" s="677"/>
      <c r="AD51" s="677"/>
      <c r="AE51" s="677"/>
      <c r="AF51" s="677"/>
      <c r="AG51" s="677"/>
      <c r="AH51" s="677"/>
      <c r="AI51" s="677"/>
      <c r="AJ51" s="677"/>
      <c r="AK51" s="677"/>
      <c r="AL51" s="677"/>
      <c r="AM51" s="677"/>
      <c r="AN51" s="677"/>
      <c r="AO51" s="677"/>
      <c r="AP51" s="677"/>
      <c r="AQ51" s="677"/>
      <c r="AR51" s="677"/>
      <c r="AS51" s="677"/>
      <c r="AT51" s="677"/>
      <c r="AU51" s="677"/>
      <c r="AV51" s="677"/>
      <c r="AW51" s="677"/>
      <c r="AX51" s="677"/>
      <c r="AY51" s="677"/>
      <c r="AZ51" s="677"/>
      <c r="BA51" s="677"/>
      <c r="BB51" s="677"/>
      <c r="BC51" s="677"/>
      <c r="BD51" s="677"/>
      <c r="BE51" s="677"/>
      <c r="BF51" s="677"/>
      <c r="BG51" s="677"/>
      <c r="BH51" s="677"/>
      <c r="BI51" s="677"/>
      <c r="BJ51" s="677"/>
      <c r="BK51" s="677"/>
      <c r="BL51" s="677"/>
      <c r="BM51" s="677"/>
      <c r="BN51" s="677"/>
      <c r="BO51" s="677"/>
      <c r="BP51" s="677"/>
      <c r="BQ51" s="677"/>
      <c r="BR51" s="677"/>
      <c r="BS51" s="677"/>
      <c r="BT51" s="677"/>
      <c r="BU51" s="677"/>
      <c r="BV51" s="677"/>
      <c r="BW51" s="677"/>
      <c r="BX51" s="677"/>
      <c r="BY51" s="677"/>
      <c r="BZ51" s="677"/>
      <c r="CA51" s="677"/>
      <c r="CB51" s="677"/>
      <c r="CC51" s="677"/>
      <c r="CD51" s="677"/>
      <c r="CE51" s="677"/>
      <c r="CF51" s="677"/>
      <c r="CG51" s="677"/>
      <c r="CH51" s="677"/>
      <c r="CI51" s="677"/>
      <c r="CJ51" s="677"/>
      <c r="CK51" s="677"/>
      <c r="CL51" s="677"/>
      <c r="CM51" s="677"/>
      <c r="CN51" s="677"/>
      <c r="CO51" s="677"/>
      <c r="CP51" s="677"/>
      <c r="CQ51" s="677"/>
      <c r="CR51" s="677"/>
      <c r="CS51" s="677"/>
      <c r="CT51" s="677"/>
      <c r="CU51" s="677"/>
      <c r="CV51" s="677"/>
      <c r="CW51" s="677"/>
      <c r="CX51" s="677"/>
      <c r="CY51" s="677"/>
      <c r="CZ51" s="677"/>
      <c r="DA51" s="677"/>
      <c r="DB51" s="677"/>
      <c r="DC51" s="677"/>
      <c r="DD51" s="677"/>
      <c r="DE51" s="677"/>
      <c r="DF51" s="677"/>
      <c r="DG51" s="677"/>
      <c r="DH51" s="677"/>
      <c r="DI51" s="677"/>
      <c r="DJ51" s="677"/>
      <c r="DK51" s="677"/>
      <c r="DL51" s="677"/>
      <c r="DM51" s="677"/>
      <c r="DN51" s="677"/>
      <c r="DO51" s="677"/>
      <c r="DP51" s="677"/>
      <c r="DQ51" s="677"/>
      <c r="DR51" s="677"/>
      <c r="DS51" s="677"/>
      <c r="DT51" s="677"/>
      <c r="DU51" s="677"/>
      <c r="DV51" s="677"/>
      <c r="DW51" s="677"/>
      <c r="DX51" s="677"/>
      <c r="DY51" s="677"/>
      <c r="DZ51" s="677"/>
      <c r="EA51" s="677"/>
      <c r="EB51" s="677"/>
      <c r="EC51" s="677"/>
      <c r="ED51" s="677"/>
      <c r="EE51" s="677"/>
      <c r="EF51" s="677"/>
      <c r="EG51" s="677"/>
      <c r="EH51" s="677"/>
      <c r="EI51" s="677"/>
      <c r="EJ51" s="677"/>
      <c r="EK51" s="677"/>
      <c r="EL51" s="677"/>
      <c r="EM51" s="677"/>
      <c r="EN51" s="677"/>
      <c r="EO51" s="677"/>
      <c r="EP51" s="677"/>
      <c r="EQ51" s="677"/>
      <c r="ER51" s="677"/>
      <c r="ES51" s="677"/>
      <c r="ET51" s="677"/>
      <c r="EU51" s="677"/>
      <c r="EV51" s="677"/>
      <c r="EW51" s="677"/>
      <c r="EX51" s="677"/>
      <c r="EY51" s="677"/>
      <c r="EZ51" s="677"/>
      <c r="FA51" s="677"/>
      <c r="FB51" s="677"/>
      <c r="FC51" s="677"/>
      <c r="FD51" s="677"/>
      <c r="FE51" s="677"/>
      <c r="FF51" s="677"/>
      <c r="FG51" s="677"/>
      <c r="FH51" s="677"/>
      <c r="FI51" s="677"/>
      <c r="FJ51" s="677"/>
      <c r="FK51" s="677"/>
      <c r="FL51" s="677"/>
      <c r="FM51" s="677"/>
      <c r="FN51" s="677"/>
      <c r="FO51" s="677"/>
      <c r="FP51" s="677"/>
      <c r="FQ51" s="677"/>
      <c r="FR51" s="677"/>
      <c r="FS51" s="677"/>
      <c r="FT51" s="677"/>
      <c r="FU51" s="677"/>
      <c r="FV51" s="677"/>
      <c r="FW51" s="677"/>
      <c r="FX51" s="677"/>
      <c r="FY51" s="677"/>
      <c r="FZ51" s="677"/>
      <c r="GA51" s="677"/>
      <c r="GB51" s="677"/>
      <c r="GC51" s="677"/>
      <c r="GD51" s="677"/>
      <c r="GE51" s="677"/>
      <c r="GF51" s="677"/>
      <c r="GG51" s="677"/>
      <c r="GH51" s="677"/>
      <c r="GI51" s="677"/>
      <c r="GJ51" s="677"/>
      <c r="GK51" s="677"/>
      <c r="GL51" s="677"/>
      <c r="GM51" s="677"/>
      <c r="GN51" s="677"/>
      <c r="GO51" s="677"/>
      <c r="GP51" s="677"/>
      <c r="GQ51" s="677"/>
      <c r="GR51" s="677"/>
      <c r="GS51" s="677"/>
      <c r="GT51" s="677"/>
      <c r="GU51" s="677"/>
      <c r="GV51" s="677"/>
      <c r="GW51" s="677"/>
      <c r="GX51" s="677"/>
      <c r="GY51" s="677"/>
      <c r="GZ51" s="677"/>
      <c r="HA51" s="677"/>
      <c r="HB51" s="677"/>
      <c r="HC51" s="677"/>
      <c r="HD51" s="677"/>
      <c r="HE51" s="677"/>
      <c r="HF51" s="677"/>
      <c r="HG51" s="677"/>
      <c r="HH51" s="677"/>
      <c r="HI51" s="677"/>
      <c r="HJ51" s="677"/>
      <c r="HK51" s="677"/>
      <c r="HL51" s="677"/>
      <c r="HM51" s="677"/>
      <c r="HN51" s="677"/>
      <c r="HO51" s="677"/>
      <c r="HP51" s="677"/>
      <c r="HQ51" s="677"/>
      <c r="HR51" s="677"/>
      <c r="HS51" s="677"/>
      <c r="HT51" s="677"/>
      <c r="HU51" s="677"/>
      <c r="HV51" s="677"/>
      <c r="HW51" s="677"/>
      <c r="HX51" s="677"/>
      <c r="HY51" s="677"/>
      <c r="HZ51" s="677"/>
      <c r="IA51" s="677"/>
      <c r="IB51" s="677"/>
      <c r="IC51" s="677"/>
      <c r="ID51" s="677"/>
      <c r="IE51" s="677"/>
      <c r="IF51" s="677"/>
      <c r="IG51" s="677"/>
      <c r="IH51" s="677"/>
      <c r="II51" s="677"/>
      <c r="IJ51" s="677"/>
      <c r="IK51" s="677"/>
      <c r="IL51" s="677"/>
      <c r="IM51" s="677"/>
      <c r="IN51" s="677"/>
      <c r="IO51" s="677"/>
      <c r="IP51" s="677"/>
      <c r="IQ51" s="677"/>
      <c r="IR51" s="677"/>
      <c r="IS51" s="677"/>
      <c r="IT51" s="677"/>
      <c r="IU51" s="677"/>
      <c r="IV51" s="677"/>
      <c r="IW51" s="677"/>
      <c r="IX51" s="677"/>
      <c r="IY51" s="677"/>
      <c r="IZ51" s="677"/>
      <c r="JA51" s="677"/>
      <c r="JB51" s="677"/>
      <c r="JC51" s="677"/>
      <c r="JD51" s="677"/>
      <c r="JE51" s="677"/>
      <c r="JF51" s="677"/>
      <c r="JG51" s="677"/>
      <c r="JH51" s="677"/>
      <c r="JI51" s="677"/>
      <c r="JJ51" s="677"/>
      <c r="JK51" s="677"/>
      <c r="JL51" s="677"/>
      <c r="JM51" s="677"/>
      <c r="JN51" s="677"/>
      <c r="JO51" s="677"/>
      <c r="JP51" s="677"/>
      <c r="JQ51" s="677"/>
      <c r="JR51" s="677"/>
      <c r="JS51" s="677"/>
      <c r="JT51" s="677"/>
      <c r="JU51" s="677"/>
      <c r="JV51" s="677"/>
      <c r="JW51" s="677"/>
      <c r="JX51" s="677"/>
      <c r="JY51" s="677"/>
      <c r="JZ51" s="677"/>
      <c r="KA51" s="677"/>
      <c r="KB51" s="677"/>
      <c r="KC51" s="677"/>
      <c r="KD51" s="677"/>
      <c r="KE51" s="677"/>
      <c r="KF51" s="677"/>
      <c r="KG51" s="677"/>
      <c r="KH51" s="677"/>
      <c r="KI51" s="677"/>
      <c r="KJ51" s="677"/>
      <c r="KK51" s="677"/>
      <c r="KL51" s="677"/>
      <c r="KM51" s="677"/>
      <c r="KN51" s="677"/>
      <c r="KO51" s="677"/>
      <c r="KP51" s="677"/>
      <c r="KQ51" s="677"/>
      <c r="KR51" s="677"/>
      <c r="KS51" s="677"/>
      <c r="KT51" s="677"/>
      <c r="KU51" s="677"/>
      <c r="KV51" s="677"/>
      <c r="KW51" s="677"/>
      <c r="KX51" s="677"/>
      <c r="KY51" s="677"/>
      <c r="KZ51" s="677"/>
      <c r="LA51" s="677"/>
      <c r="LB51" s="677"/>
      <c r="LC51" s="677"/>
      <c r="LD51" s="677"/>
      <c r="LE51" s="677"/>
      <c r="LF51" s="677"/>
      <c r="LG51" s="677"/>
      <c r="LH51" s="677"/>
      <c r="LI51" s="677"/>
      <c r="LJ51" s="677"/>
      <c r="LK51" s="677"/>
      <c r="LL51" s="677"/>
      <c r="LM51" s="677"/>
      <c r="LN51" s="677"/>
      <c r="LO51" s="677"/>
      <c r="LP51" s="677"/>
      <c r="LQ51" s="677"/>
      <c r="LR51" s="677"/>
      <c r="LS51" s="677"/>
      <c r="LT51" s="677"/>
      <c r="LU51" s="677"/>
      <c r="LV51" s="677"/>
      <c r="LW51" s="677"/>
      <c r="LX51" s="677"/>
      <c r="LY51" s="677"/>
      <c r="LZ51" s="677"/>
      <c r="MA51" s="677"/>
      <c r="MB51" s="677"/>
      <c r="MC51" s="677"/>
      <c r="MD51" s="677"/>
      <c r="ME51" s="677"/>
      <c r="MF51" s="677"/>
    </row>
    <row r="52" spans="1:344" s="678" customFormat="1" ht="19.5" customHeight="1" outlineLevel="1">
      <c r="A52" s="679"/>
      <c r="B52" s="606"/>
      <c r="C52" s="686"/>
      <c r="D52" s="249"/>
      <c r="E52" s="681" t="s">
        <v>73</v>
      </c>
      <c r="F52" s="681" t="s">
        <v>77</v>
      </c>
      <c r="G52" s="681"/>
      <c r="H52" s="175" t="s">
        <v>59</v>
      </c>
      <c r="I52" s="503">
        <f>SUM(I49:I51)</f>
        <v>38599448.935590923</v>
      </c>
      <c r="J52" s="499">
        <f>SUM(J49:J51)</f>
        <v>43056882.41911383</v>
      </c>
      <c r="K52" s="499">
        <f t="shared" ref="K52:O52" si="22">SUM(K49:K51)</f>
        <v>48029056.75536716</v>
      </c>
      <c r="L52" s="499">
        <f t="shared" si="22"/>
        <v>53575413.806231551</v>
      </c>
      <c r="M52" s="499">
        <f t="shared" si="22"/>
        <v>59762259.732244126</v>
      </c>
      <c r="N52" s="499">
        <f t="shared" si="22"/>
        <v>66663557.676315889</v>
      </c>
      <c r="O52" s="501">
        <f t="shared" si="22"/>
        <v>74361811.985930711</v>
      </c>
      <c r="P52" s="677"/>
      <c r="Q52" s="677"/>
      <c r="R52" s="677"/>
      <c r="S52" s="677"/>
      <c r="T52" s="677"/>
      <c r="U52" s="677"/>
      <c r="V52" s="677"/>
      <c r="W52" s="677"/>
      <c r="X52" s="677"/>
      <c r="Y52" s="677"/>
      <c r="Z52" s="677"/>
      <c r="AA52" s="677"/>
      <c r="AB52" s="677"/>
      <c r="AC52" s="677"/>
      <c r="AD52" s="677"/>
      <c r="AE52" s="677"/>
      <c r="AF52" s="677"/>
      <c r="AG52" s="677"/>
      <c r="AH52" s="677"/>
      <c r="AI52" s="677"/>
      <c r="AJ52" s="677"/>
      <c r="AK52" s="677"/>
      <c r="AL52" s="677"/>
      <c r="AM52" s="677"/>
      <c r="AN52" s="677"/>
      <c r="AO52" s="677"/>
      <c r="AP52" s="677"/>
      <c r="AQ52" s="677"/>
      <c r="AR52" s="677"/>
      <c r="AS52" s="677"/>
      <c r="AT52" s="677"/>
      <c r="AU52" s="677"/>
      <c r="AV52" s="677"/>
      <c r="AW52" s="677"/>
      <c r="AX52" s="677"/>
      <c r="AY52" s="677"/>
      <c r="AZ52" s="677"/>
      <c r="BA52" s="677"/>
      <c r="BB52" s="677"/>
      <c r="BC52" s="677"/>
      <c r="BD52" s="677"/>
      <c r="BE52" s="677"/>
      <c r="BF52" s="677"/>
      <c r="BG52" s="677"/>
      <c r="BH52" s="677"/>
      <c r="BI52" s="677"/>
      <c r="BJ52" s="677"/>
      <c r="BK52" s="677"/>
      <c r="BL52" s="677"/>
      <c r="BM52" s="677"/>
      <c r="BN52" s="677"/>
      <c r="BO52" s="677"/>
      <c r="BP52" s="677"/>
      <c r="BQ52" s="677"/>
      <c r="BR52" s="677"/>
      <c r="BS52" s="677"/>
      <c r="BT52" s="677"/>
      <c r="BU52" s="677"/>
      <c r="BV52" s="677"/>
      <c r="BW52" s="677"/>
      <c r="BX52" s="677"/>
      <c r="BY52" s="677"/>
      <c r="BZ52" s="677"/>
      <c r="CA52" s="677"/>
      <c r="CB52" s="677"/>
      <c r="CC52" s="677"/>
      <c r="CD52" s="677"/>
      <c r="CE52" s="677"/>
      <c r="CF52" s="677"/>
      <c r="CG52" s="677"/>
      <c r="CH52" s="677"/>
      <c r="CI52" s="677"/>
      <c r="CJ52" s="677"/>
      <c r="CK52" s="677"/>
      <c r="CL52" s="677"/>
      <c r="CM52" s="677"/>
      <c r="CN52" s="677"/>
      <c r="CO52" s="677"/>
      <c r="CP52" s="677"/>
      <c r="CQ52" s="677"/>
      <c r="CR52" s="677"/>
      <c r="CS52" s="677"/>
      <c r="CT52" s="677"/>
      <c r="CU52" s="677"/>
      <c r="CV52" s="677"/>
      <c r="CW52" s="677"/>
      <c r="CX52" s="677"/>
      <c r="CY52" s="677"/>
      <c r="CZ52" s="677"/>
      <c r="DA52" s="677"/>
      <c r="DB52" s="677"/>
      <c r="DC52" s="677"/>
      <c r="DD52" s="677"/>
      <c r="DE52" s="677"/>
      <c r="DF52" s="677"/>
      <c r="DG52" s="677"/>
      <c r="DH52" s="677"/>
      <c r="DI52" s="677"/>
      <c r="DJ52" s="677"/>
      <c r="DK52" s="677"/>
      <c r="DL52" s="677"/>
      <c r="DM52" s="677"/>
      <c r="DN52" s="677"/>
      <c r="DO52" s="677"/>
      <c r="DP52" s="677"/>
      <c r="DQ52" s="677"/>
      <c r="DR52" s="677"/>
      <c r="DS52" s="677"/>
      <c r="DT52" s="677"/>
      <c r="DU52" s="677"/>
      <c r="DV52" s="677"/>
      <c r="DW52" s="677"/>
      <c r="DX52" s="677"/>
      <c r="DY52" s="677"/>
      <c r="DZ52" s="677"/>
      <c r="EA52" s="677"/>
      <c r="EB52" s="677"/>
      <c r="EC52" s="677"/>
      <c r="ED52" s="677"/>
      <c r="EE52" s="677"/>
      <c r="EF52" s="677"/>
      <c r="EG52" s="677"/>
      <c r="EH52" s="677"/>
      <c r="EI52" s="677"/>
      <c r="EJ52" s="677"/>
      <c r="EK52" s="677"/>
      <c r="EL52" s="677"/>
      <c r="EM52" s="677"/>
      <c r="EN52" s="677"/>
      <c r="EO52" s="677"/>
      <c r="EP52" s="677"/>
      <c r="EQ52" s="677"/>
      <c r="ER52" s="677"/>
      <c r="ES52" s="677"/>
      <c r="ET52" s="677"/>
      <c r="EU52" s="677"/>
      <c r="EV52" s="677"/>
      <c r="EW52" s="677"/>
      <c r="EX52" s="677"/>
      <c r="EY52" s="677"/>
      <c r="EZ52" s="677"/>
      <c r="FA52" s="677"/>
      <c r="FB52" s="677"/>
      <c r="FC52" s="677"/>
      <c r="FD52" s="677"/>
      <c r="FE52" s="677"/>
      <c r="FF52" s="677"/>
      <c r="FG52" s="677"/>
      <c r="FH52" s="677"/>
      <c r="FI52" s="677"/>
      <c r="FJ52" s="677"/>
      <c r="FK52" s="677"/>
      <c r="FL52" s="677"/>
      <c r="FM52" s="677"/>
      <c r="FN52" s="677"/>
      <c r="FO52" s="677"/>
      <c r="FP52" s="677"/>
      <c r="FQ52" s="677"/>
      <c r="FR52" s="677"/>
      <c r="FS52" s="677"/>
      <c r="FT52" s="677"/>
      <c r="FU52" s="677"/>
      <c r="FV52" s="677"/>
      <c r="FW52" s="677"/>
      <c r="FX52" s="677"/>
      <c r="FY52" s="677"/>
      <c r="FZ52" s="677"/>
      <c r="GA52" s="677"/>
      <c r="GB52" s="677"/>
      <c r="GC52" s="677"/>
      <c r="GD52" s="677"/>
      <c r="GE52" s="677"/>
      <c r="GF52" s="677"/>
      <c r="GG52" s="677"/>
      <c r="GH52" s="677"/>
      <c r="GI52" s="677"/>
      <c r="GJ52" s="677"/>
      <c r="GK52" s="677"/>
      <c r="GL52" s="677"/>
      <c r="GM52" s="677"/>
      <c r="GN52" s="677"/>
      <c r="GO52" s="677"/>
      <c r="GP52" s="677"/>
      <c r="GQ52" s="677"/>
      <c r="GR52" s="677"/>
      <c r="GS52" s="677"/>
      <c r="GT52" s="677"/>
      <c r="GU52" s="677"/>
      <c r="GV52" s="677"/>
      <c r="GW52" s="677"/>
      <c r="GX52" s="677"/>
      <c r="GY52" s="677"/>
      <c r="GZ52" s="677"/>
      <c r="HA52" s="677"/>
      <c r="HB52" s="677"/>
      <c r="HC52" s="677"/>
      <c r="HD52" s="677"/>
      <c r="HE52" s="677"/>
      <c r="HF52" s="677"/>
      <c r="HG52" s="677"/>
      <c r="HH52" s="677"/>
      <c r="HI52" s="677"/>
      <c r="HJ52" s="677"/>
      <c r="HK52" s="677"/>
      <c r="HL52" s="677"/>
      <c r="HM52" s="677"/>
      <c r="HN52" s="677"/>
      <c r="HO52" s="677"/>
      <c r="HP52" s="677"/>
      <c r="HQ52" s="677"/>
      <c r="HR52" s="677"/>
      <c r="HS52" s="677"/>
      <c r="HT52" s="677"/>
      <c r="HU52" s="677"/>
      <c r="HV52" s="677"/>
      <c r="HW52" s="677"/>
      <c r="HX52" s="677"/>
      <c r="HY52" s="677"/>
      <c r="HZ52" s="677"/>
      <c r="IA52" s="677"/>
      <c r="IB52" s="677"/>
      <c r="IC52" s="677"/>
      <c r="ID52" s="677"/>
      <c r="IE52" s="677"/>
      <c r="IF52" s="677"/>
      <c r="IG52" s="677"/>
      <c r="IH52" s="677"/>
      <c r="II52" s="677"/>
      <c r="IJ52" s="677"/>
      <c r="IK52" s="677"/>
      <c r="IL52" s="677"/>
      <c r="IM52" s="677"/>
      <c r="IN52" s="677"/>
      <c r="IO52" s="677"/>
      <c r="IP52" s="677"/>
      <c r="IQ52" s="677"/>
      <c r="IR52" s="677"/>
      <c r="IS52" s="677"/>
      <c r="IT52" s="677"/>
      <c r="IU52" s="677"/>
      <c r="IV52" s="677"/>
      <c r="IW52" s="677"/>
      <c r="IX52" s="677"/>
      <c r="IY52" s="677"/>
      <c r="IZ52" s="677"/>
      <c r="JA52" s="677"/>
      <c r="JB52" s="677"/>
      <c r="JC52" s="677"/>
      <c r="JD52" s="677"/>
      <c r="JE52" s="677"/>
      <c r="JF52" s="677"/>
      <c r="JG52" s="677"/>
      <c r="JH52" s="677"/>
      <c r="JI52" s="677"/>
      <c r="JJ52" s="677"/>
      <c r="JK52" s="677"/>
      <c r="JL52" s="677"/>
      <c r="JM52" s="677"/>
      <c r="JN52" s="677"/>
      <c r="JO52" s="677"/>
      <c r="JP52" s="677"/>
      <c r="JQ52" s="677"/>
      <c r="JR52" s="677"/>
      <c r="JS52" s="677"/>
      <c r="JT52" s="677"/>
      <c r="JU52" s="677"/>
      <c r="JV52" s="677"/>
      <c r="JW52" s="677"/>
      <c r="JX52" s="677"/>
      <c r="JY52" s="677"/>
      <c r="JZ52" s="677"/>
      <c r="KA52" s="677"/>
      <c r="KB52" s="677"/>
      <c r="KC52" s="677"/>
      <c r="KD52" s="677"/>
      <c r="KE52" s="677"/>
      <c r="KF52" s="677"/>
      <c r="KG52" s="677"/>
      <c r="KH52" s="677"/>
      <c r="KI52" s="677"/>
      <c r="KJ52" s="677"/>
      <c r="KK52" s="677"/>
      <c r="KL52" s="677"/>
      <c r="KM52" s="677"/>
      <c r="KN52" s="677"/>
      <c r="KO52" s="677"/>
      <c r="KP52" s="677"/>
      <c r="KQ52" s="677"/>
      <c r="KR52" s="677"/>
      <c r="KS52" s="677"/>
      <c r="KT52" s="677"/>
      <c r="KU52" s="677"/>
      <c r="KV52" s="677"/>
      <c r="KW52" s="677"/>
      <c r="KX52" s="677"/>
      <c r="KY52" s="677"/>
      <c r="KZ52" s="677"/>
      <c r="LA52" s="677"/>
      <c r="LB52" s="677"/>
      <c r="LC52" s="677"/>
      <c r="LD52" s="677"/>
      <c r="LE52" s="677"/>
      <c r="LF52" s="677"/>
      <c r="LG52" s="677"/>
      <c r="LH52" s="677"/>
      <c r="LI52" s="677"/>
      <c r="LJ52" s="677"/>
      <c r="LK52" s="677"/>
      <c r="LL52" s="677"/>
      <c r="LM52" s="677"/>
      <c r="LN52" s="677"/>
      <c r="LO52" s="677"/>
      <c r="LP52" s="677"/>
      <c r="LQ52" s="677"/>
      <c r="LR52" s="677"/>
      <c r="LS52" s="677"/>
      <c r="LT52" s="677"/>
      <c r="LU52" s="677"/>
      <c r="LV52" s="677"/>
      <c r="LW52" s="677"/>
      <c r="LX52" s="677"/>
      <c r="LY52" s="677"/>
      <c r="LZ52" s="677"/>
      <c r="MA52" s="677"/>
      <c r="MB52" s="677"/>
      <c r="MC52" s="677"/>
      <c r="MD52" s="677"/>
      <c r="ME52" s="677"/>
      <c r="MF52" s="677"/>
    </row>
    <row r="53" spans="1:344" s="678" customFormat="1" ht="19.5" customHeight="1" outlineLevel="1" thickBot="1">
      <c r="A53" s="679"/>
      <c r="B53" s="606"/>
      <c r="C53" s="686"/>
      <c r="D53" s="249"/>
      <c r="E53" s="681" t="s">
        <v>74</v>
      </c>
      <c r="F53" s="681" t="s">
        <v>77</v>
      </c>
      <c r="G53" s="681"/>
      <c r="H53" s="175" t="s">
        <v>59</v>
      </c>
      <c r="I53" s="554">
        <f t="shared" ref="I53:O53" si="23">I52/I63</f>
        <v>11060014.02165929</v>
      </c>
      <c r="J53" s="555">
        <f t="shared" si="23"/>
        <v>13371702.614631623</v>
      </c>
      <c r="K53" s="555">
        <f t="shared" si="23"/>
        <v>14209780.105138214</v>
      </c>
      <c r="L53" s="555">
        <f>L52/L63</f>
        <v>15263650.657046027</v>
      </c>
      <c r="M53" s="555">
        <f t="shared" si="23"/>
        <v>16463432.433125105</v>
      </c>
      <c r="N53" s="555">
        <f t="shared" si="23"/>
        <v>17729669.594764866</v>
      </c>
      <c r="O53" s="556">
        <f t="shared" si="23"/>
        <v>19517535.954312522</v>
      </c>
      <c r="P53" s="677"/>
      <c r="Q53" s="677"/>
      <c r="R53" s="677"/>
      <c r="S53" s="677"/>
      <c r="T53" s="677"/>
      <c r="U53" s="677"/>
      <c r="V53" s="677"/>
      <c r="W53" s="677"/>
      <c r="X53" s="677"/>
      <c r="Y53" s="677"/>
      <c r="Z53" s="677"/>
      <c r="AA53" s="677"/>
      <c r="AB53" s="677"/>
      <c r="AC53" s="677"/>
      <c r="AD53" s="677"/>
      <c r="AE53" s="677"/>
      <c r="AF53" s="677"/>
      <c r="AG53" s="677"/>
      <c r="AH53" s="677"/>
      <c r="AI53" s="677"/>
      <c r="AJ53" s="677"/>
      <c r="AK53" s="677"/>
      <c r="AL53" s="677"/>
      <c r="AM53" s="677"/>
      <c r="AN53" s="677"/>
      <c r="AO53" s="677"/>
      <c r="AP53" s="677"/>
      <c r="AQ53" s="677"/>
      <c r="AR53" s="677"/>
      <c r="AS53" s="677"/>
      <c r="AT53" s="677"/>
      <c r="AU53" s="677"/>
      <c r="AV53" s="677"/>
      <c r="AW53" s="677"/>
      <c r="AX53" s="677"/>
      <c r="AY53" s="677"/>
      <c r="AZ53" s="677"/>
      <c r="BA53" s="677"/>
      <c r="BB53" s="677"/>
      <c r="BC53" s="677"/>
      <c r="BD53" s="677"/>
      <c r="BE53" s="677"/>
      <c r="BF53" s="677"/>
      <c r="BG53" s="677"/>
      <c r="BH53" s="677"/>
      <c r="BI53" s="677"/>
      <c r="BJ53" s="677"/>
      <c r="BK53" s="677"/>
      <c r="BL53" s="677"/>
      <c r="BM53" s="677"/>
      <c r="BN53" s="677"/>
      <c r="BO53" s="677"/>
      <c r="BP53" s="677"/>
      <c r="BQ53" s="677"/>
      <c r="BR53" s="677"/>
      <c r="BS53" s="677"/>
      <c r="BT53" s="677"/>
      <c r="BU53" s="677"/>
      <c r="BV53" s="677"/>
      <c r="BW53" s="677"/>
      <c r="BX53" s="677"/>
      <c r="BY53" s="677"/>
      <c r="BZ53" s="677"/>
      <c r="CA53" s="677"/>
      <c r="CB53" s="677"/>
      <c r="CC53" s="677"/>
      <c r="CD53" s="677"/>
      <c r="CE53" s="677"/>
      <c r="CF53" s="677"/>
      <c r="CG53" s="677"/>
      <c r="CH53" s="677"/>
      <c r="CI53" s="677"/>
      <c r="CJ53" s="677"/>
      <c r="CK53" s="677"/>
      <c r="CL53" s="677"/>
      <c r="CM53" s="677"/>
      <c r="CN53" s="677"/>
      <c r="CO53" s="677"/>
      <c r="CP53" s="677"/>
      <c r="CQ53" s="677"/>
      <c r="CR53" s="677"/>
      <c r="CS53" s="677"/>
      <c r="CT53" s="677"/>
      <c r="CU53" s="677"/>
      <c r="CV53" s="677"/>
      <c r="CW53" s="677"/>
      <c r="CX53" s="677"/>
      <c r="CY53" s="677"/>
      <c r="CZ53" s="677"/>
      <c r="DA53" s="677"/>
      <c r="DB53" s="677"/>
      <c r="DC53" s="677"/>
      <c r="DD53" s="677"/>
      <c r="DE53" s="677"/>
      <c r="DF53" s="677"/>
      <c r="DG53" s="677"/>
      <c r="DH53" s="677"/>
      <c r="DI53" s="677"/>
      <c r="DJ53" s="677"/>
      <c r="DK53" s="677"/>
      <c r="DL53" s="677"/>
      <c r="DM53" s="677"/>
      <c r="DN53" s="677"/>
      <c r="DO53" s="677"/>
      <c r="DP53" s="677"/>
      <c r="DQ53" s="677"/>
      <c r="DR53" s="677"/>
      <c r="DS53" s="677"/>
      <c r="DT53" s="677"/>
      <c r="DU53" s="677"/>
      <c r="DV53" s="677"/>
      <c r="DW53" s="677"/>
      <c r="DX53" s="677"/>
      <c r="DY53" s="677"/>
      <c r="DZ53" s="677"/>
      <c r="EA53" s="677"/>
      <c r="EB53" s="677"/>
      <c r="EC53" s="677"/>
      <c r="ED53" s="677"/>
      <c r="EE53" s="677"/>
      <c r="EF53" s="677"/>
      <c r="EG53" s="677"/>
      <c r="EH53" s="677"/>
      <c r="EI53" s="677"/>
      <c r="EJ53" s="677"/>
      <c r="EK53" s="677"/>
      <c r="EL53" s="677"/>
      <c r="EM53" s="677"/>
      <c r="EN53" s="677"/>
      <c r="EO53" s="677"/>
      <c r="EP53" s="677"/>
      <c r="EQ53" s="677"/>
      <c r="ER53" s="677"/>
      <c r="ES53" s="677"/>
      <c r="ET53" s="677"/>
      <c r="EU53" s="677"/>
      <c r="EV53" s="677"/>
      <c r="EW53" s="677"/>
      <c r="EX53" s="677"/>
      <c r="EY53" s="677"/>
      <c r="EZ53" s="677"/>
      <c r="FA53" s="677"/>
      <c r="FB53" s="677"/>
      <c r="FC53" s="677"/>
      <c r="FD53" s="677"/>
      <c r="FE53" s="677"/>
      <c r="FF53" s="677"/>
      <c r="FG53" s="677"/>
      <c r="FH53" s="677"/>
      <c r="FI53" s="677"/>
      <c r="FJ53" s="677"/>
      <c r="FK53" s="677"/>
      <c r="FL53" s="677"/>
      <c r="FM53" s="677"/>
      <c r="FN53" s="677"/>
      <c r="FO53" s="677"/>
      <c r="FP53" s="677"/>
      <c r="FQ53" s="677"/>
      <c r="FR53" s="677"/>
      <c r="FS53" s="677"/>
      <c r="FT53" s="677"/>
      <c r="FU53" s="677"/>
      <c r="FV53" s="677"/>
      <c r="FW53" s="677"/>
      <c r="FX53" s="677"/>
      <c r="FY53" s="677"/>
      <c r="FZ53" s="677"/>
      <c r="GA53" s="677"/>
      <c r="GB53" s="677"/>
      <c r="GC53" s="677"/>
      <c r="GD53" s="677"/>
      <c r="GE53" s="677"/>
      <c r="GF53" s="677"/>
      <c r="GG53" s="677"/>
      <c r="GH53" s="677"/>
      <c r="GI53" s="677"/>
      <c r="GJ53" s="677"/>
      <c r="GK53" s="677"/>
      <c r="GL53" s="677"/>
      <c r="GM53" s="677"/>
      <c r="GN53" s="677"/>
      <c r="GO53" s="677"/>
      <c r="GP53" s="677"/>
      <c r="GQ53" s="677"/>
      <c r="GR53" s="677"/>
      <c r="GS53" s="677"/>
      <c r="GT53" s="677"/>
      <c r="GU53" s="677"/>
      <c r="GV53" s="677"/>
      <c r="GW53" s="677"/>
      <c r="GX53" s="677"/>
      <c r="GY53" s="677"/>
      <c r="GZ53" s="677"/>
      <c r="HA53" s="677"/>
      <c r="HB53" s="677"/>
      <c r="HC53" s="677"/>
      <c r="HD53" s="677"/>
      <c r="HE53" s="677"/>
      <c r="HF53" s="677"/>
      <c r="HG53" s="677"/>
      <c r="HH53" s="677"/>
      <c r="HI53" s="677"/>
      <c r="HJ53" s="677"/>
      <c r="HK53" s="677"/>
      <c r="HL53" s="677"/>
      <c r="HM53" s="677"/>
      <c r="HN53" s="677"/>
      <c r="HO53" s="677"/>
      <c r="HP53" s="677"/>
      <c r="HQ53" s="677"/>
      <c r="HR53" s="677"/>
      <c r="HS53" s="677"/>
      <c r="HT53" s="677"/>
      <c r="HU53" s="677"/>
      <c r="HV53" s="677"/>
      <c r="HW53" s="677"/>
      <c r="HX53" s="677"/>
      <c r="HY53" s="677"/>
      <c r="HZ53" s="677"/>
      <c r="IA53" s="677"/>
      <c r="IB53" s="677"/>
      <c r="IC53" s="677"/>
      <c r="ID53" s="677"/>
      <c r="IE53" s="677"/>
      <c r="IF53" s="677"/>
      <c r="IG53" s="677"/>
      <c r="IH53" s="677"/>
      <c r="II53" s="677"/>
      <c r="IJ53" s="677"/>
      <c r="IK53" s="677"/>
      <c r="IL53" s="677"/>
      <c r="IM53" s="677"/>
      <c r="IN53" s="677"/>
      <c r="IO53" s="677"/>
      <c r="IP53" s="677"/>
      <c r="IQ53" s="677"/>
      <c r="IR53" s="677"/>
      <c r="IS53" s="677"/>
      <c r="IT53" s="677"/>
      <c r="IU53" s="677"/>
      <c r="IV53" s="677"/>
      <c r="IW53" s="677"/>
      <c r="IX53" s="677"/>
      <c r="IY53" s="677"/>
      <c r="IZ53" s="677"/>
      <c r="JA53" s="677"/>
      <c r="JB53" s="677"/>
      <c r="JC53" s="677"/>
      <c r="JD53" s="677"/>
      <c r="JE53" s="677"/>
      <c r="JF53" s="677"/>
      <c r="JG53" s="677"/>
      <c r="JH53" s="677"/>
      <c r="JI53" s="677"/>
      <c r="JJ53" s="677"/>
      <c r="JK53" s="677"/>
      <c r="JL53" s="677"/>
      <c r="JM53" s="677"/>
      <c r="JN53" s="677"/>
      <c r="JO53" s="677"/>
      <c r="JP53" s="677"/>
      <c r="JQ53" s="677"/>
      <c r="JR53" s="677"/>
      <c r="JS53" s="677"/>
      <c r="JT53" s="677"/>
      <c r="JU53" s="677"/>
      <c r="JV53" s="677"/>
      <c r="JW53" s="677"/>
      <c r="JX53" s="677"/>
      <c r="JY53" s="677"/>
      <c r="JZ53" s="677"/>
      <c r="KA53" s="677"/>
      <c r="KB53" s="677"/>
      <c r="KC53" s="677"/>
      <c r="KD53" s="677"/>
      <c r="KE53" s="677"/>
      <c r="KF53" s="677"/>
      <c r="KG53" s="677"/>
      <c r="KH53" s="677"/>
      <c r="KI53" s="677"/>
      <c r="KJ53" s="677"/>
      <c r="KK53" s="677"/>
      <c r="KL53" s="677"/>
      <c r="KM53" s="677"/>
      <c r="KN53" s="677"/>
      <c r="KO53" s="677"/>
      <c r="KP53" s="677"/>
      <c r="KQ53" s="677"/>
      <c r="KR53" s="677"/>
      <c r="KS53" s="677"/>
      <c r="KT53" s="677"/>
      <c r="KU53" s="677"/>
      <c r="KV53" s="677"/>
      <c r="KW53" s="677"/>
      <c r="KX53" s="677"/>
      <c r="KY53" s="677"/>
      <c r="KZ53" s="677"/>
      <c r="LA53" s="677"/>
      <c r="LB53" s="677"/>
      <c r="LC53" s="677"/>
      <c r="LD53" s="677"/>
      <c r="LE53" s="677"/>
      <c r="LF53" s="677"/>
      <c r="LG53" s="677"/>
      <c r="LH53" s="677"/>
      <c r="LI53" s="677"/>
      <c r="LJ53" s="677"/>
      <c r="LK53" s="677"/>
      <c r="LL53" s="677"/>
      <c r="LM53" s="677"/>
      <c r="LN53" s="677"/>
      <c r="LO53" s="677"/>
      <c r="LP53" s="677"/>
      <c r="LQ53" s="677"/>
      <c r="LR53" s="677"/>
      <c r="LS53" s="677"/>
      <c r="LT53" s="677"/>
      <c r="LU53" s="677"/>
      <c r="LV53" s="677"/>
      <c r="LW53" s="677"/>
      <c r="LX53" s="677"/>
      <c r="LY53" s="677"/>
      <c r="LZ53" s="677"/>
      <c r="MA53" s="677"/>
      <c r="MB53" s="677"/>
      <c r="MC53" s="677"/>
      <c r="MD53" s="677"/>
      <c r="ME53" s="677"/>
      <c r="MF53" s="677"/>
    </row>
    <row r="54" spans="1:344" s="678" customFormat="1" ht="19.5" customHeight="1" outlineLevel="1">
      <c r="A54" s="679"/>
      <c r="B54" s="606"/>
      <c r="C54" s="686"/>
      <c r="D54" s="249"/>
      <c r="E54" s="681"/>
      <c r="F54" s="681"/>
      <c r="G54" s="681"/>
      <c r="H54" s="175"/>
      <c r="I54" s="557"/>
      <c r="J54" s="557"/>
      <c r="K54" s="557"/>
      <c r="L54" s="535"/>
      <c r="M54" s="558"/>
      <c r="N54" s="558"/>
      <c r="O54" s="547"/>
      <c r="P54" s="677"/>
      <c r="Q54" s="677"/>
      <c r="R54" s="677"/>
      <c r="S54" s="677"/>
      <c r="T54" s="677"/>
      <c r="U54" s="677"/>
      <c r="V54" s="677"/>
      <c r="W54" s="677"/>
      <c r="X54" s="677"/>
      <c r="Y54" s="677"/>
      <c r="Z54" s="677"/>
      <c r="AA54" s="677"/>
      <c r="AB54" s="677"/>
      <c r="AC54" s="677"/>
      <c r="AD54" s="677"/>
      <c r="AE54" s="677"/>
      <c r="AF54" s="677"/>
      <c r="AG54" s="677"/>
      <c r="AH54" s="677"/>
      <c r="AI54" s="677"/>
      <c r="AJ54" s="677"/>
      <c r="AK54" s="677"/>
      <c r="AL54" s="677"/>
      <c r="AM54" s="677"/>
      <c r="AN54" s="677"/>
      <c r="AO54" s="677"/>
      <c r="AP54" s="677"/>
      <c r="AQ54" s="677"/>
      <c r="AR54" s="677"/>
      <c r="AS54" s="677"/>
      <c r="AT54" s="677"/>
      <c r="AU54" s="677"/>
      <c r="AV54" s="677"/>
      <c r="AW54" s="677"/>
      <c r="AX54" s="677"/>
      <c r="AY54" s="677"/>
      <c r="AZ54" s="677"/>
      <c r="BA54" s="677"/>
      <c r="BB54" s="677"/>
      <c r="BC54" s="677"/>
      <c r="BD54" s="677"/>
      <c r="BE54" s="677"/>
      <c r="BF54" s="677"/>
      <c r="BG54" s="677"/>
      <c r="BH54" s="677"/>
      <c r="BI54" s="677"/>
      <c r="BJ54" s="677"/>
      <c r="BK54" s="677"/>
      <c r="BL54" s="677"/>
      <c r="BM54" s="677"/>
      <c r="BN54" s="677"/>
      <c r="BO54" s="677"/>
      <c r="BP54" s="677"/>
      <c r="BQ54" s="677"/>
      <c r="BR54" s="677"/>
      <c r="BS54" s="677"/>
      <c r="BT54" s="677"/>
      <c r="BU54" s="677"/>
      <c r="BV54" s="677"/>
      <c r="BW54" s="677"/>
      <c r="BX54" s="677"/>
      <c r="BY54" s="677"/>
      <c r="BZ54" s="677"/>
      <c r="CA54" s="677"/>
      <c r="CB54" s="677"/>
      <c r="CC54" s="677"/>
      <c r="CD54" s="677"/>
      <c r="CE54" s="677"/>
      <c r="CF54" s="677"/>
      <c r="CG54" s="677"/>
      <c r="CH54" s="677"/>
      <c r="CI54" s="677"/>
      <c r="CJ54" s="677"/>
      <c r="CK54" s="677"/>
      <c r="CL54" s="677"/>
      <c r="CM54" s="677"/>
      <c r="CN54" s="677"/>
      <c r="CO54" s="677"/>
      <c r="CP54" s="677"/>
      <c r="CQ54" s="677"/>
      <c r="CR54" s="677"/>
      <c r="CS54" s="677"/>
      <c r="CT54" s="677"/>
      <c r="CU54" s="677"/>
      <c r="CV54" s="677"/>
      <c r="CW54" s="677"/>
      <c r="CX54" s="677"/>
      <c r="CY54" s="677"/>
      <c r="CZ54" s="677"/>
      <c r="DA54" s="677"/>
      <c r="DB54" s="677"/>
      <c r="DC54" s="677"/>
      <c r="DD54" s="677"/>
      <c r="DE54" s="677"/>
      <c r="DF54" s="677"/>
      <c r="DG54" s="677"/>
      <c r="DH54" s="677"/>
      <c r="DI54" s="677"/>
      <c r="DJ54" s="677"/>
      <c r="DK54" s="677"/>
      <c r="DL54" s="677"/>
      <c r="DM54" s="677"/>
      <c r="DN54" s="677"/>
      <c r="DO54" s="677"/>
      <c r="DP54" s="677"/>
      <c r="DQ54" s="677"/>
      <c r="DR54" s="677"/>
      <c r="DS54" s="677"/>
      <c r="DT54" s="677"/>
      <c r="DU54" s="677"/>
      <c r="DV54" s="677"/>
      <c r="DW54" s="677"/>
      <c r="DX54" s="677"/>
      <c r="DY54" s="677"/>
      <c r="DZ54" s="677"/>
      <c r="EA54" s="677"/>
      <c r="EB54" s="677"/>
      <c r="EC54" s="677"/>
      <c r="ED54" s="677"/>
      <c r="EE54" s="677"/>
      <c r="EF54" s="677"/>
      <c r="EG54" s="677"/>
      <c r="EH54" s="677"/>
      <c r="EI54" s="677"/>
      <c r="EJ54" s="677"/>
      <c r="EK54" s="677"/>
      <c r="EL54" s="677"/>
      <c r="EM54" s="677"/>
      <c r="EN54" s="677"/>
      <c r="EO54" s="677"/>
      <c r="EP54" s="677"/>
      <c r="EQ54" s="677"/>
      <c r="ER54" s="677"/>
      <c r="ES54" s="677"/>
      <c r="ET54" s="677"/>
      <c r="EU54" s="677"/>
      <c r="EV54" s="677"/>
      <c r="EW54" s="677"/>
      <c r="EX54" s="677"/>
      <c r="EY54" s="677"/>
      <c r="EZ54" s="677"/>
      <c r="FA54" s="677"/>
      <c r="FB54" s="677"/>
      <c r="FC54" s="677"/>
      <c r="FD54" s="677"/>
      <c r="FE54" s="677"/>
      <c r="FF54" s="677"/>
      <c r="FG54" s="677"/>
      <c r="FH54" s="677"/>
      <c r="FI54" s="677"/>
      <c r="FJ54" s="677"/>
      <c r="FK54" s="677"/>
      <c r="FL54" s="677"/>
      <c r="FM54" s="677"/>
      <c r="FN54" s="677"/>
      <c r="FO54" s="677"/>
      <c r="FP54" s="677"/>
      <c r="FQ54" s="677"/>
      <c r="FR54" s="677"/>
      <c r="FS54" s="677"/>
      <c r="FT54" s="677"/>
      <c r="FU54" s="677"/>
      <c r="FV54" s="677"/>
      <c r="FW54" s="677"/>
      <c r="FX54" s="677"/>
      <c r="FY54" s="677"/>
      <c r="FZ54" s="677"/>
      <c r="GA54" s="677"/>
      <c r="GB54" s="677"/>
      <c r="GC54" s="677"/>
      <c r="GD54" s="677"/>
      <c r="GE54" s="677"/>
      <c r="GF54" s="677"/>
      <c r="GG54" s="677"/>
      <c r="GH54" s="677"/>
      <c r="GI54" s="677"/>
      <c r="GJ54" s="677"/>
      <c r="GK54" s="677"/>
      <c r="GL54" s="677"/>
      <c r="GM54" s="677"/>
      <c r="GN54" s="677"/>
      <c r="GO54" s="677"/>
      <c r="GP54" s="677"/>
      <c r="GQ54" s="677"/>
      <c r="GR54" s="677"/>
      <c r="GS54" s="677"/>
      <c r="GT54" s="677"/>
      <c r="GU54" s="677"/>
      <c r="GV54" s="677"/>
      <c r="GW54" s="677"/>
      <c r="GX54" s="677"/>
      <c r="GY54" s="677"/>
      <c r="GZ54" s="677"/>
      <c r="HA54" s="677"/>
      <c r="HB54" s="677"/>
      <c r="HC54" s="677"/>
      <c r="HD54" s="677"/>
      <c r="HE54" s="677"/>
      <c r="HF54" s="677"/>
      <c r="HG54" s="677"/>
      <c r="HH54" s="677"/>
      <c r="HI54" s="677"/>
      <c r="HJ54" s="677"/>
      <c r="HK54" s="677"/>
      <c r="HL54" s="677"/>
      <c r="HM54" s="677"/>
      <c r="HN54" s="677"/>
      <c r="HO54" s="677"/>
      <c r="HP54" s="677"/>
      <c r="HQ54" s="677"/>
      <c r="HR54" s="677"/>
      <c r="HS54" s="677"/>
      <c r="HT54" s="677"/>
      <c r="HU54" s="677"/>
      <c r="HV54" s="677"/>
      <c r="HW54" s="677"/>
      <c r="HX54" s="677"/>
      <c r="HY54" s="677"/>
      <c r="HZ54" s="677"/>
      <c r="IA54" s="677"/>
      <c r="IB54" s="677"/>
      <c r="IC54" s="677"/>
      <c r="ID54" s="677"/>
      <c r="IE54" s="677"/>
      <c r="IF54" s="677"/>
      <c r="IG54" s="677"/>
      <c r="IH54" s="677"/>
      <c r="II54" s="677"/>
      <c r="IJ54" s="677"/>
      <c r="IK54" s="677"/>
      <c r="IL54" s="677"/>
      <c r="IM54" s="677"/>
      <c r="IN54" s="677"/>
      <c r="IO54" s="677"/>
      <c r="IP54" s="677"/>
      <c r="IQ54" s="677"/>
      <c r="IR54" s="677"/>
      <c r="IS54" s="677"/>
      <c r="IT54" s="677"/>
      <c r="IU54" s="677"/>
      <c r="IV54" s="677"/>
      <c r="IW54" s="677"/>
      <c r="IX54" s="677"/>
      <c r="IY54" s="677"/>
      <c r="IZ54" s="677"/>
      <c r="JA54" s="677"/>
      <c r="JB54" s="677"/>
      <c r="JC54" s="677"/>
      <c r="JD54" s="677"/>
      <c r="JE54" s="677"/>
      <c r="JF54" s="677"/>
      <c r="JG54" s="677"/>
      <c r="JH54" s="677"/>
      <c r="JI54" s="677"/>
      <c r="JJ54" s="677"/>
      <c r="JK54" s="677"/>
      <c r="JL54" s="677"/>
      <c r="JM54" s="677"/>
      <c r="JN54" s="677"/>
      <c r="JO54" s="677"/>
      <c r="JP54" s="677"/>
      <c r="JQ54" s="677"/>
      <c r="JR54" s="677"/>
      <c r="JS54" s="677"/>
      <c r="JT54" s="677"/>
      <c r="JU54" s="677"/>
      <c r="JV54" s="677"/>
      <c r="JW54" s="677"/>
      <c r="JX54" s="677"/>
      <c r="JY54" s="677"/>
      <c r="JZ54" s="677"/>
      <c r="KA54" s="677"/>
      <c r="KB54" s="677"/>
      <c r="KC54" s="677"/>
      <c r="KD54" s="677"/>
      <c r="KE54" s="677"/>
      <c r="KF54" s="677"/>
      <c r="KG54" s="677"/>
      <c r="KH54" s="677"/>
      <c r="KI54" s="677"/>
      <c r="KJ54" s="677"/>
      <c r="KK54" s="677"/>
      <c r="KL54" s="677"/>
      <c r="KM54" s="677"/>
      <c r="KN54" s="677"/>
      <c r="KO54" s="677"/>
      <c r="KP54" s="677"/>
      <c r="KQ54" s="677"/>
      <c r="KR54" s="677"/>
      <c r="KS54" s="677"/>
      <c r="KT54" s="677"/>
      <c r="KU54" s="677"/>
      <c r="KV54" s="677"/>
      <c r="KW54" s="677"/>
      <c r="KX54" s="677"/>
      <c r="KY54" s="677"/>
      <c r="KZ54" s="677"/>
      <c r="LA54" s="677"/>
      <c r="LB54" s="677"/>
      <c r="LC54" s="677"/>
      <c r="LD54" s="677"/>
      <c r="LE54" s="677"/>
      <c r="LF54" s="677"/>
      <c r="LG54" s="677"/>
      <c r="LH54" s="677"/>
      <c r="LI54" s="677"/>
      <c r="LJ54" s="677"/>
      <c r="LK54" s="677"/>
      <c r="LL54" s="677"/>
      <c r="LM54" s="677"/>
      <c r="LN54" s="677"/>
      <c r="LO54" s="677"/>
      <c r="LP54" s="677"/>
      <c r="LQ54" s="677"/>
      <c r="LR54" s="677"/>
      <c r="LS54" s="677"/>
      <c r="LT54" s="677"/>
      <c r="LU54" s="677"/>
      <c r="LV54" s="677"/>
      <c r="LW54" s="677"/>
      <c r="LX54" s="677"/>
      <c r="LY54" s="677"/>
      <c r="LZ54" s="677"/>
      <c r="MA54" s="677"/>
      <c r="MB54" s="677"/>
      <c r="MC54" s="677"/>
      <c r="MD54" s="677"/>
      <c r="ME54" s="677"/>
      <c r="MF54" s="677"/>
    </row>
    <row r="55" spans="1:344" s="678" customFormat="1" ht="19.5" customHeight="1" outlineLevel="1" thickBot="1">
      <c r="A55" s="679"/>
      <c r="B55" s="606"/>
      <c r="C55" s="684" t="s">
        <v>10</v>
      </c>
      <c r="D55" s="249"/>
      <c r="E55" s="681"/>
      <c r="F55" s="681"/>
      <c r="G55" s="681"/>
      <c r="H55" s="175"/>
      <c r="I55" s="535"/>
      <c r="J55" s="535"/>
      <c r="K55" s="535"/>
      <c r="L55" s="535"/>
      <c r="M55" s="558"/>
      <c r="N55" s="558"/>
      <c r="O55" s="547"/>
      <c r="P55" s="677"/>
      <c r="Q55" s="677"/>
      <c r="R55" s="677"/>
      <c r="S55" s="677"/>
      <c r="T55" s="677"/>
      <c r="U55" s="677"/>
      <c r="V55" s="677"/>
      <c r="W55" s="677"/>
      <c r="X55" s="677"/>
      <c r="Y55" s="677"/>
      <c r="Z55" s="677"/>
      <c r="AA55" s="677"/>
      <c r="AB55" s="677"/>
      <c r="AC55" s="677"/>
      <c r="AD55" s="677"/>
      <c r="AE55" s="677"/>
      <c r="AF55" s="677"/>
      <c r="AG55" s="677"/>
      <c r="AH55" s="677"/>
      <c r="AI55" s="677"/>
      <c r="AJ55" s="677"/>
      <c r="AK55" s="677"/>
      <c r="AL55" s="677"/>
      <c r="AM55" s="677"/>
      <c r="AN55" s="677"/>
      <c r="AO55" s="677"/>
      <c r="AP55" s="677"/>
      <c r="AQ55" s="677"/>
      <c r="AR55" s="677"/>
      <c r="AS55" s="677"/>
      <c r="AT55" s="677"/>
      <c r="AU55" s="677"/>
      <c r="AV55" s="677"/>
      <c r="AW55" s="677"/>
      <c r="AX55" s="677"/>
      <c r="AY55" s="677"/>
      <c r="AZ55" s="677"/>
      <c r="BA55" s="677"/>
      <c r="BB55" s="677"/>
      <c r="BC55" s="677"/>
      <c r="BD55" s="677"/>
      <c r="BE55" s="677"/>
      <c r="BF55" s="677"/>
      <c r="BG55" s="677"/>
      <c r="BH55" s="677"/>
      <c r="BI55" s="677"/>
      <c r="BJ55" s="677"/>
      <c r="BK55" s="677"/>
      <c r="BL55" s="677"/>
      <c r="BM55" s="677"/>
      <c r="BN55" s="677"/>
      <c r="BO55" s="677"/>
      <c r="BP55" s="677"/>
      <c r="BQ55" s="677"/>
      <c r="BR55" s="677"/>
      <c r="BS55" s="677"/>
      <c r="BT55" s="677"/>
      <c r="BU55" s="677"/>
      <c r="BV55" s="677"/>
      <c r="BW55" s="677"/>
      <c r="BX55" s="677"/>
      <c r="BY55" s="677"/>
      <c r="BZ55" s="677"/>
      <c r="CA55" s="677"/>
      <c r="CB55" s="677"/>
      <c r="CC55" s="677"/>
      <c r="CD55" s="677"/>
      <c r="CE55" s="677"/>
      <c r="CF55" s="677"/>
      <c r="CG55" s="677"/>
      <c r="CH55" s="677"/>
      <c r="CI55" s="677"/>
      <c r="CJ55" s="677"/>
      <c r="CK55" s="677"/>
      <c r="CL55" s="677"/>
      <c r="CM55" s="677"/>
      <c r="CN55" s="677"/>
      <c r="CO55" s="677"/>
      <c r="CP55" s="677"/>
      <c r="CQ55" s="677"/>
      <c r="CR55" s="677"/>
      <c r="CS55" s="677"/>
      <c r="CT55" s="677"/>
      <c r="CU55" s="677"/>
      <c r="CV55" s="677"/>
      <c r="CW55" s="677"/>
      <c r="CX55" s="677"/>
      <c r="CY55" s="677"/>
      <c r="CZ55" s="677"/>
      <c r="DA55" s="677"/>
      <c r="DB55" s="677"/>
      <c r="DC55" s="677"/>
      <c r="DD55" s="677"/>
      <c r="DE55" s="677"/>
      <c r="DF55" s="677"/>
      <c r="DG55" s="677"/>
      <c r="DH55" s="677"/>
      <c r="DI55" s="677"/>
      <c r="DJ55" s="677"/>
      <c r="DK55" s="677"/>
      <c r="DL55" s="677"/>
      <c r="DM55" s="677"/>
      <c r="DN55" s="677"/>
      <c r="DO55" s="677"/>
      <c r="DP55" s="677"/>
      <c r="DQ55" s="677"/>
      <c r="DR55" s="677"/>
      <c r="DS55" s="677"/>
      <c r="DT55" s="677"/>
      <c r="DU55" s="677"/>
      <c r="DV55" s="677"/>
      <c r="DW55" s="677"/>
      <c r="DX55" s="677"/>
      <c r="DY55" s="677"/>
      <c r="DZ55" s="677"/>
      <c r="EA55" s="677"/>
      <c r="EB55" s="677"/>
      <c r="EC55" s="677"/>
      <c r="ED55" s="677"/>
      <c r="EE55" s="677"/>
      <c r="EF55" s="677"/>
      <c r="EG55" s="677"/>
      <c r="EH55" s="677"/>
      <c r="EI55" s="677"/>
      <c r="EJ55" s="677"/>
      <c r="EK55" s="677"/>
      <c r="EL55" s="677"/>
      <c r="EM55" s="677"/>
      <c r="EN55" s="677"/>
      <c r="EO55" s="677"/>
      <c r="EP55" s="677"/>
      <c r="EQ55" s="677"/>
      <c r="ER55" s="677"/>
      <c r="ES55" s="677"/>
      <c r="ET55" s="677"/>
      <c r="EU55" s="677"/>
      <c r="EV55" s="677"/>
      <c r="EW55" s="677"/>
      <c r="EX55" s="677"/>
      <c r="EY55" s="677"/>
      <c r="EZ55" s="677"/>
      <c r="FA55" s="677"/>
      <c r="FB55" s="677"/>
      <c r="FC55" s="677"/>
      <c r="FD55" s="677"/>
      <c r="FE55" s="677"/>
      <c r="FF55" s="677"/>
      <c r="FG55" s="677"/>
      <c r="FH55" s="677"/>
      <c r="FI55" s="677"/>
      <c r="FJ55" s="677"/>
      <c r="FK55" s="677"/>
      <c r="FL55" s="677"/>
      <c r="FM55" s="677"/>
      <c r="FN55" s="677"/>
      <c r="FO55" s="677"/>
      <c r="FP55" s="677"/>
      <c r="FQ55" s="677"/>
      <c r="FR55" s="677"/>
      <c r="FS55" s="677"/>
      <c r="FT55" s="677"/>
      <c r="FU55" s="677"/>
      <c r="FV55" s="677"/>
      <c r="FW55" s="677"/>
      <c r="FX55" s="677"/>
      <c r="FY55" s="677"/>
      <c r="FZ55" s="677"/>
      <c r="GA55" s="677"/>
      <c r="GB55" s="677"/>
      <c r="GC55" s="677"/>
      <c r="GD55" s="677"/>
      <c r="GE55" s="677"/>
      <c r="GF55" s="677"/>
      <c r="GG55" s="677"/>
      <c r="GH55" s="677"/>
      <c r="GI55" s="677"/>
      <c r="GJ55" s="677"/>
      <c r="GK55" s="677"/>
      <c r="GL55" s="677"/>
      <c r="GM55" s="677"/>
      <c r="GN55" s="677"/>
      <c r="GO55" s="677"/>
      <c r="GP55" s="677"/>
      <c r="GQ55" s="677"/>
      <c r="GR55" s="677"/>
      <c r="GS55" s="677"/>
      <c r="GT55" s="677"/>
      <c r="GU55" s="677"/>
      <c r="GV55" s="677"/>
      <c r="GW55" s="677"/>
      <c r="GX55" s="677"/>
      <c r="GY55" s="677"/>
      <c r="GZ55" s="677"/>
      <c r="HA55" s="677"/>
      <c r="HB55" s="677"/>
      <c r="HC55" s="677"/>
      <c r="HD55" s="677"/>
      <c r="HE55" s="677"/>
      <c r="HF55" s="677"/>
      <c r="HG55" s="677"/>
      <c r="HH55" s="677"/>
      <c r="HI55" s="677"/>
      <c r="HJ55" s="677"/>
      <c r="HK55" s="677"/>
      <c r="HL55" s="677"/>
      <c r="HM55" s="677"/>
      <c r="HN55" s="677"/>
      <c r="HO55" s="677"/>
      <c r="HP55" s="677"/>
      <c r="HQ55" s="677"/>
      <c r="HR55" s="677"/>
      <c r="HS55" s="677"/>
      <c r="HT55" s="677"/>
      <c r="HU55" s="677"/>
      <c r="HV55" s="677"/>
      <c r="HW55" s="677"/>
      <c r="HX55" s="677"/>
      <c r="HY55" s="677"/>
      <c r="HZ55" s="677"/>
      <c r="IA55" s="677"/>
      <c r="IB55" s="677"/>
      <c r="IC55" s="677"/>
      <c r="ID55" s="677"/>
      <c r="IE55" s="677"/>
      <c r="IF55" s="677"/>
      <c r="IG55" s="677"/>
      <c r="IH55" s="677"/>
      <c r="II55" s="677"/>
      <c r="IJ55" s="677"/>
      <c r="IK55" s="677"/>
      <c r="IL55" s="677"/>
      <c r="IM55" s="677"/>
      <c r="IN55" s="677"/>
      <c r="IO55" s="677"/>
      <c r="IP55" s="677"/>
      <c r="IQ55" s="677"/>
      <c r="IR55" s="677"/>
      <c r="IS55" s="677"/>
      <c r="IT55" s="677"/>
      <c r="IU55" s="677"/>
      <c r="IV55" s="677"/>
      <c r="IW55" s="677"/>
      <c r="IX55" s="677"/>
      <c r="IY55" s="677"/>
      <c r="IZ55" s="677"/>
      <c r="JA55" s="677"/>
      <c r="JB55" s="677"/>
      <c r="JC55" s="677"/>
      <c r="JD55" s="677"/>
      <c r="JE55" s="677"/>
      <c r="JF55" s="677"/>
      <c r="JG55" s="677"/>
      <c r="JH55" s="677"/>
      <c r="JI55" s="677"/>
      <c r="JJ55" s="677"/>
      <c r="JK55" s="677"/>
      <c r="JL55" s="677"/>
      <c r="JM55" s="677"/>
      <c r="JN55" s="677"/>
      <c r="JO55" s="677"/>
      <c r="JP55" s="677"/>
      <c r="JQ55" s="677"/>
      <c r="JR55" s="677"/>
      <c r="JS55" s="677"/>
      <c r="JT55" s="677"/>
      <c r="JU55" s="677"/>
      <c r="JV55" s="677"/>
      <c r="JW55" s="677"/>
      <c r="JX55" s="677"/>
      <c r="JY55" s="677"/>
      <c r="JZ55" s="677"/>
      <c r="KA55" s="677"/>
      <c r="KB55" s="677"/>
      <c r="KC55" s="677"/>
      <c r="KD55" s="677"/>
      <c r="KE55" s="677"/>
      <c r="KF55" s="677"/>
      <c r="KG55" s="677"/>
      <c r="KH55" s="677"/>
      <c r="KI55" s="677"/>
      <c r="KJ55" s="677"/>
      <c r="KK55" s="677"/>
      <c r="KL55" s="677"/>
      <c r="KM55" s="677"/>
      <c r="KN55" s="677"/>
      <c r="KO55" s="677"/>
      <c r="KP55" s="677"/>
      <c r="KQ55" s="677"/>
      <c r="KR55" s="677"/>
      <c r="KS55" s="677"/>
      <c r="KT55" s="677"/>
      <c r="KU55" s="677"/>
      <c r="KV55" s="677"/>
      <c r="KW55" s="677"/>
      <c r="KX55" s="677"/>
      <c r="KY55" s="677"/>
      <c r="KZ55" s="677"/>
      <c r="LA55" s="677"/>
      <c r="LB55" s="677"/>
      <c r="LC55" s="677"/>
      <c r="LD55" s="677"/>
      <c r="LE55" s="677"/>
      <c r="LF55" s="677"/>
      <c r="LG55" s="677"/>
      <c r="LH55" s="677"/>
      <c r="LI55" s="677"/>
      <c r="LJ55" s="677"/>
      <c r="LK55" s="677"/>
      <c r="LL55" s="677"/>
      <c r="LM55" s="677"/>
      <c r="LN55" s="677"/>
      <c r="LO55" s="677"/>
      <c r="LP55" s="677"/>
      <c r="LQ55" s="677"/>
      <c r="LR55" s="677"/>
      <c r="LS55" s="677"/>
      <c r="LT55" s="677"/>
      <c r="LU55" s="677"/>
      <c r="LV55" s="677"/>
      <c r="LW55" s="677"/>
      <c r="LX55" s="677"/>
      <c r="LY55" s="677"/>
      <c r="LZ55" s="677"/>
      <c r="MA55" s="677"/>
      <c r="MB55" s="677"/>
      <c r="MC55" s="677"/>
      <c r="MD55" s="677"/>
      <c r="ME55" s="677"/>
      <c r="MF55" s="677"/>
    </row>
    <row r="56" spans="1:344" s="678" customFormat="1" ht="19.5" customHeight="1" outlineLevel="1">
      <c r="A56" s="679"/>
      <c r="B56" s="606"/>
      <c r="C56" s="249"/>
      <c r="D56" s="685" t="s">
        <v>5</v>
      </c>
      <c r="E56" s="681" t="s">
        <v>73</v>
      </c>
      <c r="F56" s="681" t="s">
        <v>77</v>
      </c>
      <c r="G56" s="681"/>
      <c r="H56" s="175"/>
      <c r="I56" s="548">
        <f>(I19*I43)*$H$27</f>
        <v>249599.56614790007</v>
      </c>
      <c r="J56" s="549">
        <f t="shared" ref="J56:O56" si="24">(J19*J43)*$H$27</f>
        <v>278423.12436700671</v>
      </c>
      <c r="K56" s="549">
        <f t="shared" si="24"/>
        <v>310575.20403040916</v>
      </c>
      <c r="L56" s="549">
        <f t="shared" si="24"/>
        <v>346440.18013167754</v>
      </c>
      <c r="M56" s="549">
        <f t="shared" si="24"/>
        <v>386446.81498113961</v>
      </c>
      <c r="N56" s="549">
        <f t="shared" si="24"/>
        <v>431073.38401770964</v>
      </c>
      <c r="O56" s="550">
        <f t="shared" si="24"/>
        <v>480853.39354536746</v>
      </c>
      <c r="P56" s="677"/>
      <c r="Q56" s="677"/>
      <c r="R56" s="677"/>
      <c r="S56" s="677"/>
      <c r="T56" s="677"/>
      <c r="U56" s="677"/>
      <c r="V56" s="677"/>
      <c r="W56" s="677"/>
      <c r="X56" s="677"/>
      <c r="Y56" s="677"/>
      <c r="Z56" s="677"/>
      <c r="AA56" s="677"/>
      <c r="AB56" s="677"/>
      <c r="AC56" s="677"/>
      <c r="AD56" s="677"/>
      <c r="AE56" s="677"/>
      <c r="AF56" s="677"/>
      <c r="AG56" s="677"/>
      <c r="AH56" s="677"/>
      <c r="AI56" s="677"/>
      <c r="AJ56" s="677"/>
      <c r="AK56" s="677"/>
      <c r="AL56" s="677"/>
      <c r="AM56" s="677"/>
      <c r="AN56" s="677"/>
      <c r="AO56" s="677"/>
      <c r="AP56" s="677"/>
      <c r="AQ56" s="677"/>
      <c r="AR56" s="677"/>
      <c r="AS56" s="677"/>
      <c r="AT56" s="677"/>
      <c r="AU56" s="677"/>
      <c r="AV56" s="677"/>
      <c r="AW56" s="677"/>
      <c r="AX56" s="677"/>
      <c r="AY56" s="677"/>
      <c r="AZ56" s="677"/>
      <c r="BA56" s="677"/>
      <c r="BB56" s="677"/>
      <c r="BC56" s="677"/>
      <c r="BD56" s="677"/>
      <c r="BE56" s="677"/>
      <c r="BF56" s="677"/>
      <c r="BG56" s="677"/>
      <c r="BH56" s="677"/>
      <c r="BI56" s="677"/>
      <c r="BJ56" s="677"/>
      <c r="BK56" s="677"/>
      <c r="BL56" s="677"/>
      <c r="BM56" s="677"/>
      <c r="BN56" s="677"/>
      <c r="BO56" s="677"/>
      <c r="BP56" s="677"/>
      <c r="BQ56" s="677"/>
      <c r="BR56" s="677"/>
      <c r="BS56" s="677"/>
      <c r="BT56" s="677"/>
      <c r="BU56" s="677"/>
      <c r="BV56" s="677"/>
      <c r="BW56" s="677"/>
      <c r="BX56" s="677"/>
      <c r="BY56" s="677"/>
      <c r="BZ56" s="677"/>
      <c r="CA56" s="677"/>
      <c r="CB56" s="677"/>
      <c r="CC56" s="677"/>
      <c r="CD56" s="677"/>
      <c r="CE56" s="677"/>
      <c r="CF56" s="677"/>
      <c r="CG56" s="677"/>
      <c r="CH56" s="677"/>
      <c r="CI56" s="677"/>
      <c r="CJ56" s="677"/>
      <c r="CK56" s="677"/>
      <c r="CL56" s="677"/>
      <c r="CM56" s="677"/>
      <c r="CN56" s="677"/>
      <c r="CO56" s="677"/>
      <c r="CP56" s="677"/>
      <c r="CQ56" s="677"/>
      <c r="CR56" s="677"/>
      <c r="CS56" s="677"/>
      <c r="CT56" s="677"/>
      <c r="CU56" s="677"/>
      <c r="CV56" s="677"/>
      <c r="CW56" s="677"/>
      <c r="CX56" s="677"/>
      <c r="CY56" s="677"/>
      <c r="CZ56" s="677"/>
      <c r="DA56" s="677"/>
      <c r="DB56" s="677"/>
      <c r="DC56" s="677"/>
      <c r="DD56" s="677"/>
      <c r="DE56" s="677"/>
      <c r="DF56" s="677"/>
      <c r="DG56" s="677"/>
      <c r="DH56" s="677"/>
      <c r="DI56" s="677"/>
      <c r="DJ56" s="677"/>
      <c r="DK56" s="677"/>
      <c r="DL56" s="677"/>
      <c r="DM56" s="677"/>
      <c r="DN56" s="677"/>
      <c r="DO56" s="677"/>
      <c r="DP56" s="677"/>
      <c r="DQ56" s="677"/>
      <c r="DR56" s="677"/>
      <c r="DS56" s="677"/>
      <c r="DT56" s="677"/>
      <c r="DU56" s="677"/>
      <c r="DV56" s="677"/>
      <c r="DW56" s="677"/>
      <c r="DX56" s="677"/>
      <c r="DY56" s="677"/>
      <c r="DZ56" s="677"/>
      <c r="EA56" s="677"/>
      <c r="EB56" s="677"/>
      <c r="EC56" s="677"/>
      <c r="ED56" s="677"/>
      <c r="EE56" s="677"/>
      <c r="EF56" s="677"/>
      <c r="EG56" s="677"/>
      <c r="EH56" s="677"/>
      <c r="EI56" s="677"/>
      <c r="EJ56" s="677"/>
      <c r="EK56" s="677"/>
      <c r="EL56" s="677"/>
      <c r="EM56" s="677"/>
      <c r="EN56" s="677"/>
      <c r="EO56" s="677"/>
      <c r="EP56" s="677"/>
      <c r="EQ56" s="677"/>
      <c r="ER56" s="677"/>
      <c r="ES56" s="677"/>
      <c r="ET56" s="677"/>
      <c r="EU56" s="677"/>
      <c r="EV56" s="677"/>
      <c r="EW56" s="677"/>
      <c r="EX56" s="677"/>
      <c r="EY56" s="677"/>
      <c r="EZ56" s="677"/>
      <c r="FA56" s="677"/>
      <c r="FB56" s="677"/>
      <c r="FC56" s="677"/>
      <c r="FD56" s="677"/>
      <c r="FE56" s="677"/>
      <c r="FF56" s="677"/>
      <c r="FG56" s="677"/>
      <c r="FH56" s="677"/>
      <c r="FI56" s="677"/>
      <c r="FJ56" s="677"/>
      <c r="FK56" s="677"/>
      <c r="FL56" s="677"/>
      <c r="FM56" s="677"/>
      <c r="FN56" s="677"/>
      <c r="FO56" s="677"/>
      <c r="FP56" s="677"/>
      <c r="FQ56" s="677"/>
      <c r="FR56" s="677"/>
      <c r="FS56" s="677"/>
      <c r="FT56" s="677"/>
      <c r="FU56" s="677"/>
      <c r="FV56" s="677"/>
      <c r="FW56" s="677"/>
      <c r="FX56" s="677"/>
      <c r="FY56" s="677"/>
      <c r="FZ56" s="677"/>
      <c r="GA56" s="677"/>
      <c r="GB56" s="677"/>
      <c r="GC56" s="677"/>
      <c r="GD56" s="677"/>
      <c r="GE56" s="677"/>
      <c r="GF56" s="677"/>
      <c r="GG56" s="677"/>
      <c r="GH56" s="677"/>
      <c r="GI56" s="677"/>
      <c r="GJ56" s="677"/>
      <c r="GK56" s="677"/>
      <c r="GL56" s="677"/>
      <c r="GM56" s="677"/>
      <c r="GN56" s="677"/>
      <c r="GO56" s="677"/>
      <c r="GP56" s="677"/>
      <c r="GQ56" s="677"/>
      <c r="GR56" s="677"/>
      <c r="GS56" s="677"/>
      <c r="GT56" s="677"/>
      <c r="GU56" s="677"/>
      <c r="GV56" s="677"/>
      <c r="GW56" s="677"/>
      <c r="GX56" s="677"/>
      <c r="GY56" s="677"/>
      <c r="GZ56" s="677"/>
      <c r="HA56" s="677"/>
      <c r="HB56" s="677"/>
      <c r="HC56" s="677"/>
      <c r="HD56" s="677"/>
      <c r="HE56" s="677"/>
      <c r="HF56" s="677"/>
      <c r="HG56" s="677"/>
      <c r="HH56" s="677"/>
      <c r="HI56" s="677"/>
      <c r="HJ56" s="677"/>
      <c r="HK56" s="677"/>
      <c r="HL56" s="677"/>
      <c r="HM56" s="677"/>
      <c r="HN56" s="677"/>
      <c r="HO56" s="677"/>
      <c r="HP56" s="677"/>
      <c r="HQ56" s="677"/>
      <c r="HR56" s="677"/>
      <c r="HS56" s="677"/>
      <c r="HT56" s="677"/>
      <c r="HU56" s="677"/>
      <c r="HV56" s="677"/>
      <c r="HW56" s="677"/>
      <c r="HX56" s="677"/>
      <c r="HY56" s="677"/>
      <c r="HZ56" s="677"/>
      <c r="IA56" s="677"/>
      <c r="IB56" s="677"/>
      <c r="IC56" s="677"/>
      <c r="ID56" s="677"/>
      <c r="IE56" s="677"/>
      <c r="IF56" s="677"/>
      <c r="IG56" s="677"/>
      <c r="IH56" s="677"/>
      <c r="II56" s="677"/>
      <c r="IJ56" s="677"/>
      <c r="IK56" s="677"/>
      <c r="IL56" s="677"/>
      <c r="IM56" s="677"/>
      <c r="IN56" s="677"/>
      <c r="IO56" s="677"/>
      <c r="IP56" s="677"/>
      <c r="IQ56" s="677"/>
      <c r="IR56" s="677"/>
      <c r="IS56" s="677"/>
      <c r="IT56" s="677"/>
      <c r="IU56" s="677"/>
      <c r="IV56" s="677"/>
      <c r="IW56" s="677"/>
      <c r="IX56" s="677"/>
      <c r="IY56" s="677"/>
      <c r="IZ56" s="677"/>
      <c r="JA56" s="677"/>
      <c r="JB56" s="677"/>
      <c r="JC56" s="677"/>
      <c r="JD56" s="677"/>
      <c r="JE56" s="677"/>
      <c r="JF56" s="677"/>
      <c r="JG56" s="677"/>
      <c r="JH56" s="677"/>
      <c r="JI56" s="677"/>
      <c r="JJ56" s="677"/>
      <c r="JK56" s="677"/>
      <c r="JL56" s="677"/>
      <c r="JM56" s="677"/>
      <c r="JN56" s="677"/>
      <c r="JO56" s="677"/>
      <c r="JP56" s="677"/>
      <c r="JQ56" s="677"/>
      <c r="JR56" s="677"/>
      <c r="JS56" s="677"/>
      <c r="JT56" s="677"/>
      <c r="JU56" s="677"/>
      <c r="JV56" s="677"/>
      <c r="JW56" s="677"/>
      <c r="JX56" s="677"/>
      <c r="JY56" s="677"/>
      <c r="JZ56" s="677"/>
      <c r="KA56" s="677"/>
      <c r="KB56" s="677"/>
      <c r="KC56" s="677"/>
      <c r="KD56" s="677"/>
      <c r="KE56" s="677"/>
      <c r="KF56" s="677"/>
      <c r="KG56" s="677"/>
      <c r="KH56" s="677"/>
      <c r="KI56" s="677"/>
      <c r="KJ56" s="677"/>
      <c r="KK56" s="677"/>
      <c r="KL56" s="677"/>
      <c r="KM56" s="677"/>
      <c r="KN56" s="677"/>
      <c r="KO56" s="677"/>
      <c r="KP56" s="677"/>
      <c r="KQ56" s="677"/>
      <c r="KR56" s="677"/>
      <c r="KS56" s="677"/>
      <c r="KT56" s="677"/>
      <c r="KU56" s="677"/>
      <c r="KV56" s="677"/>
      <c r="KW56" s="677"/>
      <c r="KX56" s="677"/>
      <c r="KY56" s="677"/>
      <c r="KZ56" s="677"/>
      <c r="LA56" s="677"/>
      <c r="LB56" s="677"/>
      <c r="LC56" s="677"/>
      <c r="LD56" s="677"/>
      <c r="LE56" s="677"/>
      <c r="LF56" s="677"/>
      <c r="LG56" s="677"/>
      <c r="LH56" s="677"/>
      <c r="LI56" s="677"/>
      <c r="LJ56" s="677"/>
      <c r="LK56" s="677"/>
      <c r="LL56" s="677"/>
      <c r="LM56" s="677"/>
      <c r="LN56" s="677"/>
      <c r="LO56" s="677"/>
      <c r="LP56" s="677"/>
      <c r="LQ56" s="677"/>
      <c r="LR56" s="677"/>
      <c r="LS56" s="677"/>
      <c r="LT56" s="677"/>
      <c r="LU56" s="677"/>
      <c r="LV56" s="677"/>
      <c r="LW56" s="677"/>
      <c r="LX56" s="677"/>
      <c r="LY56" s="677"/>
      <c r="LZ56" s="677"/>
      <c r="MA56" s="677"/>
      <c r="MB56" s="677"/>
      <c r="MC56" s="677"/>
      <c r="MD56" s="677"/>
      <c r="ME56" s="677"/>
      <c r="MF56" s="677"/>
    </row>
    <row r="57" spans="1:344" s="678" customFormat="1" ht="19.5" customHeight="1" outlineLevel="1">
      <c r="A57" s="679"/>
      <c r="B57" s="606"/>
      <c r="C57" s="686"/>
      <c r="D57" s="685" t="s">
        <v>6</v>
      </c>
      <c r="E57" s="681" t="s">
        <v>73</v>
      </c>
      <c r="F57" s="681" t="s">
        <v>77</v>
      </c>
      <c r="G57" s="681"/>
      <c r="H57" s="175"/>
      <c r="I57" s="551">
        <f t="shared" ref="I57:O58" si="25">(I20*I44)*$H$27</f>
        <v>7721590.7592473375</v>
      </c>
      <c r="J57" s="552">
        <f>(J20*J44)*$H$27</f>
        <v>8613273.8828526121</v>
      </c>
      <c r="K57" s="552">
        <f t="shared" si="25"/>
        <v>9607927.8602253273</v>
      </c>
      <c r="L57" s="552">
        <f t="shared" si="25"/>
        <v>10717443.68318186</v>
      </c>
      <c r="M57" s="552">
        <f t="shared" si="25"/>
        <v>11955085.505760755</v>
      </c>
      <c r="N57" s="552">
        <f t="shared" si="25"/>
        <v>13335649.215897601</v>
      </c>
      <c r="O57" s="553">
        <f t="shared" si="25"/>
        <v>14875639.318830084</v>
      </c>
      <c r="P57" s="677"/>
      <c r="Q57" s="677"/>
      <c r="R57" s="677"/>
      <c r="S57" s="677"/>
      <c r="T57" s="677"/>
      <c r="U57" s="677"/>
      <c r="V57" s="677"/>
      <c r="W57" s="677"/>
      <c r="X57" s="677"/>
      <c r="Y57" s="677"/>
      <c r="Z57" s="677"/>
      <c r="AA57" s="677"/>
      <c r="AB57" s="677"/>
      <c r="AC57" s="677"/>
      <c r="AD57" s="677"/>
      <c r="AE57" s="677"/>
      <c r="AF57" s="677"/>
      <c r="AG57" s="677"/>
      <c r="AH57" s="677"/>
      <c r="AI57" s="677"/>
      <c r="AJ57" s="677"/>
      <c r="AK57" s="677"/>
      <c r="AL57" s="677"/>
      <c r="AM57" s="677"/>
      <c r="AN57" s="677"/>
      <c r="AO57" s="677"/>
      <c r="AP57" s="677"/>
      <c r="AQ57" s="677"/>
      <c r="AR57" s="677"/>
      <c r="AS57" s="677"/>
      <c r="AT57" s="677"/>
      <c r="AU57" s="677"/>
      <c r="AV57" s="677"/>
      <c r="AW57" s="677"/>
      <c r="AX57" s="677"/>
      <c r="AY57" s="677"/>
      <c r="AZ57" s="677"/>
      <c r="BA57" s="677"/>
      <c r="BB57" s="677"/>
      <c r="BC57" s="677"/>
      <c r="BD57" s="677"/>
      <c r="BE57" s="677"/>
      <c r="BF57" s="677"/>
      <c r="BG57" s="677"/>
      <c r="BH57" s="677"/>
      <c r="BI57" s="677"/>
      <c r="BJ57" s="677"/>
      <c r="BK57" s="677"/>
      <c r="BL57" s="677"/>
      <c r="BM57" s="677"/>
      <c r="BN57" s="677"/>
      <c r="BO57" s="677"/>
      <c r="BP57" s="677"/>
      <c r="BQ57" s="677"/>
      <c r="BR57" s="677"/>
      <c r="BS57" s="677"/>
      <c r="BT57" s="677"/>
      <c r="BU57" s="677"/>
      <c r="BV57" s="677"/>
      <c r="BW57" s="677"/>
      <c r="BX57" s="677"/>
      <c r="BY57" s="677"/>
      <c r="BZ57" s="677"/>
      <c r="CA57" s="677"/>
      <c r="CB57" s="677"/>
      <c r="CC57" s="677"/>
      <c r="CD57" s="677"/>
      <c r="CE57" s="677"/>
      <c r="CF57" s="677"/>
      <c r="CG57" s="677"/>
      <c r="CH57" s="677"/>
      <c r="CI57" s="677"/>
      <c r="CJ57" s="677"/>
      <c r="CK57" s="677"/>
      <c r="CL57" s="677"/>
      <c r="CM57" s="677"/>
      <c r="CN57" s="677"/>
      <c r="CO57" s="677"/>
      <c r="CP57" s="677"/>
      <c r="CQ57" s="677"/>
      <c r="CR57" s="677"/>
      <c r="CS57" s="677"/>
      <c r="CT57" s="677"/>
      <c r="CU57" s="677"/>
      <c r="CV57" s="677"/>
      <c r="CW57" s="677"/>
      <c r="CX57" s="677"/>
      <c r="CY57" s="677"/>
      <c r="CZ57" s="677"/>
      <c r="DA57" s="677"/>
      <c r="DB57" s="677"/>
      <c r="DC57" s="677"/>
      <c r="DD57" s="677"/>
      <c r="DE57" s="677"/>
      <c r="DF57" s="677"/>
      <c r="DG57" s="677"/>
      <c r="DH57" s="677"/>
      <c r="DI57" s="677"/>
      <c r="DJ57" s="677"/>
      <c r="DK57" s="677"/>
      <c r="DL57" s="677"/>
      <c r="DM57" s="677"/>
      <c r="DN57" s="677"/>
      <c r="DO57" s="677"/>
      <c r="DP57" s="677"/>
      <c r="DQ57" s="677"/>
      <c r="DR57" s="677"/>
      <c r="DS57" s="677"/>
      <c r="DT57" s="677"/>
      <c r="DU57" s="677"/>
      <c r="DV57" s="677"/>
      <c r="DW57" s="677"/>
      <c r="DX57" s="677"/>
      <c r="DY57" s="677"/>
      <c r="DZ57" s="677"/>
      <c r="EA57" s="677"/>
      <c r="EB57" s="677"/>
      <c r="EC57" s="677"/>
      <c r="ED57" s="677"/>
      <c r="EE57" s="677"/>
      <c r="EF57" s="677"/>
      <c r="EG57" s="677"/>
      <c r="EH57" s="677"/>
      <c r="EI57" s="677"/>
      <c r="EJ57" s="677"/>
      <c r="EK57" s="677"/>
      <c r="EL57" s="677"/>
      <c r="EM57" s="677"/>
      <c r="EN57" s="677"/>
      <c r="EO57" s="677"/>
      <c r="EP57" s="677"/>
      <c r="EQ57" s="677"/>
      <c r="ER57" s="677"/>
      <c r="ES57" s="677"/>
      <c r="ET57" s="677"/>
      <c r="EU57" s="677"/>
      <c r="EV57" s="677"/>
      <c r="EW57" s="677"/>
      <c r="EX57" s="677"/>
      <c r="EY57" s="677"/>
      <c r="EZ57" s="677"/>
      <c r="FA57" s="677"/>
      <c r="FB57" s="677"/>
      <c r="FC57" s="677"/>
      <c r="FD57" s="677"/>
      <c r="FE57" s="677"/>
      <c r="FF57" s="677"/>
      <c r="FG57" s="677"/>
      <c r="FH57" s="677"/>
      <c r="FI57" s="677"/>
      <c r="FJ57" s="677"/>
      <c r="FK57" s="677"/>
      <c r="FL57" s="677"/>
      <c r="FM57" s="677"/>
      <c r="FN57" s="677"/>
      <c r="FO57" s="677"/>
      <c r="FP57" s="677"/>
      <c r="FQ57" s="677"/>
      <c r="FR57" s="677"/>
      <c r="FS57" s="677"/>
      <c r="FT57" s="677"/>
      <c r="FU57" s="677"/>
      <c r="FV57" s="677"/>
      <c r="FW57" s="677"/>
      <c r="FX57" s="677"/>
      <c r="FY57" s="677"/>
      <c r="FZ57" s="677"/>
      <c r="GA57" s="677"/>
      <c r="GB57" s="677"/>
      <c r="GC57" s="677"/>
      <c r="GD57" s="677"/>
      <c r="GE57" s="677"/>
      <c r="GF57" s="677"/>
      <c r="GG57" s="677"/>
      <c r="GH57" s="677"/>
      <c r="GI57" s="677"/>
      <c r="GJ57" s="677"/>
      <c r="GK57" s="677"/>
      <c r="GL57" s="677"/>
      <c r="GM57" s="677"/>
      <c r="GN57" s="677"/>
      <c r="GO57" s="677"/>
      <c r="GP57" s="677"/>
      <c r="GQ57" s="677"/>
      <c r="GR57" s="677"/>
      <c r="GS57" s="677"/>
      <c r="GT57" s="677"/>
      <c r="GU57" s="677"/>
      <c r="GV57" s="677"/>
      <c r="GW57" s="677"/>
      <c r="GX57" s="677"/>
      <c r="GY57" s="677"/>
      <c r="GZ57" s="677"/>
      <c r="HA57" s="677"/>
      <c r="HB57" s="677"/>
      <c r="HC57" s="677"/>
      <c r="HD57" s="677"/>
      <c r="HE57" s="677"/>
      <c r="HF57" s="677"/>
      <c r="HG57" s="677"/>
      <c r="HH57" s="677"/>
      <c r="HI57" s="677"/>
      <c r="HJ57" s="677"/>
      <c r="HK57" s="677"/>
      <c r="HL57" s="677"/>
      <c r="HM57" s="677"/>
      <c r="HN57" s="677"/>
      <c r="HO57" s="677"/>
      <c r="HP57" s="677"/>
      <c r="HQ57" s="677"/>
      <c r="HR57" s="677"/>
      <c r="HS57" s="677"/>
      <c r="HT57" s="677"/>
      <c r="HU57" s="677"/>
      <c r="HV57" s="677"/>
      <c r="HW57" s="677"/>
      <c r="HX57" s="677"/>
      <c r="HY57" s="677"/>
      <c r="HZ57" s="677"/>
      <c r="IA57" s="677"/>
      <c r="IB57" s="677"/>
      <c r="IC57" s="677"/>
      <c r="ID57" s="677"/>
      <c r="IE57" s="677"/>
      <c r="IF57" s="677"/>
      <c r="IG57" s="677"/>
      <c r="IH57" s="677"/>
      <c r="II57" s="677"/>
      <c r="IJ57" s="677"/>
      <c r="IK57" s="677"/>
      <c r="IL57" s="677"/>
      <c r="IM57" s="677"/>
      <c r="IN57" s="677"/>
      <c r="IO57" s="677"/>
      <c r="IP57" s="677"/>
      <c r="IQ57" s="677"/>
      <c r="IR57" s="677"/>
      <c r="IS57" s="677"/>
      <c r="IT57" s="677"/>
      <c r="IU57" s="677"/>
      <c r="IV57" s="677"/>
      <c r="IW57" s="677"/>
      <c r="IX57" s="677"/>
      <c r="IY57" s="677"/>
      <c r="IZ57" s="677"/>
      <c r="JA57" s="677"/>
      <c r="JB57" s="677"/>
      <c r="JC57" s="677"/>
      <c r="JD57" s="677"/>
      <c r="JE57" s="677"/>
      <c r="JF57" s="677"/>
      <c r="JG57" s="677"/>
      <c r="JH57" s="677"/>
      <c r="JI57" s="677"/>
      <c r="JJ57" s="677"/>
      <c r="JK57" s="677"/>
      <c r="JL57" s="677"/>
      <c r="JM57" s="677"/>
      <c r="JN57" s="677"/>
      <c r="JO57" s="677"/>
      <c r="JP57" s="677"/>
      <c r="JQ57" s="677"/>
      <c r="JR57" s="677"/>
      <c r="JS57" s="677"/>
      <c r="JT57" s="677"/>
      <c r="JU57" s="677"/>
      <c r="JV57" s="677"/>
      <c r="JW57" s="677"/>
      <c r="JX57" s="677"/>
      <c r="JY57" s="677"/>
      <c r="JZ57" s="677"/>
      <c r="KA57" s="677"/>
      <c r="KB57" s="677"/>
      <c r="KC57" s="677"/>
      <c r="KD57" s="677"/>
      <c r="KE57" s="677"/>
      <c r="KF57" s="677"/>
      <c r="KG57" s="677"/>
      <c r="KH57" s="677"/>
      <c r="KI57" s="677"/>
      <c r="KJ57" s="677"/>
      <c r="KK57" s="677"/>
      <c r="KL57" s="677"/>
      <c r="KM57" s="677"/>
      <c r="KN57" s="677"/>
      <c r="KO57" s="677"/>
      <c r="KP57" s="677"/>
      <c r="KQ57" s="677"/>
      <c r="KR57" s="677"/>
      <c r="KS57" s="677"/>
      <c r="KT57" s="677"/>
      <c r="KU57" s="677"/>
      <c r="KV57" s="677"/>
      <c r="KW57" s="677"/>
      <c r="KX57" s="677"/>
      <c r="KY57" s="677"/>
      <c r="KZ57" s="677"/>
      <c r="LA57" s="677"/>
      <c r="LB57" s="677"/>
      <c r="LC57" s="677"/>
      <c r="LD57" s="677"/>
      <c r="LE57" s="677"/>
      <c r="LF57" s="677"/>
      <c r="LG57" s="677"/>
      <c r="LH57" s="677"/>
      <c r="LI57" s="677"/>
      <c r="LJ57" s="677"/>
      <c r="LK57" s="677"/>
      <c r="LL57" s="677"/>
      <c r="LM57" s="677"/>
      <c r="LN57" s="677"/>
      <c r="LO57" s="677"/>
      <c r="LP57" s="677"/>
      <c r="LQ57" s="677"/>
      <c r="LR57" s="677"/>
      <c r="LS57" s="677"/>
      <c r="LT57" s="677"/>
      <c r="LU57" s="677"/>
      <c r="LV57" s="677"/>
      <c r="LW57" s="677"/>
      <c r="LX57" s="677"/>
      <c r="LY57" s="677"/>
      <c r="LZ57" s="677"/>
      <c r="MA57" s="677"/>
      <c r="MB57" s="677"/>
      <c r="MC57" s="677"/>
      <c r="MD57" s="677"/>
      <c r="ME57" s="677"/>
      <c r="MF57" s="677"/>
    </row>
    <row r="58" spans="1:344" ht="19.5" customHeight="1">
      <c r="A58" s="683"/>
      <c r="B58" s="249"/>
      <c r="C58" s="249"/>
      <c r="D58" s="685" t="s">
        <v>7</v>
      </c>
      <c r="E58" s="681" t="s">
        <v>73</v>
      </c>
      <c r="F58" s="681" t="s">
        <v>77</v>
      </c>
      <c r="G58" s="681"/>
      <c r="H58" s="175"/>
      <c r="I58" s="551">
        <f t="shared" si="25"/>
        <v>7544909.1110111671</v>
      </c>
      <c r="J58" s="552">
        <f t="shared" si="25"/>
        <v>8416189.1792234499</v>
      </c>
      <c r="K58" s="552">
        <f>(K21*K45)*$H$27</f>
        <v>9388083.9726888295</v>
      </c>
      <c r="L58" s="552">
        <f t="shared" ref="L58:O58" si="26">(L21*L45)*$H$27</f>
        <v>10472212.399387758</v>
      </c>
      <c r="M58" s="552">
        <f t="shared" si="26"/>
        <v>11681535.109499136</v>
      </c>
      <c r="N58" s="552">
        <f t="shared" si="26"/>
        <v>13030509.438716009</v>
      </c>
      <c r="O58" s="553">
        <f t="shared" si="26"/>
        <v>14535262.244291382</v>
      </c>
      <c r="P58" s="661"/>
    </row>
    <row r="59" spans="1:344" ht="19.5" customHeight="1">
      <c r="A59" s="683"/>
      <c r="B59" s="249"/>
      <c r="C59" s="249"/>
      <c r="D59" s="249"/>
      <c r="E59" s="681" t="s">
        <v>73</v>
      </c>
      <c r="F59" s="681" t="s">
        <v>77</v>
      </c>
      <c r="G59" s="681"/>
      <c r="H59" s="175" t="s">
        <v>59</v>
      </c>
      <c r="I59" s="503">
        <f>SUM(I56:I58)</f>
        <v>15516099.436406404</v>
      </c>
      <c r="J59" s="499">
        <f t="shared" ref="J59:O59" si="27">SUM(J56:J58)</f>
        <v>17307886.186443068</v>
      </c>
      <c r="K59" s="499">
        <f t="shared" si="27"/>
        <v>19306587.036944568</v>
      </c>
      <c r="L59" s="499">
        <f t="shared" si="27"/>
        <v>21536096.262701295</v>
      </c>
      <c r="M59" s="499">
        <f t="shared" si="27"/>
        <v>24023067.430241033</v>
      </c>
      <c r="N59" s="499">
        <f t="shared" si="27"/>
        <v>26797232.03863132</v>
      </c>
      <c r="O59" s="501">
        <f t="shared" si="27"/>
        <v>29891754.956666835</v>
      </c>
      <c r="P59" s="661"/>
    </row>
    <row r="60" spans="1:344" ht="19.5" customHeight="1">
      <c r="A60" s="683"/>
      <c r="B60" s="249"/>
      <c r="C60" s="249"/>
      <c r="D60" s="249"/>
      <c r="E60" s="681" t="s">
        <v>74</v>
      </c>
      <c r="F60" s="681" t="s">
        <v>77</v>
      </c>
      <c r="G60" s="681"/>
      <c r="H60" s="175" t="s">
        <v>61</v>
      </c>
      <c r="I60" s="503">
        <f>I59/I63</f>
        <v>4445873.764013296</v>
      </c>
      <c r="J60" s="499">
        <f t="shared" ref="J60:O60" si="28">J59/J63</f>
        <v>5375119.9336779714</v>
      </c>
      <c r="K60" s="499">
        <f t="shared" si="28"/>
        <v>5712007.9990960266</v>
      </c>
      <c r="L60" s="499">
        <f>L59/L63</f>
        <v>6135639.9608835606</v>
      </c>
      <c r="M60" s="499">
        <f t="shared" si="28"/>
        <v>6617924.9119121302</v>
      </c>
      <c r="N60" s="499">
        <f t="shared" si="28"/>
        <v>7126923.4145296067</v>
      </c>
      <c r="O60" s="501">
        <f t="shared" si="28"/>
        <v>7845604.9755031057</v>
      </c>
      <c r="P60" s="661"/>
    </row>
    <row r="61" spans="1:344" ht="19.5" customHeight="1" thickBot="1">
      <c r="A61" s="683"/>
      <c r="B61" s="249"/>
      <c r="C61" s="249"/>
      <c r="D61" s="249"/>
      <c r="E61" s="681" t="s">
        <v>74</v>
      </c>
      <c r="F61" s="681" t="s">
        <v>77</v>
      </c>
      <c r="G61" s="681"/>
      <c r="H61" s="175" t="s">
        <v>81</v>
      </c>
      <c r="I61" s="554">
        <f>I53+I60</f>
        <v>15505887.785672586</v>
      </c>
      <c r="J61" s="555">
        <f t="shared" ref="J61:O61" si="29">J53+J60</f>
        <v>18746822.548309594</v>
      </c>
      <c r="K61" s="555">
        <f t="shared" si="29"/>
        <v>19921788.104234241</v>
      </c>
      <c r="L61" s="555">
        <f t="shared" si="29"/>
        <v>21399290.617929589</v>
      </c>
      <c r="M61" s="555">
        <f t="shared" si="29"/>
        <v>23081357.345037237</v>
      </c>
      <c r="N61" s="555">
        <f t="shared" si="29"/>
        <v>24856593.009294473</v>
      </c>
      <c r="O61" s="556">
        <f t="shared" si="29"/>
        <v>27363140.929815628</v>
      </c>
      <c r="P61" s="661"/>
    </row>
    <row r="62" spans="1:344" ht="19.5" customHeight="1">
      <c r="A62" s="683"/>
      <c r="B62" s="249"/>
      <c r="C62" s="249"/>
      <c r="D62" s="249"/>
      <c r="E62" s="681"/>
      <c r="F62" s="681"/>
      <c r="G62" s="681"/>
      <c r="H62" s="176"/>
      <c r="I62" s="177"/>
      <c r="J62" s="177"/>
      <c r="K62" s="177"/>
      <c r="L62" s="177"/>
      <c r="M62" s="177"/>
      <c r="N62" s="177"/>
      <c r="O62" s="537"/>
      <c r="P62" s="661"/>
    </row>
    <row r="63" spans="1:344" ht="19.5" customHeight="1">
      <c r="A63" s="683"/>
      <c r="B63" s="249"/>
      <c r="C63" s="249"/>
      <c r="D63" s="249"/>
      <c r="E63" s="681"/>
      <c r="F63" s="681"/>
      <c r="G63" s="681" t="s">
        <v>20</v>
      </c>
      <c r="H63" s="726" t="s">
        <v>68</v>
      </c>
      <c r="I63" s="559">
        <v>3.49</v>
      </c>
      <c r="J63" s="560">
        <v>3.22</v>
      </c>
      <c r="K63" s="561">
        <v>3.38</v>
      </c>
      <c r="L63" s="562">
        <v>3.51</v>
      </c>
      <c r="M63" s="562">
        <v>3.63</v>
      </c>
      <c r="N63" s="562">
        <v>3.76</v>
      </c>
      <c r="O63" s="563">
        <v>3.81</v>
      </c>
      <c r="P63" s="661"/>
    </row>
    <row r="64" spans="1:344" ht="19.5" customHeight="1" thickBot="1">
      <c r="A64" s="727"/>
      <c r="B64" s="179"/>
      <c r="C64" s="179"/>
      <c r="D64" s="179"/>
      <c r="E64" s="179"/>
      <c r="F64" s="179"/>
      <c r="G64" s="179"/>
      <c r="H64" s="728"/>
      <c r="I64" s="729"/>
      <c r="J64" s="729"/>
      <c r="K64" s="729"/>
      <c r="L64" s="729"/>
      <c r="M64" s="729"/>
      <c r="N64" s="729"/>
      <c r="O64" s="730"/>
      <c r="P64" s="661"/>
    </row>
    <row r="65" spans="1:17" ht="33.75" customHeight="1">
      <c r="A65" s="661"/>
      <c r="B65" s="661"/>
      <c r="C65" s="661"/>
      <c r="D65" s="661"/>
      <c r="E65" s="661"/>
      <c r="F65" s="661"/>
      <c r="G65" s="661"/>
      <c r="H65" s="663"/>
      <c r="I65" s="663"/>
      <c r="J65" s="731"/>
      <c r="K65" s="732"/>
      <c r="L65" s="665"/>
      <c r="M65" s="665"/>
      <c r="N65" s="665"/>
      <c r="O65" s="665"/>
      <c r="P65" s="182"/>
      <c r="Q65" s="661"/>
    </row>
    <row r="66" spans="1:17" hidden="1">
      <c r="E66" s="671"/>
      <c r="F66" s="671"/>
      <c r="G66" s="671"/>
      <c r="H66" s="733"/>
    </row>
    <row r="67" spans="1:17" hidden="1">
      <c r="E67" s="671"/>
      <c r="F67" s="671"/>
      <c r="G67" s="671"/>
      <c r="J67" s="735"/>
      <c r="K67" s="735"/>
    </row>
    <row r="68" spans="1:17" hidden="1">
      <c r="E68" s="671"/>
      <c r="F68" s="671"/>
      <c r="G68" s="671"/>
      <c r="I68" s="735"/>
      <c r="J68" s="735"/>
      <c r="K68" s="735"/>
    </row>
    <row r="69" spans="1:17" hidden="1">
      <c r="E69" s="671"/>
      <c r="F69" s="671"/>
      <c r="G69" s="671"/>
      <c r="I69" s="735"/>
      <c r="J69" s="735"/>
      <c r="K69" s="735"/>
    </row>
    <row r="70" spans="1:17" hidden="1">
      <c r="E70" s="671"/>
      <c r="F70" s="671"/>
      <c r="G70" s="671"/>
      <c r="I70" s="735"/>
    </row>
    <row r="71" spans="1:17" hidden="1">
      <c r="E71" s="671"/>
      <c r="F71" s="671"/>
      <c r="G71" s="671"/>
    </row>
    <row r="72" spans="1:17" hidden="1">
      <c r="E72" s="671"/>
      <c r="F72" s="671"/>
      <c r="G72" s="671"/>
      <c r="I72" s="735"/>
      <c r="J72" s="735"/>
      <c r="K72" s="735"/>
    </row>
    <row r="73" spans="1:17" hidden="1">
      <c r="E73" s="671"/>
      <c r="F73" s="671"/>
      <c r="G73" s="671"/>
      <c r="I73" s="735"/>
      <c r="J73" s="735"/>
      <c r="K73" s="735"/>
    </row>
    <row r="74" spans="1:17" hidden="1">
      <c r="E74" s="671"/>
      <c r="F74" s="671"/>
      <c r="G74" s="671"/>
      <c r="I74" s="735"/>
      <c r="J74" s="735"/>
      <c r="K74" s="735"/>
    </row>
    <row r="75" spans="1:17" hidden="1">
      <c r="E75" s="671"/>
      <c r="F75" s="671"/>
      <c r="G75" s="671"/>
      <c r="I75" s="735"/>
      <c r="J75" s="735"/>
      <c r="K75" s="735"/>
    </row>
    <row r="76" spans="1:17" hidden="1">
      <c r="E76" s="671"/>
      <c r="F76" s="671"/>
      <c r="G76" s="671"/>
    </row>
    <row r="77" spans="1:17" hidden="1">
      <c r="E77" s="671"/>
      <c r="F77" s="671"/>
      <c r="G77" s="671"/>
      <c r="H77" s="733"/>
    </row>
    <row r="78" spans="1:17" hidden="1">
      <c r="E78" s="671"/>
      <c r="F78" s="671"/>
      <c r="G78" s="671"/>
      <c r="I78" s="736"/>
      <c r="J78" s="736"/>
      <c r="K78" s="736"/>
    </row>
    <row r="79" spans="1:17" hidden="1">
      <c r="E79" s="671"/>
      <c r="F79" s="671"/>
      <c r="G79" s="671"/>
      <c r="I79" s="736"/>
      <c r="J79" s="736"/>
      <c r="K79" s="736"/>
    </row>
    <row r="80" spans="1:17" hidden="1">
      <c r="E80" s="671"/>
      <c r="F80" s="671"/>
      <c r="G80" s="671"/>
      <c r="I80" s="736"/>
      <c r="J80" s="736"/>
      <c r="K80" s="736"/>
    </row>
    <row r="81" spans="5:11" hidden="1">
      <c r="E81" s="671"/>
      <c r="F81" s="671"/>
      <c r="G81" s="671"/>
      <c r="I81" s="736"/>
      <c r="J81" s="736"/>
      <c r="K81" s="736"/>
    </row>
    <row r="82" spans="5:11" hidden="1">
      <c r="E82" s="671"/>
      <c r="F82" s="671"/>
      <c r="G82" s="671"/>
      <c r="I82" s="735"/>
      <c r="J82" s="736"/>
      <c r="K82" s="736"/>
    </row>
    <row r="83" spans="5:11" hidden="1">
      <c r="E83" s="671"/>
      <c r="F83" s="671"/>
      <c r="G83" s="671"/>
    </row>
    <row r="84" spans="5:11" hidden="1">
      <c r="E84" s="671"/>
      <c r="F84" s="671"/>
      <c r="G84" s="671"/>
    </row>
    <row r="85" spans="5:11" hidden="1">
      <c r="E85" s="671"/>
      <c r="F85" s="671"/>
      <c r="G85" s="671"/>
      <c r="I85" s="736"/>
      <c r="J85" s="736"/>
      <c r="K85" s="736"/>
    </row>
    <row r="86" spans="5:11" hidden="1">
      <c r="E86" s="671"/>
      <c r="F86" s="671"/>
      <c r="G86" s="671"/>
      <c r="I86" s="736"/>
      <c r="J86" s="736"/>
      <c r="K86" s="736"/>
    </row>
    <row r="87" spans="5:11" hidden="1">
      <c r="E87" s="671"/>
      <c r="F87" s="671"/>
      <c r="G87" s="671"/>
      <c r="I87" s="736"/>
      <c r="J87" s="736"/>
      <c r="K87" s="736"/>
    </row>
    <row r="88" spans="5:11" hidden="1">
      <c r="E88" s="671"/>
      <c r="F88" s="671"/>
      <c r="G88" s="671"/>
      <c r="I88" s="736"/>
      <c r="J88" s="735"/>
      <c r="K88" s="735"/>
    </row>
    <row r="89" spans="5:11" hidden="1">
      <c r="E89" s="671"/>
      <c r="F89" s="671"/>
      <c r="G89" s="671"/>
    </row>
    <row r="90" spans="5:11" hidden="1">
      <c r="E90" s="671"/>
      <c r="F90" s="671"/>
      <c r="G90" s="671"/>
    </row>
    <row r="91" spans="5:11" hidden="1">
      <c r="E91" s="671"/>
      <c r="F91" s="671"/>
      <c r="G91" s="671"/>
    </row>
    <row r="92" spans="5:11" hidden="1">
      <c r="E92" s="671"/>
      <c r="F92" s="671"/>
      <c r="G92" s="671"/>
    </row>
    <row r="93" spans="5:11" hidden="1">
      <c r="E93" s="671"/>
      <c r="F93" s="671"/>
      <c r="G93" s="671"/>
    </row>
    <row r="94" spans="5:11" hidden="1">
      <c r="E94" s="671"/>
      <c r="F94" s="671"/>
      <c r="G94" s="671"/>
    </row>
    <row r="95" spans="5:11" hidden="1">
      <c r="E95" s="671"/>
      <c r="F95" s="671"/>
      <c r="G95" s="671"/>
    </row>
    <row r="96" spans="5:11" hidden="1">
      <c r="E96" s="671"/>
      <c r="F96" s="671"/>
      <c r="G96" s="671"/>
    </row>
    <row r="97" spans="5:7" hidden="1">
      <c r="E97" s="671"/>
      <c r="F97" s="671"/>
      <c r="G97" s="671"/>
    </row>
    <row r="98" spans="5:7" hidden="1">
      <c r="E98" s="671"/>
      <c r="F98" s="671"/>
      <c r="G98" s="671"/>
    </row>
    <row r="99" spans="5:7" hidden="1">
      <c r="E99" s="671"/>
      <c r="F99" s="671"/>
      <c r="G99" s="671"/>
    </row>
    <row r="100" spans="5:7" hidden="1">
      <c r="E100" s="671"/>
      <c r="F100" s="671"/>
      <c r="G100" s="671"/>
    </row>
    <row r="101" spans="5:7" hidden="1">
      <c r="E101" s="671"/>
      <c r="F101" s="671"/>
      <c r="G101" s="671"/>
    </row>
    <row r="102" spans="5:7" hidden="1">
      <c r="E102" s="671"/>
      <c r="F102" s="671"/>
      <c r="G102" s="671"/>
    </row>
    <row r="103" spans="5:7" hidden="1">
      <c r="E103" s="671"/>
      <c r="F103" s="671"/>
      <c r="G103" s="671"/>
    </row>
    <row r="104" spans="5:7" hidden="1">
      <c r="E104" s="671"/>
      <c r="F104" s="671"/>
      <c r="G104" s="671"/>
    </row>
    <row r="105" spans="5:7" hidden="1">
      <c r="E105" s="671"/>
      <c r="F105" s="671"/>
      <c r="G105" s="671"/>
    </row>
    <row r="106" spans="5:7" hidden="1">
      <c r="E106" s="671"/>
      <c r="F106" s="671"/>
      <c r="G106" s="671"/>
    </row>
    <row r="107" spans="5:7" hidden="1">
      <c r="E107" s="671"/>
      <c r="F107" s="671"/>
      <c r="G107" s="671"/>
    </row>
    <row r="108" spans="5:7" hidden="1">
      <c r="E108" s="671"/>
      <c r="F108" s="671"/>
      <c r="G108" s="671"/>
    </row>
    <row r="109" spans="5:7" hidden="1">
      <c r="E109" s="671"/>
      <c r="F109" s="671"/>
      <c r="G109" s="671"/>
    </row>
    <row r="110" spans="5:7" hidden="1">
      <c r="E110" s="671"/>
      <c r="F110" s="671"/>
      <c r="G110" s="671"/>
    </row>
    <row r="111" spans="5:7" hidden="1">
      <c r="E111" s="671"/>
      <c r="F111" s="671"/>
      <c r="G111" s="671"/>
    </row>
    <row r="112" spans="5:7" hidden="1">
      <c r="E112" s="671"/>
      <c r="F112" s="671"/>
      <c r="G112" s="671"/>
    </row>
    <row r="113" spans="5:7" hidden="1">
      <c r="E113" s="671"/>
      <c r="F113" s="671"/>
      <c r="G113" s="671"/>
    </row>
    <row r="114" spans="5:7" hidden="1">
      <c r="E114" s="671"/>
      <c r="F114" s="671"/>
      <c r="G114" s="671"/>
    </row>
    <row r="115" spans="5:7" hidden="1">
      <c r="E115" s="671"/>
      <c r="F115" s="671"/>
      <c r="G115" s="671"/>
    </row>
    <row r="116" spans="5:7" hidden="1">
      <c r="E116" s="671"/>
      <c r="F116" s="671"/>
      <c r="G116" s="671"/>
    </row>
    <row r="117" spans="5:7" hidden="1">
      <c r="E117" s="671"/>
      <c r="F117" s="671"/>
      <c r="G117" s="671"/>
    </row>
    <row r="118" spans="5:7" hidden="1">
      <c r="E118" s="671"/>
      <c r="F118" s="671"/>
      <c r="G118" s="671"/>
    </row>
    <row r="119" spans="5:7" hidden="1">
      <c r="E119" s="671"/>
      <c r="F119" s="671"/>
      <c r="G119" s="671"/>
    </row>
    <row r="120" spans="5:7" hidden="1">
      <c r="E120" s="671"/>
      <c r="F120" s="671"/>
      <c r="G120" s="671"/>
    </row>
    <row r="121" spans="5:7" hidden="1">
      <c r="E121" s="671"/>
      <c r="F121" s="671"/>
      <c r="G121" s="671"/>
    </row>
    <row r="122" spans="5:7" hidden="1">
      <c r="E122" s="671"/>
      <c r="F122" s="671"/>
      <c r="G122" s="671"/>
    </row>
    <row r="123" spans="5:7" hidden="1">
      <c r="E123" s="671"/>
      <c r="F123" s="671"/>
      <c r="G123" s="671"/>
    </row>
    <row r="124" spans="5:7" hidden="1">
      <c r="E124" s="671"/>
      <c r="F124" s="671"/>
      <c r="G124" s="671"/>
    </row>
    <row r="125" spans="5:7" hidden="1">
      <c r="E125" s="671"/>
      <c r="F125" s="671"/>
      <c r="G125" s="671"/>
    </row>
    <row r="126" spans="5:7" hidden="1">
      <c r="E126" s="671"/>
      <c r="F126" s="671"/>
      <c r="G126" s="671"/>
    </row>
    <row r="127" spans="5:7" hidden="1">
      <c r="E127" s="671"/>
      <c r="F127" s="671"/>
      <c r="G127" s="671"/>
    </row>
    <row r="128" spans="5:7" hidden="1">
      <c r="E128" s="671"/>
      <c r="F128" s="671"/>
      <c r="G128" s="671"/>
    </row>
    <row r="129" spans="5:7" hidden="1">
      <c r="E129" s="671"/>
      <c r="F129" s="671"/>
      <c r="G129" s="671"/>
    </row>
    <row r="130" spans="5:7" hidden="1">
      <c r="E130" s="671"/>
      <c r="F130" s="671"/>
      <c r="G130" s="671"/>
    </row>
    <row r="131" spans="5:7" hidden="1">
      <c r="E131" s="671"/>
      <c r="F131" s="671"/>
      <c r="G131" s="671"/>
    </row>
    <row r="132" spans="5:7" hidden="1">
      <c r="E132" s="671"/>
      <c r="F132" s="671"/>
      <c r="G132" s="671"/>
    </row>
    <row r="133" spans="5:7" hidden="1">
      <c r="E133" s="671"/>
      <c r="F133" s="671"/>
      <c r="G133" s="671"/>
    </row>
    <row r="134" spans="5:7" hidden="1">
      <c r="E134" s="671"/>
      <c r="F134" s="671"/>
      <c r="G134" s="671"/>
    </row>
    <row r="135" spans="5:7" hidden="1">
      <c r="E135" s="671"/>
      <c r="F135" s="671"/>
      <c r="G135" s="671"/>
    </row>
    <row r="136" spans="5:7" hidden="1">
      <c r="E136" s="671"/>
      <c r="F136" s="671"/>
      <c r="G136" s="671"/>
    </row>
    <row r="137" spans="5:7" hidden="1">
      <c r="E137" s="671"/>
      <c r="F137" s="671"/>
      <c r="G137" s="671"/>
    </row>
    <row r="138" spans="5:7" hidden="1">
      <c r="E138" s="671"/>
      <c r="F138" s="671"/>
      <c r="G138" s="671"/>
    </row>
    <row r="139" spans="5:7" hidden="1">
      <c r="E139" s="671"/>
      <c r="F139" s="671"/>
      <c r="G139" s="671"/>
    </row>
    <row r="140" spans="5:7" hidden="1">
      <c r="E140" s="671"/>
      <c r="F140" s="671"/>
      <c r="G140" s="671"/>
    </row>
    <row r="141" spans="5:7" hidden="1">
      <c r="E141" s="671"/>
      <c r="F141" s="671"/>
      <c r="G141" s="671"/>
    </row>
    <row r="142" spans="5:7" hidden="1">
      <c r="E142" s="671"/>
      <c r="F142" s="671"/>
      <c r="G142" s="671"/>
    </row>
    <row r="143" spans="5:7" hidden="1">
      <c r="E143" s="671"/>
      <c r="F143" s="671"/>
      <c r="G143" s="671"/>
    </row>
    <row r="144" spans="5:7" hidden="1">
      <c r="E144" s="671"/>
      <c r="F144" s="671"/>
      <c r="G144" s="671"/>
    </row>
    <row r="145" spans="5:7" hidden="1">
      <c r="E145" s="671"/>
      <c r="F145" s="671"/>
      <c r="G145" s="671"/>
    </row>
    <row r="146" spans="5:7" hidden="1">
      <c r="E146" s="671"/>
      <c r="F146" s="671"/>
      <c r="G146" s="671"/>
    </row>
    <row r="147" spans="5:7" hidden="1">
      <c r="E147" s="671"/>
      <c r="F147" s="671"/>
      <c r="G147" s="671"/>
    </row>
    <row r="148" spans="5:7" hidden="1">
      <c r="E148" s="671"/>
      <c r="F148" s="671"/>
      <c r="G148" s="671"/>
    </row>
    <row r="149" spans="5:7" hidden="1">
      <c r="E149" s="671"/>
      <c r="F149" s="671"/>
      <c r="G149" s="671"/>
    </row>
    <row r="150" spans="5:7" hidden="1">
      <c r="E150" s="671"/>
      <c r="F150" s="671"/>
      <c r="G150" s="671"/>
    </row>
    <row r="151" spans="5:7" hidden="1">
      <c r="E151" s="671"/>
      <c r="F151" s="671"/>
      <c r="G151" s="671"/>
    </row>
    <row r="152" spans="5:7" hidden="1">
      <c r="E152" s="671"/>
      <c r="F152" s="671"/>
      <c r="G152" s="671"/>
    </row>
    <row r="153" spans="5:7" hidden="1">
      <c r="E153" s="671"/>
      <c r="F153" s="671"/>
      <c r="G153" s="671"/>
    </row>
    <row r="154" spans="5:7" hidden="1">
      <c r="E154" s="671"/>
      <c r="F154" s="671"/>
      <c r="G154" s="671"/>
    </row>
    <row r="155" spans="5:7" hidden="1">
      <c r="E155" s="671"/>
      <c r="F155" s="671"/>
      <c r="G155" s="671"/>
    </row>
    <row r="156" spans="5:7" hidden="1">
      <c r="E156" s="671"/>
      <c r="F156" s="671"/>
      <c r="G156" s="671"/>
    </row>
    <row r="157" spans="5:7" hidden="1">
      <c r="E157" s="671"/>
      <c r="F157" s="671"/>
      <c r="G157" s="671"/>
    </row>
    <row r="158" spans="5:7" hidden="1">
      <c r="E158" s="671"/>
      <c r="F158" s="671"/>
      <c r="G158" s="671"/>
    </row>
    <row r="159" spans="5:7" hidden="1">
      <c r="E159" s="671"/>
      <c r="F159" s="671"/>
      <c r="G159" s="671"/>
    </row>
    <row r="160" spans="5:7" hidden="1">
      <c r="E160" s="671"/>
      <c r="F160" s="671"/>
      <c r="G160" s="671"/>
    </row>
    <row r="161" spans="5:7" hidden="1">
      <c r="E161" s="671"/>
      <c r="F161" s="671"/>
      <c r="G161" s="671"/>
    </row>
    <row r="162" spans="5:7" hidden="1">
      <c r="E162" s="671"/>
      <c r="F162" s="671"/>
      <c r="G162" s="671"/>
    </row>
    <row r="163" spans="5:7" hidden="1">
      <c r="E163" s="671"/>
      <c r="F163" s="671"/>
      <c r="G163" s="671"/>
    </row>
    <row r="164" spans="5:7" hidden="1">
      <c r="E164" s="671"/>
      <c r="F164" s="671"/>
      <c r="G164" s="671"/>
    </row>
    <row r="165" spans="5:7" hidden="1">
      <c r="E165" s="671"/>
      <c r="F165" s="671"/>
      <c r="G165" s="671"/>
    </row>
    <row r="166" spans="5:7" hidden="1">
      <c r="E166" s="671"/>
      <c r="F166" s="671"/>
      <c r="G166" s="671"/>
    </row>
    <row r="167" spans="5:7" hidden="1">
      <c r="E167" s="671"/>
      <c r="F167" s="671"/>
      <c r="G167" s="671"/>
    </row>
    <row r="168" spans="5:7" hidden="1">
      <c r="E168" s="671"/>
      <c r="F168" s="671"/>
      <c r="G168" s="671"/>
    </row>
    <row r="169" spans="5:7" hidden="1">
      <c r="E169" s="671"/>
      <c r="F169" s="671"/>
      <c r="G169" s="671"/>
    </row>
    <row r="170" spans="5:7" hidden="1">
      <c r="E170" s="671"/>
      <c r="F170" s="671"/>
      <c r="G170" s="671"/>
    </row>
    <row r="171" spans="5:7" hidden="1">
      <c r="E171" s="671"/>
      <c r="F171" s="671"/>
      <c r="G171" s="671"/>
    </row>
    <row r="172" spans="5:7" hidden="1">
      <c r="E172" s="671"/>
      <c r="F172" s="671"/>
      <c r="G172" s="671"/>
    </row>
    <row r="173" spans="5:7" hidden="1">
      <c r="E173" s="671"/>
      <c r="F173" s="671"/>
      <c r="G173" s="671"/>
    </row>
    <row r="174" spans="5:7" hidden="1">
      <c r="E174" s="671"/>
      <c r="F174" s="671"/>
      <c r="G174" s="671"/>
    </row>
    <row r="175" spans="5:7" hidden="1">
      <c r="E175" s="671"/>
      <c r="F175" s="671"/>
      <c r="G175" s="671"/>
    </row>
    <row r="176" spans="5:7" hidden="1">
      <c r="E176" s="671"/>
      <c r="F176" s="671"/>
      <c r="G176" s="671"/>
    </row>
    <row r="177" spans="5:7" hidden="1">
      <c r="E177" s="671"/>
      <c r="F177" s="671"/>
      <c r="G177" s="671"/>
    </row>
    <row r="178" spans="5:7" hidden="1">
      <c r="E178" s="671"/>
      <c r="F178" s="671"/>
      <c r="G178" s="671"/>
    </row>
    <row r="179" spans="5:7" hidden="1">
      <c r="E179" s="671"/>
      <c r="F179" s="671"/>
      <c r="G179" s="671"/>
    </row>
    <row r="180" spans="5:7" hidden="1">
      <c r="E180" s="671"/>
      <c r="F180" s="671"/>
      <c r="G180" s="671"/>
    </row>
    <row r="181" spans="5:7" hidden="1">
      <c r="E181" s="671"/>
      <c r="F181" s="671"/>
      <c r="G181" s="671"/>
    </row>
    <row r="182" spans="5:7" hidden="1">
      <c r="E182" s="671"/>
      <c r="F182" s="671"/>
      <c r="G182" s="671"/>
    </row>
    <row r="183" spans="5:7" hidden="1">
      <c r="E183" s="671"/>
      <c r="F183" s="671"/>
      <c r="G183" s="671"/>
    </row>
    <row r="184" spans="5:7" hidden="1">
      <c r="E184" s="671"/>
      <c r="F184" s="671"/>
      <c r="G184" s="671"/>
    </row>
    <row r="185" spans="5:7" hidden="1">
      <c r="E185" s="671"/>
      <c r="F185" s="671"/>
      <c r="G185" s="671"/>
    </row>
    <row r="186" spans="5:7" hidden="1">
      <c r="E186" s="671"/>
      <c r="F186" s="671"/>
      <c r="G186" s="671"/>
    </row>
    <row r="187" spans="5:7" hidden="1">
      <c r="E187" s="671"/>
      <c r="F187" s="671"/>
      <c r="G187" s="671"/>
    </row>
    <row r="188" spans="5:7" hidden="1">
      <c r="E188" s="671"/>
      <c r="F188" s="671"/>
      <c r="G188" s="671"/>
    </row>
    <row r="189" spans="5:7" hidden="1">
      <c r="E189" s="671"/>
      <c r="F189" s="671"/>
      <c r="G189" s="671"/>
    </row>
    <row r="190" spans="5:7" hidden="1">
      <c r="E190" s="671"/>
      <c r="F190" s="671"/>
      <c r="G190" s="671"/>
    </row>
    <row r="191" spans="5:7" hidden="1">
      <c r="E191" s="671"/>
      <c r="F191" s="671"/>
      <c r="G191" s="671"/>
    </row>
    <row r="192" spans="5:7" hidden="1">
      <c r="E192" s="671"/>
      <c r="F192" s="671"/>
      <c r="G192" s="671"/>
    </row>
    <row r="193" spans="5:7" hidden="1">
      <c r="E193" s="671"/>
      <c r="F193" s="671"/>
      <c r="G193" s="671"/>
    </row>
    <row r="194" spans="5:7" hidden="1">
      <c r="E194" s="671"/>
      <c r="F194" s="671"/>
      <c r="G194" s="671"/>
    </row>
    <row r="195" spans="5:7" hidden="1">
      <c r="E195" s="671"/>
      <c r="F195" s="671"/>
      <c r="G195" s="671"/>
    </row>
    <row r="196" spans="5:7" hidden="1">
      <c r="E196" s="671"/>
      <c r="F196" s="671"/>
      <c r="G196" s="671"/>
    </row>
    <row r="197" spans="5:7" hidden="1">
      <c r="E197" s="671"/>
      <c r="F197" s="671"/>
      <c r="G197" s="671"/>
    </row>
    <row r="198" spans="5:7" hidden="1">
      <c r="E198" s="671"/>
      <c r="F198" s="671"/>
      <c r="G198" s="671"/>
    </row>
    <row r="199" spans="5:7" hidden="1">
      <c r="E199" s="671"/>
      <c r="F199" s="671"/>
      <c r="G199" s="671"/>
    </row>
    <row r="200" spans="5:7" hidden="1">
      <c r="E200" s="671"/>
      <c r="F200" s="671"/>
      <c r="G200" s="671"/>
    </row>
    <row r="201" spans="5:7" hidden="1">
      <c r="E201" s="671"/>
      <c r="F201" s="671"/>
      <c r="G201" s="671"/>
    </row>
    <row r="202" spans="5:7" hidden="1">
      <c r="E202" s="671"/>
      <c r="F202" s="671"/>
      <c r="G202" s="671"/>
    </row>
    <row r="203" spans="5:7" hidden="1">
      <c r="E203" s="671"/>
      <c r="F203" s="671"/>
      <c r="G203" s="671"/>
    </row>
    <row r="204" spans="5:7" hidden="1">
      <c r="E204" s="671"/>
      <c r="F204" s="671"/>
      <c r="G204" s="671"/>
    </row>
    <row r="205" spans="5:7" hidden="1">
      <c r="E205" s="671"/>
      <c r="F205" s="671"/>
      <c r="G205" s="671"/>
    </row>
    <row r="206" spans="5:7" hidden="1">
      <c r="E206" s="671"/>
      <c r="F206" s="671"/>
      <c r="G206" s="671"/>
    </row>
    <row r="207" spans="5:7" hidden="1">
      <c r="E207" s="671"/>
      <c r="F207" s="671"/>
      <c r="G207" s="671"/>
    </row>
    <row r="208" spans="5:7" hidden="1">
      <c r="E208" s="671"/>
      <c r="F208" s="671"/>
      <c r="G208" s="671"/>
    </row>
    <row r="209" spans="5:7" hidden="1">
      <c r="E209" s="671"/>
      <c r="F209" s="671"/>
      <c r="G209" s="671"/>
    </row>
    <row r="210" spans="5:7" hidden="1">
      <c r="E210" s="671"/>
      <c r="F210" s="671"/>
      <c r="G210" s="671"/>
    </row>
    <row r="211" spans="5:7" hidden="1">
      <c r="E211" s="671"/>
      <c r="F211" s="671"/>
      <c r="G211" s="671"/>
    </row>
    <row r="212" spans="5:7" hidden="1">
      <c r="E212" s="671"/>
      <c r="F212" s="671"/>
      <c r="G212" s="671"/>
    </row>
    <row r="213" spans="5:7" hidden="1">
      <c r="E213" s="671"/>
      <c r="F213" s="671"/>
      <c r="G213" s="671"/>
    </row>
    <row r="214" spans="5:7" hidden="1">
      <c r="E214" s="671"/>
      <c r="F214" s="671"/>
      <c r="G214" s="671"/>
    </row>
    <row r="215" spans="5:7" hidden="1">
      <c r="E215" s="671"/>
      <c r="F215" s="671"/>
      <c r="G215" s="671"/>
    </row>
    <row r="216" spans="5:7" hidden="1">
      <c r="E216" s="671"/>
      <c r="F216" s="671"/>
      <c r="G216" s="671"/>
    </row>
    <row r="217" spans="5:7" hidden="1">
      <c r="E217" s="671"/>
      <c r="F217" s="671"/>
      <c r="G217" s="671"/>
    </row>
    <row r="218" spans="5:7" hidden="1">
      <c r="E218" s="671"/>
      <c r="F218" s="671"/>
      <c r="G218" s="671"/>
    </row>
    <row r="219" spans="5:7" hidden="1">
      <c r="E219" s="671"/>
      <c r="F219" s="671"/>
      <c r="G219" s="671"/>
    </row>
    <row r="220" spans="5:7" hidden="1">
      <c r="E220" s="671"/>
      <c r="F220" s="671"/>
      <c r="G220" s="671"/>
    </row>
    <row r="221" spans="5:7" hidden="1">
      <c r="E221" s="671"/>
      <c r="F221" s="671"/>
      <c r="G221" s="671"/>
    </row>
    <row r="222" spans="5:7" hidden="1">
      <c r="E222" s="671"/>
      <c r="F222" s="671"/>
      <c r="G222" s="671"/>
    </row>
    <row r="223" spans="5:7" hidden="1">
      <c r="E223" s="671"/>
      <c r="F223" s="671"/>
      <c r="G223" s="671"/>
    </row>
    <row r="224" spans="5:7" hidden="1">
      <c r="E224" s="671"/>
      <c r="F224" s="671"/>
      <c r="G224" s="671"/>
    </row>
    <row r="225" spans="5:7" hidden="1">
      <c r="E225" s="671"/>
      <c r="F225" s="671"/>
      <c r="G225" s="671"/>
    </row>
    <row r="226" spans="5:7" hidden="1">
      <c r="E226" s="671"/>
      <c r="F226" s="671"/>
      <c r="G226" s="671"/>
    </row>
    <row r="227" spans="5:7" hidden="1">
      <c r="E227" s="671"/>
      <c r="F227" s="671"/>
      <c r="G227" s="671"/>
    </row>
    <row r="228" spans="5:7" hidden="1">
      <c r="E228" s="671"/>
      <c r="F228" s="671"/>
      <c r="G228" s="671"/>
    </row>
    <row r="229" spans="5:7" hidden="1">
      <c r="E229" s="671"/>
      <c r="F229" s="671"/>
      <c r="G229" s="671"/>
    </row>
    <row r="230" spans="5:7" hidden="1">
      <c r="E230" s="671"/>
      <c r="F230" s="671"/>
      <c r="G230" s="671"/>
    </row>
    <row r="231" spans="5:7" hidden="1">
      <c r="E231" s="671"/>
      <c r="F231" s="671"/>
      <c r="G231" s="671"/>
    </row>
    <row r="232" spans="5:7" hidden="1">
      <c r="E232" s="671"/>
      <c r="F232" s="671"/>
      <c r="G232" s="671"/>
    </row>
    <row r="233" spans="5:7" hidden="1">
      <c r="E233" s="671"/>
      <c r="F233" s="671"/>
      <c r="G233" s="671"/>
    </row>
    <row r="234" spans="5:7" hidden="1">
      <c r="E234" s="671"/>
      <c r="F234" s="671"/>
      <c r="G234" s="671"/>
    </row>
    <row r="235" spans="5:7" hidden="1">
      <c r="E235" s="671"/>
      <c r="F235" s="671"/>
      <c r="G235" s="671"/>
    </row>
    <row r="236" spans="5:7" hidden="1">
      <c r="E236" s="671"/>
      <c r="F236" s="671"/>
      <c r="G236" s="671"/>
    </row>
    <row r="237" spans="5:7" hidden="1">
      <c r="E237" s="671"/>
      <c r="F237" s="671"/>
      <c r="G237" s="671"/>
    </row>
    <row r="238" spans="5:7" hidden="1">
      <c r="E238" s="671"/>
      <c r="F238" s="671"/>
      <c r="G238" s="671"/>
    </row>
    <row r="239" spans="5:7" hidden="1">
      <c r="E239" s="671"/>
      <c r="F239" s="671"/>
      <c r="G239" s="671"/>
    </row>
    <row r="240" spans="5:7" hidden="1">
      <c r="E240" s="671"/>
      <c r="F240" s="671"/>
      <c r="G240" s="671"/>
    </row>
    <row r="241" spans="5:7" hidden="1">
      <c r="E241" s="671"/>
      <c r="F241" s="671"/>
      <c r="G241" s="671"/>
    </row>
    <row r="242" spans="5:7" hidden="1">
      <c r="E242" s="671"/>
      <c r="F242" s="671"/>
      <c r="G242" s="671"/>
    </row>
    <row r="243" spans="5:7" hidden="1">
      <c r="E243" s="671"/>
      <c r="F243" s="671"/>
      <c r="G243" s="671"/>
    </row>
    <row r="244" spans="5:7" hidden="1">
      <c r="E244" s="671"/>
      <c r="F244" s="671"/>
      <c r="G244" s="671"/>
    </row>
    <row r="245" spans="5:7" hidden="1">
      <c r="E245" s="671"/>
      <c r="F245" s="671"/>
      <c r="G245" s="671"/>
    </row>
    <row r="246" spans="5:7" hidden="1">
      <c r="E246" s="671"/>
      <c r="F246" s="671"/>
      <c r="G246" s="671"/>
    </row>
    <row r="247" spans="5:7" hidden="1">
      <c r="E247" s="671"/>
      <c r="F247" s="671"/>
      <c r="G247" s="671"/>
    </row>
    <row r="248" spans="5:7" hidden="1">
      <c r="E248" s="671"/>
      <c r="F248" s="671"/>
      <c r="G248" s="671"/>
    </row>
    <row r="249" spans="5:7" hidden="1">
      <c r="E249" s="671"/>
      <c r="F249" s="671"/>
      <c r="G249" s="671"/>
    </row>
    <row r="250" spans="5:7" hidden="1">
      <c r="E250" s="671"/>
      <c r="F250" s="671"/>
      <c r="G250" s="671"/>
    </row>
    <row r="251" spans="5:7" hidden="1">
      <c r="E251" s="671"/>
      <c r="F251" s="671"/>
      <c r="G251" s="671"/>
    </row>
    <row r="252" spans="5:7" hidden="1">
      <c r="E252" s="671"/>
      <c r="F252" s="671"/>
      <c r="G252" s="671"/>
    </row>
    <row r="253" spans="5:7" hidden="1">
      <c r="E253" s="671"/>
      <c r="F253" s="671"/>
      <c r="G253" s="671"/>
    </row>
    <row r="254" spans="5:7" hidden="1">
      <c r="E254" s="671"/>
      <c r="F254" s="671"/>
      <c r="G254" s="671"/>
    </row>
    <row r="255" spans="5:7" hidden="1">
      <c r="E255" s="671"/>
      <c r="F255" s="671"/>
      <c r="G255" s="671"/>
    </row>
    <row r="256" spans="5:7" hidden="1">
      <c r="E256" s="671"/>
      <c r="F256" s="671"/>
      <c r="G256" s="671"/>
    </row>
    <row r="257" spans="5:7" hidden="1">
      <c r="E257" s="671"/>
      <c r="F257" s="671"/>
      <c r="G257" s="671"/>
    </row>
    <row r="258" spans="5:7" hidden="1">
      <c r="E258" s="671"/>
      <c r="F258" s="671"/>
      <c r="G258" s="671"/>
    </row>
    <row r="259" spans="5:7" hidden="1">
      <c r="E259" s="671"/>
      <c r="F259" s="671"/>
      <c r="G259" s="671"/>
    </row>
    <row r="260" spans="5:7" hidden="1">
      <c r="E260" s="671"/>
      <c r="F260" s="671"/>
      <c r="G260" s="671"/>
    </row>
    <row r="261" spans="5:7" hidden="1">
      <c r="E261" s="671"/>
      <c r="F261" s="671"/>
      <c r="G261" s="671"/>
    </row>
    <row r="262" spans="5:7" hidden="1">
      <c r="E262" s="671"/>
      <c r="F262" s="671"/>
      <c r="G262" s="671"/>
    </row>
    <row r="263" spans="5:7" hidden="1">
      <c r="E263" s="671"/>
      <c r="F263" s="671"/>
      <c r="G263" s="671"/>
    </row>
    <row r="264" spans="5:7" hidden="1">
      <c r="E264" s="671"/>
      <c r="F264" s="671"/>
      <c r="G264" s="671"/>
    </row>
    <row r="265" spans="5:7" hidden="1">
      <c r="E265" s="671"/>
      <c r="F265" s="671"/>
      <c r="G265" s="671"/>
    </row>
    <row r="266" spans="5:7" hidden="1">
      <c r="E266" s="671"/>
      <c r="F266" s="671"/>
      <c r="G266" s="671"/>
    </row>
    <row r="267" spans="5:7" hidden="1">
      <c r="E267" s="671"/>
      <c r="F267" s="671"/>
      <c r="G267" s="671"/>
    </row>
    <row r="268" spans="5:7" hidden="1">
      <c r="E268" s="671"/>
      <c r="F268" s="671"/>
      <c r="G268" s="671"/>
    </row>
    <row r="269" spans="5:7" hidden="1">
      <c r="E269" s="671"/>
      <c r="F269" s="671"/>
      <c r="G269" s="671"/>
    </row>
    <row r="270" spans="5:7" hidden="1">
      <c r="E270" s="671"/>
      <c r="F270" s="671"/>
      <c r="G270" s="671"/>
    </row>
    <row r="271" spans="5:7" hidden="1">
      <c r="E271" s="671"/>
      <c r="F271" s="671"/>
      <c r="G271" s="671"/>
    </row>
    <row r="272" spans="5:7" hidden="1">
      <c r="E272" s="671"/>
      <c r="F272" s="671"/>
      <c r="G272" s="671"/>
    </row>
    <row r="273" spans="5:7" hidden="1">
      <c r="E273" s="671"/>
      <c r="F273" s="671"/>
      <c r="G273" s="671"/>
    </row>
    <row r="274" spans="5:7" hidden="1">
      <c r="E274" s="671"/>
      <c r="F274" s="671"/>
      <c r="G274" s="671"/>
    </row>
    <row r="275" spans="5:7" hidden="1">
      <c r="E275" s="671"/>
      <c r="F275" s="671"/>
      <c r="G275" s="671"/>
    </row>
    <row r="276" spans="5:7" hidden="1">
      <c r="E276" s="671"/>
      <c r="F276" s="671"/>
      <c r="G276" s="671"/>
    </row>
    <row r="277" spans="5:7" hidden="1">
      <c r="E277" s="671"/>
      <c r="F277" s="671"/>
      <c r="G277" s="671"/>
    </row>
    <row r="278" spans="5:7" hidden="1">
      <c r="E278" s="671"/>
      <c r="F278" s="671"/>
      <c r="G278" s="671"/>
    </row>
    <row r="279" spans="5:7" hidden="1">
      <c r="E279" s="671"/>
      <c r="F279" s="671"/>
      <c r="G279" s="671"/>
    </row>
    <row r="280" spans="5:7" hidden="1">
      <c r="E280" s="671"/>
      <c r="F280" s="671"/>
      <c r="G280" s="671"/>
    </row>
    <row r="281" spans="5:7" hidden="1">
      <c r="E281" s="671"/>
      <c r="F281" s="671"/>
      <c r="G281" s="671"/>
    </row>
    <row r="282" spans="5:7" hidden="1">
      <c r="E282" s="671"/>
      <c r="F282" s="671"/>
      <c r="G282" s="671"/>
    </row>
    <row r="283" spans="5:7" hidden="1">
      <c r="E283" s="671"/>
      <c r="F283" s="671"/>
      <c r="G283" s="671"/>
    </row>
    <row r="284" spans="5:7" hidden="1">
      <c r="E284" s="671"/>
      <c r="F284" s="671"/>
      <c r="G284" s="671"/>
    </row>
    <row r="285" spans="5:7" hidden="1">
      <c r="E285" s="671"/>
      <c r="F285" s="671"/>
      <c r="G285" s="671"/>
    </row>
    <row r="286" spans="5:7" hidden="1">
      <c r="E286" s="671"/>
      <c r="F286" s="671"/>
      <c r="G286" s="671"/>
    </row>
    <row r="287" spans="5:7" hidden="1">
      <c r="E287" s="671"/>
      <c r="F287" s="671"/>
      <c r="G287" s="671"/>
    </row>
    <row r="288" spans="5:7" hidden="1">
      <c r="E288" s="671"/>
      <c r="F288" s="671"/>
      <c r="G288" s="671"/>
    </row>
    <row r="289" spans="5:7" hidden="1">
      <c r="E289" s="671"/>
      <c r="F289" s="671"/>
      <c r="G289" s="671"/>
    </row>
    <row r="290" spans="5:7" hidden="1">
      <c r="E290" s="671"/>
      <c r="F290" s="671"/>
      <c r="G290" s="671"/>
    </row>
    <row r="291" spans="5:7" hidden="1">
      <c r="E291" s="671"/>
      <c r="F291" s="671"/>
      <c r="G291" s="671"/>
    </row>
    <row r="292" spans="5:7" hidden="1">
      <c r="E292" s="671"/>
      <c r="F292" s="671"/>
      <c r="G292" s="671"/>
    </row>
    <row r="293" spans="5:7" hidden="1">
      <c r="E293" s="671"/>
      <c r="F293" s="671"/>
      <c r="G293" s="671"/>
    </row>
    <row r="294" spans="5:7" hidden="1">
      <c r="E294" s="671"/>
      <c r="F294" s="671"/>
      <c r="G294" s="671"/>
    </row>
    <row r="295" spans="5:7" hidden="1">
      <c r="E295" s="671"/>
      <c r="F295" s="671"/>
      <c r="G295" s="671"/>
    </row>
    <row r="296" spans="5:7" hidden="1">
      <c r="E296" s="671"/>
      <c r="F296" s="671"/>
      <c r="G296" s="671"/>
    </row>
    <row r="297" spans="5:7" hidden="1">
      <c r="E297" s="671"/>
      <c r="F297" s="671"/>
      <c r="G297" s="671"/>
    </row>
    <row r="298" spans="5:7" hidden="1">
      <c r="E298" s="671"/>
      <c r="F298" s="671"/>
      <c r="G298" s="671"/>
    </row>
    <row r="299" spans="5:7" hidden="1">
      <c r="E299" s="671"/>
      <c r="F299" s="671"/>
      <c r="G299" s="671"/>
    </row>
    <row r="300" spans="5:7" hidden="1">
      <c r="E300" s="671"/>
      <c r="F300" s="671"/>
      <c r="G300" s="671"/>
    </row>
    <row r="301" spans="5:7" hidden="1">
      <c r="E301" s="671"/>
      <c r="F301" s="671"/>
      <c r="G301" s="671"/>
    </row>
    <row r="302" spans="5:7" hidden="1">
      <c r="E302" s="671"/>
      <c r="F302" s="671"/>
      <c r="G302" s="671"/>
    </row>
    <row r="303" spans="5:7" hidden="1">
      <c r="E303" s="671"/>
      <c r="F303" s="671"/>
      <c r="G303" s="671"/>
    </row>
    <row r="304" spans="5:7" hidden="1">
      <c r="E304" s="671"/>
      <c r="F304" s="671"/>
      <c r="G304" s="671"/>
    </row>
    <row r="305" spans="5:7" hidden="1">
      <c r="E305" s="671"/>
      <c r="F305" s="671"/>
      <c r="G305" s="671"/>
    </row>
    <row r="306" spans="5:7" hidden="1">
      <c r="E306" s="671"/>
      <c r="F306" s="671"/>
      <c r="G306" s="671"/>
    </row>
    <row r="307" spans="5:7" hidden="1">
      <c r="E307" s="671"/>
      <c r="F307" s="671"/>
      <c r="G307" s="671"/>
    </row>
    <row r="308" spans="5:7" hidden="1">
      <c r="E308" s="671"/>
      <c r="F308" s="671"/>
      <c r="G308" s="671"/>
    </row>
    <row r="309" spans="5:7" hidden="1">
      <c r="E309" s="671"/>
      <c r="F309" s="671"/>
      <c r="G309" s="671"/>
    </row>
    <row r="310" spans="5:7" hidden="1">
      <c r="E310" s="671"/>
      <c r="F310" s="671"/>
      <c r="G310" s="671"/>
    </row>
    <row r="311" spans="5:7" hidden="1">
      <c r="E311" s="671"/>
      <c r="F311" s="671"/>
      <c r="G311" s="671"/>
    </row>
    <row r="312" spans="5:7" hidden="1">
      <c r="E312" s="671"/>
      <c r="F312" s="671"/>
      <c r="G312" s="671"/>
    </row>
    <row r="313" spans="5:7" hidden="1">
      <c r="E313" s="671"/>
      <c r="F313" s="671"/>
      <c r="G313" s="671"/>
    </row>
    <row r="314" spans="5:7" hidden="1">
      <c r="E314" s="671"/>
      <c r="F314" s="671"/>
      <c r="G314" s="671"/>
    </row>
    <row r="315" spans="5:7" hidden="1">
      <c r="E315" s="671"/>
      <c r="F315" s="671"/>
      <c r="G315" s="671"/>
    </row>
    <row r="316" spans="5:7" hidden="1">
      <c r="E316" s="671"/>
      <c r="F316" s="671"/>
      <c r="G316" s="671"/>
    </row>
    <row r="317" spans="5:7" hidden="1">
      <c r="E317" s="671"/>
      <c r="F317" s="671"/>
      <c r="G317" s="671"/>
    </row>
    <row r="318" spans="5:7" hidden="1">
      <c r="E318" s="671"/>
      <c r="F318" s="671"/>
      <c r="G318" s="671"/>
    </row>
    <row r="319" spans="5:7" hidden="1">
      <c r="E319" s="671"/>
      <c r="F319" s="671"/>
      <c r="G319" s="671"/>
    </row>
    <row r="320" spans="5:7" hidden="1">
      <c r="E320" s="671"/>
      <c r="F320" s="671"/>
      <c r="G320" s="671"/>
    </row>
    <row r="321" spans="5:7" hidden="1">
      <c r="E321" s="671"/>
      <c r="F321" s="671"/>
      <c r="G321" s="671"/>
    </row>
    <row r="322" spans="5:7" hidden="1">
      <c r="E322" s="671"/>
      <c r="F322" s="671"/>
      <c r="G322" s="671"/>
    </row>
    <row r="323" spans="5:7" hidden="1">
      <c r="E323" s="671"/>
      <c r="F323" s="671"/>
      <c r="G323" s="671"/>
    </row>
    <row r="324" spans="5:7" hidden="1">
      <c r="E324" s="671"/>
      <c r="F324" s="671"/>
      <c r="G324" s="671"/>
    </row>
    <row r="325" spans="5:7" hidden="1">
      <c r="E325" s="671"/>
      <c r="F325" s="671"/>
      <c r="G325" s="671"/>
    </row>
    <row r="326" spans="5:7" hidden="1">
      <c r="E326" s="671"/>
      <c r="F326" s="671"/>
      <c r="G326" s="671"/>
    </row>
    <row r="327" spans="5:7" hidden="1">
      <c r="E327" s="671"/>
      <c r="F327" s="671"/>
      <c r="G327" s="671"/>
    </row>
    <row r="328" spans="5:7" hidden="1">
      <c r="E328" s="671"/>
      <c r="F328" s="671"/>
      <c r="G328" s="671"/>
    </row>
    <row r="329" spans="5:7" hidden="1">
      <c r="E329" s="671"/>
      <c r="F329" s="671"/>
      <c r="G329" s="671"/>
    </row>
    <row r="330" spans="5:7" hidden="1">
      <c r="E330" s="671"/>
      <c r="F330" s="671"/>
      <c r="G330" s="671"/>
    </row>
    <row r="331" spans="5:7" hidden="1">
      <c r="E331" s="671"/>
      <c r="F331" s="671"/>
      <c r="G331" s="671"/>
    </row>
    <row r="332" spans="5:7" hidden="1">
      <c r="E332" s="671"/>
      <c r="F332" s="671"/>
      <c r="G332" s="671"/>
    </row>
    <row r="333" spans="5:7" hidden="1">
      <c r="E333" s="671"/>
      <c r="F333" s="671"/>
      <c r="G333" s="671"/>
    </row>
    <row r="334" spans="5:7" hidden="1">
      <c r="E334" s="671"/>
      <c r="F334" s="671"/>
      <c r="G334" s="671"/>
    </row>
    <row r="335" spans="5:7" hidden="1">
      <c r="E335" s="671"/>
      <c r="F335" s="671"/>
      <c r="G335" s="671"/>
    </row>
    <row r="336" spans="5:7" hidden="1">
      <c r="E336" s="671"/>
      <c r="F336" s="671"/>
      <c r="G336" s="671"/>
    </row>
    <row r="337" spans="5:7" hidden="1">
      <c r="E337" s="671"/>
      <c r="F337" s="671"/>
      <c r="G337" s="671"/>
    </row>
    <row r="338" spans="5:7" hidden="1">
      <c r="E338" s="671"/>
      <c r="F338" s="671"/>
      <c r="G338" s="671"/>
    </row>
    <row r="339" spans="5:7" hidden="1">
      <c r="E339" s="671"/>
      <c r="F339" s="671"/>
      <c r="G339" s="671"/>
    </row>
    <row r="340" spans="5:7" hidden="1">
      <c r="E340" s="671"/>
      <c r="F340" s="671"/>
      <c r="G340" s="671"/>
    </row>
    <row r="341" spans="5:7" hidden="1">
      <c r="E341" s="671"/>
      <c r="F341" s="671"/>
      <c r="G341" s="671"/>
    </row>
    <row r="342" spans="5:7" hidden="1">
      <c r="E342" s="671"/>
      <c r="F342" s="671"/>
      <c r="G342" s="671"/>
    </row>
    <row r="343" spans="5:7" hidden="1">
      <c r="E343" s="671"/>
      <c r="F343" s="671"/>
      <c r="G343" s="671"/>
    </row>
    <row r="344" spans="5:7" hidden="1">
      <c r="E344" s="671"/>
      <c r="F344" s="671"/>
      <c r="G344" s="671"/>
    </row>
    <row r="345" spans="5:7" hidden="1">
      <c r="E345" s="671"/>
      <c r="F345" s="671"/>
      <c r="G345" s="671"/>
    </row>
    <row r="346" spans="5:7" hidden="1">
      <c r="E346" s="671"/>
      <c r="F346" s="671"/>
      <c r="G346" s="671"/>
    </row>
    <row r="347" spans="5:7" hidden="1">
      <c r="E347" s="671"/>
      <c r="F347" s="671"/>
      <c r="G347" s="671"/>
    </row>
    <row r="348" spans="5:7" hidden="1">
      <c r="E348" s="671"/>
      <c r="F348" s="671"/>
      <c r="G348" s="671"/>
    </row>
    <row r="349" spans="5:7" hidden="1">
      <c r="E349" s="671"/>
      <c r="F349" s="671"/>
      <c r="G349" s="671"/>
    </row>
    <row r="350" spans="5:7" hidden="1">
      <c r="E350" s="671"/>
      <c r="F350" s="671"/>
      <c r="G350" s="671"/>
    </row>
    <row r="351" spans="5:7" hidden="1">
      <c r="E351" s="671"/>
      <c r="F351" s="671"/>
      <c r="G351" s="671"/>
    </row>
    <row r="352" spans="5:7" hidden="1">
      <c r="E352" s="671"/>
      <c r="F352" s="671"/>
      <c r="G352" s="671"/>
    </row>
    <row r="353" spans="5:7" hidden="1">
      <c r="E353" s="671"/>
      <c r="F353" s="671"/>
      <c r="G353" s="671"/>
    </row>
    <row r="354" spans="5:7" hidden="1">
      <c r="E354" s="671"/>
      <c r="F354" s="671"/>
      <c r="G354" s="671"/>
    </row>
    <row r="355" spans="5:7" hidden="1">
      <c r="E355" s="671"/>
      <c r="F355" s="671"/>
      <c r="G355" s="671"/>
    </row>
    <row r="356" spans="5:7" hidden="1">
      <c r="E356" s="671"/>
      <c r="F356" s="671"/>
      <c r="G356" s="671"/>
    </row>
    <row r="357" spans="5:7" hidden="1">
      <c r="E357" s="671"/>
      <c r="F357" s="671"/>
      <c r="G357" s="671"/>
    </row>
    <row r="358" spans="5:7" hidden="1">
      <c r="E358" s="671"/>
      <c r="F358" s="671"/>
      <c r="G358" s="671"/>
    </row>
    <row r="359" spans="5:7" hidden="1">
      <c r="E359" s="671"/>
      <c r="F359" s="671"/>
      <c r="G359" s="671"/>
    </row>
    <row r="360" spans="5:7" hidden="1">
      <c r="E360" s="671"/>
      <c r="F360" s="671"/>
      <c r="G360" s="671"/>
    </row>
    <row r="361" spans="5:7" hidden="1">
      <c r="E361" s="671"/>
      <c r="F361" s="671"/>
      <c r="G361" s="671"/>
    </row>
    <row r="362" spans="5:7" hidden="1">
      <c r="E362" s="671"/>
      <c r="F362" s="671"/>
      <c r="G362" s="671"/>
    </row>
    <row r="363" spans="5:7" hidden="1">
      <c r="E363" s="671"/>
      <c r="F363" s="671"/>
      <c r="G363" s="671"/>
    </row>
    <row r="364" spans="5:7" hidden="1">
      <c r="E364" s="671"/>
      <c r="F364" s="671"/>
      <c r="G364" s="671"/>
    </row>
    <row r="365" spans="5:7" hidden="1">
      <c r="E365" s="671"/>
      <c r="F365" s="671"/>
      <c r="G365" s="671"/>
    </row>
    <row r="366" spans="5:7" hidden="1">
      <c r="E366" s="671"/>
      <c r="F366" s="671"/>
      <c r="G366" s="671"/>
    </row>
    <row r="367" spans="5:7" hidden="1">
      <c r="E367" s="671"/>
      <c r="F367" s="671"/>
      <c r="G367" s="671"/>
    </row>
    <row r="368" spans="5:7" hidden="1">
      <c r="E368" s="671"/>
      <c r="F368" s="671"/>
      <c r="G368" s="671"/>
    </row>
    <row r="369" spans="5:7" hidden="1">
      <c r="E369" s="671"/>
      <c r="F369" s="671"/>
      <c r="G369" s="671"/>
    </row>
    <row r="370" spans="5:7" hidden="1">
      <c r="E370" s="671"/>
      <c r="F370" s="671"/>
      <c r="G370" s="671"/>
    </row>
    <row r="371" spans="5:7" hidden="1">
      <c r="E371" s="671"/>
      <c r="F371" s="671"/>
      <c r="G371" s="671"/>
    </row>
    <row r="372" spans="5:7" hidden="1">
      <c r="E372" s="671"/>
      <c r="F372" s="671"/>
      <c r="G372" s="671"/>
    </row>
    <row r="373" spans="5:7" hidden="1">
      <c r="E373" s="671"/>
      <c r="F373" s="671"/>
      <c r="G373" s="671"/>
    </row>
    <row r="374" spans="5:7" hidden="1">
      <c r="E374" s="671"/>
      <c r="F374" s="671"/>
      <c r="G374" s="671"/>
    </row>
    <row r="375" spans="5:7" hidden="1">
      <c r="E375" s="671"/>
      <c r="F375" s="671"/>
      <c r="G375" s="671"/>
    </row>
    <row r="376" spans="5:7" hidden="1">
      <c r="E376" s="671"/>
      <c r="F376" s="671"/>
      <c r="G376" s="671"/>
    </row>
    <row r="377" spans="5:7" hidden="1">
      <c r="E377" s="671"/>
      <c r="F377" s="671"/>
      <c r="G377" s="671"/>
    </row>
    <row r="378" spans="5:7" hidden="1">
      <c r="E378" s="671"/>
      <c r="F378" s="671"/>
      <c r="G378" s="671"/>
    </row>
    <row r="379" spans="5:7" hidden="1">
      <c r="E379" s="671"/>
      <c r="F379" s="671"/>
      <c r="G379" s="671"/>
    </row>
    <row r="380" spans="5:7" hidden="1">
      <c r="E380" s="671"/>
      <c r="F380" s="671"/>
      <c r="G380" s="671"/>
    </row>
    <row r="381" spans="5:7" hidden="1">
      <c r="E381" s="671"/>
      <c r="F381" s="671"/>
      <c r="G381" s="671"/>
    </row>
    <row r="382" spans="5:7" hidden="1">
      <c r="E382" s="671"/>
      <c r="F382" s="671"/>
      <c r="G382" s="671"/>
    </row>
    <row r="383" spans="5:7" hidden="1">
      <c r="E383" s="671"/>
      <c r="F383" s="671"/>
      <c r="G383" s="671"/>
    </row>
    <row r="384" spans="5:7" hidden="1">
      <c r="E384" s="671"/>
      <c r="F384" s="671"/>
      <c r="G384" s="671"/>
    </row>
    <row r="385" spans="5:7" hidden="1">
      <c r="E385" s="671"/>
      <c r="F385" s="671"/>
      <c r="G385" s="671"/>
    </row>
    <row r="386" spans="5:7" hidden="1">
      <c r="E386" s="671"/>
      <c r="F386" s="671"/>
      <c r="G386" s="671"/>
    </row>
    <row r="387" spans="5:7" hidden="1">
      <c r="E387" s="671"/>
      <c r="F387" s="671"/>
      <c r="G387" s="671"/>
    </row>
    <row r="388" spans="5:7" hidden="1">
      <c r="E388" s="671"/>
      <c r="F388" s="671"/>
      <c r="G388" s="671"/>
    </row>
    <row r="389" spans="5:7" hidden="1">
      <c r="E389" s="671"/>
      <c r="F389" s="671"/>
      <c r="G389" s="671"/>
    </row>
    <row r="390" spans="5:7" hidden="1">
      <c r="E390" s="671"/>
      <c r="F390" s="671"/>
      <c r="G390" s="671"/>
    </row>
    <row r="391" spans="5:7" hidden="1">
      <c r="E391" s="671"/>
      <c r="F391" s="671"/>
      <c r="G391" s="671"/>
    </row>
    <row r="392" spans="5:7" hidden="1">
      <c r="E392" s="671"/>
      <c r="F392" s="671"/>
      <c r="G392" s="671"/>
    </row>
    <row r="393" spans="5:7" hidden="1">
      <c r="E393" s="671"/>
      <c r="F393" s="671"/>
      <c r="G393" s="671"/>
    </row>
    <row r="394" spans="5:7" hidden="1">
      <c r="E394" s="671"/>
      <c r="F394" s="671"/>
      <c r="G394" s="671"/>
    </row>
    <row r="395" spans="5:7" hidden="1">
      <c r="E395" s="671"/>
      <c r="F395" s="671"/>
      <c r="G395" s="671"/>
    </row>
    <row r="396" spans="5:7" hidden="1">
      <c r="E396" s="671"/>
      <c r="F396" s="671"/>
      <c r="G396" s="671"/>
    </row>
    <row r="397" spans="5:7" hidden="1">
      <c r="E397" s="671"/>
      <c r="F397" s="671"/>
      <c r="G397" s="671"/>
    </row>
    <row r="398" spans="5:7" hidden="1">
      <c r="E398" s="671"/>
      <c r="F398" s="671"/>
      <c r="G398" s="671"/>
    </row>
    <row r="399" spans="5:7" hidden="1">
      <c r="E399" s="671"/>
      <c r="F399" s="671"/>
      <c r="G399" s="671"/>
    </row>
    <row r="400" spans="5:7" hidden="1">
      <c r="E400" s="671"/>
      <c r="F400" s="671"/>
      <c r="G400" s="671"/>
    </row>
    <row r="401" spans="5:7" hidden="1">
      <c r="E401" s="671"/>
      <c r="F401" s="671"/>
      <c r="G401" s="671"/>
    </row>
    <row r="402" spans="5:7" hidden="1">
      <c r="E402" s="671"/>
      <c r="F402" s="671"/>
      <c r="G402" s="671"/>
    </row>
    <row r="403" spans="5:7" hidden="1">
      <c r="E403" s="671"/>
      <c r="F403" s="671"/>
      <c r="G403" s="671"/>
    </row>
    <row r="404" spans="5:7" hidden="1">
      <c r="E404" s="671"/>
      <c r="F404" s="671"/>
      <c r="G404" s="671"/>
    </row>
    <row r="405" spans="5:7" hidden="1">
      <c r="E405" s="671"/>
      <c r="F405" s="671"/>
      <c r="G405" s="671"/>
    </row>
    <row r="406" spans="5:7" hidden="1">
      <c r="E406" s="671"/>
      <c r="F406" s="671"/>
      <c r="G406" s="671"/>
    </row>
    <row r="407" spans="5:7" hidden="1">
      <c r="E407" s="671"/>
      <c r="F407" s="671"/>
      <c r="G407" s="671"/>
    </row>
    <row r="408" spans="5:7" hidden="1">
      <c r="E408" s="671"/>
      <c r="F408" s="671"/>
      <c r="G408" s="671"/>
    </row>
    <row r="409" spans="5:7" hidden="1">
      <c r="E409" s="671"/>
      <c r="F409" s="671"/>
      <c r="G409" s="671"/>
    </row>
    <row r="410" spans="5:7" hidden="1">
      <c r="E410" s="671"/>
      <c r="F410" s="671"/>
      <c r="G410" s="671"/>
    </row>
    <row r="411" spans="5:7" hidden="1">
      <c r="E411" s="671"/>
      <c r="F411" s="671"/>
      <c r="G411" s="671"/>
    </row>
    <row r="412" spans="5:7" hidden="1">
      <c r="E412" s="671"/>
      <c r="F412" s="671"/>
      <c r="G412" s="671"/>
    </row>
    <row r="413" spans="5:7" hidden="1">
      <c r="E413" s="671"/>
      <c r="F413" s="671"/>
      <c r="G413" s="671"/>
    </row>
    <row r="414" spans="5:7" hidden="1">
      <c r="E414" s="671"/>
      <c r="F414" s="671"/>
      <c r="G414" s="671"/>
    </row>
    <row r="415" spans="5:7" hidden="1">
      <c r="E415" s="671"/>
      <c r="F415" s="671"/>
      <c r="G415" s="671"/>
    </row>
    <row r="416" spans="5:7" hidden="1">
      <c r="E416" s="671"/>
      <c r="F416" s="671"/>
      <c r="G416" s="671"/>
    </row>
    <row r="417" spans="5:7" hidden="1">
      <c r="E417" s="671"/>
      <c r="F417" s="671"/>
      <c r="G417" s="671"/>
    </row>
    <row r="418" spans="5:7" hidden="1">
      <c r="E418" s="671"/>
      <c r="F418" s="671"/>
      <c r="G418" s="671"/>
    </row>
    <row r="419" spans="5:7" hidden="1">
      <c r="E419" s="671"/>
      <c r="F419" s="671"/>
      <c r="G419" s="671"/>
    </row>
    <row r="420" spans="5:7" hidden="1">
      <c r="E420" s="671"/>
      <c r="F420" s="671"/>
      <c r="G420" s="671"/>
    </row>
    <row r="421" spans="5:7" hidden="1">
      <c r="E421" s="671"/>
      <c r="F421" s="671"/>
      <c r="G421" s="671"/>
    </row>
    <row r="422" spans="5:7" hidden="1">
      <c r="E422" s="671"/>
      <c r="F422" s="671"/>
      <c r="G422" s="671"/>
    </row>
    <row r="423" spans="5:7" hidden="1">
      <c r="E423" s="671"/>
      <c r="F423" s="671"/>
      <c r="G423" s="671"/>
    </row>
    <row r="424" spans="5:7" hidden="1">
      <c r="E424" s="671"/>
      <c r="F424" s="671"/>
      <c r="G424" s="671"/>
    </row>
    <row r="425" spans="5:7" hidden="1">
      <c r="E425" s="671"/>
      <c r="F425" s="671"/>
      <c r="G425" s="671"/>
    </row>
    <row r="426" spans="5:7" hidden="1">
      <c r="E426" s="671"/>
      <c r="F426" s="671"/>
      <c r="G426" s="671"/>
    </row>
    <row r="427" spans="5:7" hidden="1">
      <c r="E427" s="671"/>
      <c r="F427" s="671"/>
      <c r="G427" s="671"/>
    </row>
    <row r="428" spans="5:7" hidden="1">
      <c r="E428" s="671"/>
      <c r="F428" s="671"/>
      <c r="G428" s="671"/>
    </row>
    <row r="429" spans="5:7" hidden="1">
      <c r="E429" s="671"/>
      <c r="F429" s="671"/>
      <c r="G429" s="671"/>
    </row>
    <row r="430" spans="5:7" hidden="1">
      <c r="E430" s="671"/>
      <c r="F430" s="671"/>
      <c r="G430" s="671"/>
    </row>
    <row r="431" spans="5:7" hidden="1">
      <c r="E431" s="671"/>
      <c r="F431" s="671"/>
      <c r="G431" s="671"/>
    </row>
    <row r="432" spans="5:7" hidden="1">
      <c r="E432" s="671"/>
      <c r="F432" s="671"/>
      <c r="G432" s="671"/>
    </row>
    <row r="433" spans="5:7" hidden="1">
      <c r="E433" s="671"/>
      <c r="F433" s="671"/>
      <c r="G433" s="671"/>
    </row>
    <row r="434" spans="5:7" hidden="1">
      <c r="E434" s="671"/>
      <c r="F434" s="671"/>
      <c r="G434" s="671"/>
    </row>
    <row r="435" spans="5:7" hidden="1">
      <c r="E435" s="671"/>
      <c r="F435" s="671"/>
      <c r="G435" s="671"/>
    </row>
    <row r="436" spans="5:7" hidden="1">
      <c r="E436" s="671"/>
      <c r="F436" s="671"/>
      <c r="G436" s="671"/>
    </row>
    <row r="437" spans="5:7" hidden="1">
      <c r="E437" s="671"/>
      <c r="F437" s="671"/>
      <c r="G437" s="671"/>
    </row>
    <row r="438" spans="5:7" hidden="1">
      <c r="E438" s="671"/>
      <c r="F438" s="671"/>
      <c r="G438" s="671"/>
    </row>
    <row r="439" spans="5:7" hidden="1">
      <c r="E439" s="671"/>
      <c r="F439" s="671"/>
      <c r="G439" s="671"/>
    </row>
    <row r="440" spans="5:7" hidden="1">
      <c r="E440" s="671"/>
      <c r="F440" s="671"/>
      <c r="G440" s="671"/>
    </row>
    <row r="441" spans="5:7" hidden="1">
      <c r="E441" s="671"/>
      <c r="F441" s="671"/>
      <c r="G441" s="671"/>
    </row>
    <row r="442" spans="5:7" hidden="1">
      <c r="E442" s="671"/>
      <c r="F442" s="671"/>
      <c r="G442" s="671"/>
    </row>
    <row r="443" spans="5:7" hidden="1">
      <c r="E443" s="671"/>
      <c r="F443" s="671"/>
      <c r="G443" s="671"/>
    </row>
    <row r="444" spans="5:7" hidden="1">
      <c r="E444" s="671"/>
      <c r="F444" s="671"/>
      <c r="G444" s="671"/>
    </row>
    <row r="445" spans="5:7" hidden="1">
      <c r="E445" s="671"/>
      <c r="F445" s="671"/>
      <c r="G445" s="671"/>
    </row>
    <row r="446" spans="5:7" hidden="1">
      <c r="E446" s="671"/>
      <c r="F446" s="671"/>
      <c r="G446" s="671"/>
    </row>
    <row r="447" spans="5:7" hidden="1">
      <c r="E447" s="671"/>
      <c r="F447" s="671"/>
      <c r="G447" s="671"/>
    </row>
    <row r="448" spans="5:7" hidden="1">
      <c r="E448" s="671"/>
      <c r="F448" s="671"/>
      <c r="G448" s="671"/>
    </row>
    <row r="449" spans="5:7" hidden="1">
      <c r="E449" s="671"/>
      <c r="F449" s="671"/>
      <c r="G449" s="671"/>
    </row>
    <row r="450" spans="5:7" hidden="1">
      <c r="E450" s="671"/>
      <c r="F450" s="671"/>
      <c r="G450" s="671"/>
    </row>
    <row r="451" spans="5:7" hidden="1">
      <c r="E451" s="671"/>
      <c r="F451" s="671"/>
      <c r="G451" s="671"/>
    </row>
    <row r="452" spans="5:7" hidden="1">
      <c r="E452" s="671"/>
      <c r="F452" s="671"/>
      <c r="G452" s="671"/>
    </row>
    <row r="453" spans="5:7" hidden="1">
      <c r="E453" s="671"/>
      <c r="F453" s="671"/>
      <c r="G453" s="671"/>
    </row>
    <row r="454" spans="5:7" hidden="1">
      <c r="E454" s="671"/>
      <c r="F454" s="671"/>
      <c r="G454" s="671"/>
    </row>
    <row r="455" spans="5:7" hidden="1">
      <c r="E455" s="671"/>
      <c r="F455" s="671"/>
      <c r="G455" s="671"/>
    </row>
    <row r="456" spans="5:7" hidden="1">
      <c r="E456" s="671"/>
      <c r="F456" s="671"/>
      <c r="G456" s="671"/>
    </row>
    <row r="457" spans="5:7" hidden="1">
      <c r="E457" s="671"/>
      <c r="F457" s="671"/>
      <c r="G457" s="671"/>
    </row>
    <row r="458" spans="5:7" hidden="1">
      <c r="E458" s="671"/>
      <c r="F458" s="671"/>
      <c r="G458" s="671"/>
    </row>
    <row r="459" spans="5:7" hidden="1">
      <c r="E459" s="671"/>
      <c r="F459" s="671"/>
      <c r="G459" s="671"/>
    </row>
    <row r="460" spans="5:7" hidden="1">
      <c r="E460" s="671"/>
      <c r="F460" s="671"/>
      <c r="G460" s="671"/>
    </row>
    <row r="461" spans="5:7" hidden="1">
      <c r="E461" s="671"/>
      <c r="F461" s="671"/>
      <c r="G461" s="671"/>
    </row>
    <row r="462" spans="5:7" hidden="1">
      <c r="E462" s="671"/>
      <c r="F462" s="671"/>
      <c r="G462" s="671"/>
    </row>
    <row r="463" spans="5:7" hidden="1">
      <c r="E463" s="671"/>
      <c r="F463" s="671"/>
      <c r="G463" s="671"/>
    </row>
    <row r="464" spans="5:7" hidden="1">
      <c r="E464" s="671"/>
      <c r="F464" s="671"/>
      <c r="G464" s="671"/>
    </row>
    <row r="465" spans="5:7" hidden="1">
      <c r="E465" s="671"/>
      <c r="F465" s="671"/>
      <c r="G465" s="671"/>
    </row>
    <row r="466" spans="5:7" hidden="1">
      <c r="E466" s="671"/>
      <c r="F466" s="671"/>
      <c r="G466" s="671"/>
    </row>
    <row r="467" spans="5:7" hidden="1">
      <c r="E467" s="671"/>
      <c r="F467" s="671"/>
      <c r="G467" s="671"/>
    </row>
    <row r="468" spans="5:7" hidden="1">
      <c r="E468" s="671"/>
      <c r="F468" s="671"/>
      <c r="G468" s="671"/>
    </row>
    <row r="469" spans="5:7" hidden="1">
      <c r="E469" s="671"/>
      <c r="F469" s="671"/>
      <c r="G469" s="671"/>
    </row>
    <row r="470" spans="5:7" hidden="1">
      <c r="E470" s="671"/>
      <c r="F470" s="671"/>
      <c r="G470" s="671"/>
    </row>
    <row r="471" spans="5:7" hidden="1">
      <c r="E471" s="671"/>
      <c r="F471" s="671"/>
      <c r="G471" s="671"/>
    </row>
    <row r="472" spans="5:7" hidden="1">
      <c r="E472" s="671"/>
      <c r="F472" s="671"/>
      <c r="G472" s="671"/>
    </row>
    <row r="473" spans="5:7" hidden="1">
      <c r="E473" s="671"/>
      <c r="F473" s="671"/>
      <c r="G473" s="671"/>
    </row>
    <row r="474" spans="5:7" hidden="1">
      <c r="E474" s="671"/>
      <c r="F474" s="671"/>
      <c r="G474" s="671"/>
    </row>
    <row r="475" spans="5:7" hidden="1">
      <c r="E475" s="671"/>
      <c r="F475" s="671"/>
      <c r="G475" s="671"/>
    </row>
    <row r="476" spans="5:7" hidden="1">
      <c r="E476" s="671"/>
      <c r="F476" s="671"/>
      <c r="G476" s="671"/>
    </row>
    <row r="477" spans="5:7" hidden="1">
      <c r="E477" s="671"/>
      <c r="F477" s="671"/>
      <c r="G477" s="671"/>
    </row>
    <row r="478" spans="5:7" hidden="1">
      <c r="E478" s="671"/>
      <c r="F478" s="671"/>
      <c r="G478" s="671"/>
    </row>
    <row r="479" spans="5:7" hidden="1">
      <c r="E479" s="671"/>
      <c r="F479" s="671"/>
      <c r="G479" s="671"/>
    </row>
    <row r="480" spans="5:7" hidden="1">
      <c r="E480" s="671"/>
      <c r="F480" s="671"/>
      <c r="G480" s="671"/>
    </row>
    <row r="481" spans="5:7" hidden="1">
      <c r="E481" s="671"/>
      <c r="F481" s="671"/>
      <c r="G481" s="671"/>
    </row>
    <row r="482" spans="5:7" hidden="1">
      <c r="E482" s="671"/>
      <c r="F482" s="671"/>
      <c r="G482" s="671"/>
    </row>
    <row r="483" spans="5:7" hidden="1">
      <c r="E483" s="671"/>
      <c r="F483" s="671"/>
      <c r="G483" s="671"/>
    </row>
    <row r="484" spans="5:7" hidden="1">
      <c r="E484" s="671"/>
      <c r="F484" s="671"/>
      <c r="G484" s="671"/>
    </row>
    <row r="485" spans="5:7" hidden="1">
      <c r="E485" s="671"/>
      <c r="F485" s="671"/>
      <c r="G485" s="671"/>
    </row>
    <row r="486" spans="5:7" hidden="1">
      <c r="E486" s="671"/>
      <c r="F486" s="671"/>
      <c r="G486" s="671"/>
    </row>
    <row r="487" spans="5:7" hidden="1">
      <c r="E487" s="671"/>
      <c r="F487" s="671"/>
      <c r="G487" s="671"/>
    </row>
    <row r="488" spans="5:7" hidden="1">
      <c r="E488" s="671"/>
      <c r="F488" s="671"/>
      <c r="G488" s="671"/>
    </row>
    <row r="489" spans="5:7" hidden="1">
      <c r="E489" s="671"/>
      <c r="F489" s="671"/>
      <c r="G489" s="671"/>
    </row>
    <row r="490" spans="5:7" hidden="1">
      <c r="E490" s="671"/>
      <c r="F490" s="671"/>
      <c r="G490" s="671"/>
    </row>
    <row r="491" spans="5:7" hidden="1">
      <c r="E491" s="671"/>
      <c r="F491" s="671"/>
      <c r="G491" s="671"/>
    </row>
    <row r="492" spans="5:7" hidden="1">
      <c r="E492" s="671"/>
      <c r="F492" s="671"/>
      <c r="G492" s="671"/>
    </row>
    <row r="493" spans="5:7" hidden="1">
      <c r="E493" s="671"/>
      <c r="F493" s="671"/>
      <c r="G493" s="671"/>
    </row>
    <row r="494" spans="5:7" hidden="1">
      <c r="E494" s="671"/>
      <c r="F494" s="671"/>
      <c r="G494" s="671"/>
    </row>
    <row r="495" spans="5:7" hidden="1">
      <c r="E495" s="671"/>
      <c r="F495" s="671"/>
      <c r="G495" s="671"/>
    </row>
    <row r="496" spans="5:7" hidden="1">
      <c r="E496" s="671"/>
      <c r="F496" s="671"/>
      <c r="G496" s="671"/>
    </row>
    <row r="497" spans="5:7" hidden="1">
      <c r="E497" s="671"/>
      <c r="F497" s="671"/>
      <c r="G497" s="671"/>
    </row>
    <row r="498" spans="5:7" hidden="1">
      <c r="E498" s="671"/>
      <c r="F498" s="671"/>
      <c r="G498" s="671"/>
    </row>
    <row r="499" spans="5:7" hidden="1">
      <c r="E499" s="671"/>
      <c r="F499" s="671"/>
      <c r="G499" s="671"/>
    </row>
    <row r="500" spans="5:7" hidden="1">
      <c r="E500" s="671"/>
      <c r="F500" s="671"/>
      <c r="G500" s="671"/>
    </row>
    <row r="501" spans="5:7" hidden="1">
      <c r="E501" s="671"/>
      <c r="F501" s="671"/>
      <c r="G501" s="671"/>
    </row>
    <row r="502" spans="5:7" hidden="1">
      <c r="E502" s="671"/>
      <c r="F502" s="671"/>
      <c r="G502" s="671"/>
    </row>
    <row r="503" spans="5:7" hidden="1">
      <c r="E503" s="671"/>
      <c r="F503" s="671"/>
      <c r="G503" s="671"/>
    </row>
    <row r="504" spans="5:7" hidden="1">
      <c r="E504" s="671"/>
      <c r="F504" s="671"/>
      <c r="G504" s="671"/>
    </row>
    <row r="505" spans="5:7" hidden="1">
      <c r="E505" s="671"/>
      <c r="F505" s="671"/>
      <c r="G505" s="671"/>
    </row>
    <row r="506" spans="5:7" hidden="1">
      <c r="E506" s="671"/>
      <c r="F506" s="671"/>
      <c r="G506" s="671"/>
    </row>
    <row r="507" spans="5:7" hidden="1">
      <c r="E507" s="671"/>
      <c r="F507" s="671"/>
      <c r="G507" s="671"/>
    </row>
    <row r="508" spans="5:7" hidden="1">
      <c r="E508" s="671"/>
      <c r="F508" s="671"/>
      <c r="G508" s="671"/>
    </row>
    <row r="509" spans="5:7" hidden="1">
      <c r="E509" s="671"/>
      <c r="F509" s="671"/>
      <c r="G509" s="671"/>
    </row>
    <row r="510" spans="5:7" hidden="1">
      <c r="E510" s="671"/>
      <c r="F510" s="671"/>
      <c r="G510" s="671"/>
    </row>
    <row r="511" spans="5:7" hidden="1">
      <c r="E511" s="671"/>
      <c r="F511" s="671"/>
      <c r="G511" s="671"/>
    </row>
    <row r="512" spans="5:7" hidden="1">
      <c r="E512" s="671"/>
      <c r="F512" s="671"/>
      <c r="G512" s="671"/>
    </row>
    <row r="513" spans="5:7" hidden="1">
      <c r="E513" s="671"/>
      <c r="F513" s="671"/>
      <c r="G513" s="671"/>
    </row>
    <row r="514" spans="5:7" hidden="1">
      <c r="E514" s="671"/>
      <c r="F514" s="671"/>
      <c r="G514" s="671"/>
    </row>
    <row r="515" spans="5:7" hidden="1">
      <c r="E515" s="671"/>
      <c r="F515" s="671"/>
      <c r="G515" s="671"/>
    </row>
    <row r="516" spans="5:7" hidden="1">
      <c r="E516" s="671"/>
      <c r="F516" s="671"/>
      <c r="G516" s="671"/>
    </row>
    <row r="517" spans="5:7" hidden="1">
      <c r="E517" s="671"/>
      <c r="F517" s="671"/>
      <c r="G517" s="671"/>
    </row>
    <row r="518" spans="5:7" hidden="1">
      <c r="E518" s="671"/>
      <c r="F518" s="671"/>
      <c r="G518" s="671"/>
    </row>
    <row r="519" spans="5:7" hidden="1">
      <c r="E519" s="671"/>
      <c r="F519" s="671"/>
      <c r="G519" s="671"/>
    </row>
    <row r="520" spans="5:7" hidden="1">
      <c r="E520" s="671"/>
      <c r="F520" s="671"/>
      <c r="G520" s="671"/>
    </row>
    <row r="521" spans="5:7" hidden="1">
      <c r="E521" s="671"/>
      <c r="F521" s="671"/>
      <c r="G521" s="671"/>
    </row>
    <row r="522" spans="5:7" hidden="1">
      <c r="E522" s="671"/>
      <c r="F522" s="671"/>
      <c r="G522" s="671"/>
    </row>
    <row r="523" spans="5:7" hidden="1">
      <c r="E523" s="671"/>
      <c r="F523" s="671"/>
      <c r="G523" s="671"/>
    </row>
    <row r="524" spans="5:7" hidden="1">
      <c r="E524" s="671"/>
      <c r="F524" s="671"/>
      <c r="G524" s="671"/>
    </row>
    <row r="525" spans="5:7" hidden="1">
      <c r="E525" s="671"/>
      <c r="F525" s="671"/>
      <c r="G525" s="671"/>
    </row>
    <row r="526" spans="5:7" hidden="1">
      <c r="E526" s="671"/>
      <c r="F526" s="671"/>
      <c r="G526" s="671"/>
    </row>
    <row r="527" spans="5:7" hidden="1">
      <c r="E527" s="671"/>
      <c r="F527" s="671"/>
      <c r="G527" s="671"/>
    </row>
    <row r="528" spans="5:7" hidden="1">
      <c r="E528" s="671"/>
      <c r="F528" s="671"/>
      <c r="G528" s="671"/>
    </row>
    <row r="529" spans="5:7" hidden="1">
      <c r="E529" s="671"/>
      <c r="F529" s="671"/>
      <c r="G529" s="671"/>
    </row>
    <row r="530" spans="5:7" hidden="1">
      <c r="E530" s="671"/>
      <c r="F530" s="671"/>
      <c r="G530" s="671"/>
    </row>
    <row r="531" spans="5:7" hidden="1">
      <c r="E531" s="671"/>
      <c r="F531" s="671"/>
      <c r="G531" s="671"/>
    </row>
    <row r="532" spans="5:7" hidden="1">
      <c r="E532" s="671"/>
      <c r="F532" s="671"/>
      <c r="G532" s="671"/>
    </row>
    <row r="533" spans="5:7" hidden="1">
      <c r="E533" s="671"/>
      <c r="F533" s="671"/>
      <c r="G533" s="671"/>
    </row>
    <row r="534" spans="5:7" hidden="1">
      <c r="E534" s="671"/>
      <c r="F534" s="671"/>
      <c r="G534" s="671"/>
    </row>
    <row r="535" spans="5:7" hidden="1">
      <c r="E535" s="671"/>
      <c r="F535" s="671"/>
      <c r="G535" s="671"/>
    </row>
    <row r="536" spans="5:7" hidden="1">
      <c r="E536" s="671"/>
      <c r="F536" s="671"/>
      <c r="G536" s="671"/>
    </row>
    <row r="537" spans="5:7" hidden="1">
      <c r="E537" s="671"/>
      <c r="F537" s="671"/>
      <c r="G537" s="671"/>
    </row>
    <row r="538" spans="5:7" hidden="1">
      <c r="E538" s="671"/>
      <c r="F538" s="671"/>
      <c r="G538" s="671"/>
    </row>
    <row r="539" spans="5:7" hidden="1">
      <c r="E539" s="671"/>
      <c r="F539" s="671"/>
      <c r="G539" s="671"/>
    </row>
    <row r="540" spans="5:7" hidden="1">
      <c r="E540" s="671"/>
      <c r="F540" s="671"/>
      <c r="G540" s="671"/>
    </row>
    <row r="541" spans="5:7" hidden="1">
      <c r="E541" s="671"/>
      <c r="F541" s="671"/>
      <c r="G541" s="671"/>
    </row>
    <row r="542" spans="5:7" hidden="1">
      <c r="E542" s="671"/>
      <c r="F542" s="671"/>
      <c r="G542" s="671"/>
    </row>
    <row r="543" spans="5:7" hidden="1">
      <c r="E543" s="671"/>
      <c r="F543" s="671"/>
      <c r="G543" s="671"/>
    </row>
    <row r="544" spans="5:7" hidden="1">
      <c r="E544" s="671"/>
      <c r="F544" s="671"/>
      <c r="G544" s="671"/>
    </row>
    <row r="545" spans="5:7" hidden="1">
      <c r="E545" s="671"/>
      <c r="F545" s="671"/>
      <c r="G545" s="671"/>
    </row>
    <row r="546" spans="5:7" hidden="1">
      <c r="E546" s="671"/>
      <c r="F546" s="671"/>
      <c r="G546" s="671"/>
    </row>
    <row r="547" spans="5:7" hidden="1">
      <c r="E547" s="671"/>
      <c r="F547" s="671"/>
      <c r="G547" s="671"/>
    </row>
    <row r="548" spans="5:7" hidden="1">
      <c r="E548" s="671"/>
      <c r="F548" s="671"/>
      <c r="G548" s="671"/>
    </row>
    <row r="549" spans="5:7" hidden="1">
      <c r="E549" s="671"/>
      <c r="F549" s="671"/>
      <c r="G549" s="671"/>
    </row>
    <row r="550" spans="5:7" hidden="1">
      <c r="E550" s="671"/>
      <c r="F550" s="671"/>
      <c r="G550" s="671"/>
    </row>
    <row r="551" spans="5:7" hidden="1">
      <c r="E551" s="671"/>
      <c r="F551" s="671"/>
      <c r="G551" s="671"/>
    </row>
    <row r="552" spans="5:7" hidden="1">
      <c r="E552" s="671"/>
      <c r="F552" s="671"/>
      <c r="G552" s="671"/>
    </row>
    <row r="553" spans="5:7" hidden="1">
      <c r="E553" s="671"/>
      <c r="F553" s="671"/>
      <c r="G553" s="671"/>
    </row>
    <row r="554" spans="5:7" hidden="1">
      <c r="E554" s="671"/>
      <c r="F554" s="671"/>
      <c r="G554" s="671"/>
    </row>
    <row r="555" spans="5:7" hidden="1">
      <c r="E555" s="671"/>
      <c r="F555" s="671"/>
      <c r="G555" s="671"/>
    </row>
    <row r="556" spans="5:7" hidden="1">
      <c r="E556" s="671"/>
      <c r="F556" s="671"/>
      <c r="G556" s="671"/>
    </row>
    <row r="557" spans="5:7" hidden="1">
      <c r="E557" s="671"/>
      <c r="F557" s="671"/>
      <c r="G557" s="671"/>
    </row>
    <row r="558" spans="5:7" hidden="1">
      <c r="E558" s="671"/>
      <c r="F558" s="671"/>
      <c r="G558" s="671"/>
    </row>
    <row r="559" spans="5:7" hidden="1">
      <c r="E559" s="671"/>
      <c r="F559" s="671"/>
      <c r="G559" s="671"/>
    </row>
    <row r="560" spans="5:7" hidden="1">
      <c r="E560" s="671"/>
      <c r="F560" s="671"/>
      <c r="G560" s="671"/>
    </row>
    <row r="561" spans="5:7" hidden="1">
      <c r="E561" s="671"/>
      <c r="F561" s="671"/>
      <c r="G561" s="671"/>
    </row>
    <row r="562" spans="5:7" hidden="1">
      <c r="E562" s="671"/>
      <c r="F562" s="671"/>
      <c r="G562" s="671"/>
    </row>
    <row r="563" spans="5:7" hidden="1">
      <c r="E563" s="671"/>
      <c r="F563" s="671"/>
      <c r="G563" s="671"/>
    </row>
    <row r="564" spans="5:7" hidden="1">
      <c r="E564" s="671"/>
      <c r="F564" s="671"/>
      <c r="G564" s="671"/>
    </row>
    <row r="565" spans="5:7" hidden="1">
      <c r="E565" s="671"/>
      <c r="F565" s="671"/>
      <c r="G565" s="671"/>
    </row>
    <row r="566" spans="5:7" hidden="1">
      <c r="E566" s="671"/>
      <c r="F566" s="671"/>
      <c r="G566" s="671"/>
    </row>
    <row r="567" spans="5:7" hidden="1">
      <c r="E567" s="671"/>
      <c r="F567" s="671"/>
      <c r="G567" s="671"/>
    </row>
    <row r="568" spans="5:7" hidden="1">
      <c r="E568" s="671"/>
      <c r="F568" s="671"/>
      <c r="G568" s="671"/>
    </row>
    <row r="569" spans="5:7" hidden="1">
      <c r="E569" s="671"/>
      <c r="F569" s="671"/>
      <c r="G569" s="671"/>
    </row>
    <row r="570" spans="5:7" hidden="1">
      <c r="E570" s="671"/>
      <c r="F570" s="671"/>
      <c r="G570" s="671"/>
    </row>
    <row r="571" spans="5:7" hidden="1">
      <c r="E571" s="671"/>
      <c r="F571" s="671"/>
      <c r="G571" s="671"/>
    </row>
    <row r="572" spans="5:7" hidden="1">
      <c r="E572" s="671"/>
      <c r="F572" s="671"/>
      <c r="G572" s="671"/>
    </row>
    <row r="573" spans="5:7" hidden="1">
      <c r="E573" s="671"/>
      <c r="F573" s="671"/>
      <c r="G573" s="671"/>
    </row>
    <row r="574" spans="5:7" hidden="1">
      <c r="E574" s="671"/>
      <c r="F574" s="671"/>
      <c r="G574" s="671"/>
    </row>
    <row r="575" spans="5:7" hidden="1">
      <c r="E575" s="671"/>
      <c r="F575" s="671"/>
      <c r="G575" s="671"/>
    </row>
    <row r="576" spans="5:7" hidden="1">
      <c r="E576" s="671"/>
      <c r="F576" s="671"/>
      <c r="G576" s="671"/>
    </row>
    <row r="577" spans="5:7" hidden="1">
      <c r="E577" s="671"/>
      <c r="F577" s="671"/>
      <c r="G577" s="671"/>
    </row>
    <row r="578" spans="5:7" hidden="1">
      <c r="E578" s="671"/>
      <c r="F578" s="671"/>
      <c r="G578" s="671"/>
    </row>
    <row r="579" spans="5:7" hidden="1">
      <c r="E579" s="671"/>
      <c r="F579" s="671"/>
      <c r="G579" s="671"/>
    </row>
    <row r="580" spans="5:7" hidden="1">
      <c r="E580" s="671"/>
      <c r="F580" s="671"/>
      <c r="G580" s="671"/>
    </row>
    <row r="581" spans="5:7" hidden="1">
      <c r="E581" s="671"/>
      <c r="F581" s="671"/>
      <c r="G581" s="671"/>
    </row>
    <row r="582" spans="5:7" hidden="1">
      <c r="E582" s="671"/>
      <c r="F582" s="671"/>
      <c r="G582" s="671"/>
    </row>
    <row r="583" spans="5:7" hidden="1">
      <c r="E583" s="671"/>
      <c r="F583" s="671"/>
      <c r="G583" s="671"/>
    </row>
    <row r="584" spans="5:7" hidden="1">
      <c r="E584" s="671"/>
      <c r="F584" s="671"/>
      <c r="G584" s="671"/>
    </row>
    <row r="585" spans="5:7" hidden="1">
      <c r="E585" s="671"/>
      <c r="F585" s="671"/>
      <c r="G585" s="671"/>
    </row>
    <row r="586" spans="5:7" hidden="1">
      <c r="E586" s="671"/>
      <c r="F586" s="671"/>
      <c r="G586" s="671"/>
    </row>
    <row r="587" spans="5:7" hidden="1">
      <c r="E587" s="671"/>
      <c r="F587" s="671"/>
      <c r="G587" s="671"/>
    </row>
    <row r="588" spans="5:7" hidden="1">
      <c r="E588" s="671"/>
      <c r="F588" s="671"/>
      <c r="G588" s="671"/>
    </row>
    <row r="589" spans="5:7" hidden="1">
      <c r="E589" s="671"/>
      <c r="F589" s="671"/>
      <c r="G589" s="671"/>
    </row>
    <row r="590" spans="5:7" hidden="1">
      <c r="E590" s="671"/>
      <c r="F590" s="671"/>
      <c r="G590" s="671"/>
    </row>
    <row r="591" spans="5:7" hidden="1">
      <c r="E591" s="671"/>
      <c r="F591" s="671"/>
      <c r="G591" s="671"/>
    </row>
    <row r="592" spans="5:7" hidden="1">
      <c r="E592" s="671"/>
      <c r="F592" s="671"/>
      <c r="G592" s="671"/>
    </row>
    <row r="593" spans="5:7" hidden="1">
      <c r="E593" s="671"/>
      <c r="F593" s="671"/>
      <c r="G593" s="671"/>
    </row>
    <row r="594" spans="5:7" hidden="1">
      <c r="E594" s="671"/>
      <c r="F594" s="671"/>
      <c r="G594" s="671"/>
    </row>
    <row r="595" spans="5:7" hidden="1">
      <c r="E595" s="671"/>
      <c r="F595" s="671"/>
      <c r="G595" s="671"/>
    </row>
    <row r="596" spans="5:7" hidden="1">
      <c r="E596" s="671"/>
      <c r="F596" s="671"/>
      <c r="G596" s="671"/>
    </row>
    <row r="597" spans="5:7" hidden="1">
      <c r="E597" s="671"/>
      <c r="F597" s="671"/>
      <c r="G597" s="671"/>
    </row>
    <row r="598" spans="5:7" hidden="1">
      <c r="E598" s="671"/>
      <c r="F598" s="671"/>
      <c r="G598" s="671"/>
    </row>
    <row r="599" spans="5:7" hidden="1">
      <c r="E599" s="671"/>
      <c r="F599" s="671"/>
      <c r="G599" s="671"/>
    </row>
    <row r="600" spans="5:7" hidden="1">
      <c r="E600" s="671"/>
      <c r="F600" s="671"/>
      <c r="G600" s="671"/>
    </row>
    <row r="601" spans="5:7" hidden="1">
      <c r="E601" s="671"/>
      <c r="F601" s="671"/>
      <c r="G601" s="671"/>
    </row>
    <row r="602" spans="5:7" hidden="1">
      <c r="E602" s="671"/>
      <c r="F602" s="671"/>
      <c r="G602" s="671"/>
    </row>
    <row r="603" spans="5:7" hidden="1">
      <c r="E603" s="671"/>
      <c r="F603" s="671"/>
      <c r="G603" s="671"/>
    </row>
    <row r="604" spans="5:7" hidden="1">
      <c r="E604" s="671"/>
      <c r="F604" s="671"/>
      <c r="G604" s="671"/>
    </row>
    <row r="605" spans="5:7" hidden="1">
      <c r="E605" s="671"/>
      <c r="F605" s="671"/>
      <c r="G605" s="671"/>
    </row>
    <row r="606" spans="5:7" hidden="1">
      <c r="E606" s="671"/>
      <c r="F606" s="671"/>
      <c r="G606" s="671"/>
    </row>
    <row r="607" spans="5:7" hidden="1">
      <c r="E607" s="671"/>
      <c r="F607" s="671"/>
      <c r="G607" s="671"/>
    </row>
    <row r="608" spans="5:7" hidden="1">
      <c r="E608" s="671"/>
      <c r="F608" s="671"/>
      <c r="G608" s="671"/>
    </row>
    <row r="609" spans="5:7" hidden="1">
      <c r="E609" s="671"/>
      <c r="F609" s="671"/>
      <c r="G609" s="671"/>
    </row>
    <row r="610" spans="5:7" hidden="1">
      <c r="E610" s="671"/>
      <c r="F610" s="671"/>
      <c r="G610" s="671"/>
    </row>
    <row r="611" spans="5:7" hidden="1">
      <c r="E611" s="671"/>
      <c r="F611" s="671"/>
      <c r="G611" s="671"/>
    </row>
    <row r="612" spans="5:7" hidden="1">
      <c r="E612" s="671"/>
      <c r="F612" s="671"/>
      <c r="G612" s="671"/>
    </row>
    <row r="613" spans="5:7" hidden="1">
      <c r="E613" s="671"/>
      <c r="F613" s="671"/>
      <c r="G613" s="671"/>
    </row>
    <row r="614" spans="5:7" hidden="1">
      <c r="E614" s="671"/>
      <c r="F614" s="671"/>
      <c r="G614" s="671"/>
    </row>
    <row r="615" spans="5:7" hidden="1">
      <c r="E615" s="671"/>
      <c r="F615" s="671"/>
      <c r="G615" s="671"/>
    </row>
    <row r="616" spans="5:7" hidden="1">
      <c r="E616" s="671"/>
      <c r="F616" s="671"/>
      <c r="G616" s="671"/>
    </row>
    <row r="617" spans="5:7" hidden="1">
      <c r="E617" s="671"/>
      <c r="F617" s="671"/>
      <c r="G617" s="671"/>
    </row>
    <row r="618" spans="5:7" hidden="1">
      <c r="E618" s="671"/>
      <c r="F618" s="671"/>
      <c r="G618" s="671"/>
    </row>
    <row r="619" spans="5:7" hidden="1">
      <c r="E619" s="671"/>
      <c r="F619" s="671"/>
      <c r="G619" s="671"/>
    </row>
    <row r="620" spans="5:7" hidden="1">
      <c r="E620" s="671"/>
      <c r="F620" s="671"/>
      <c r="G620" s="671"/>
    </row>
    <row r="621" spans="5:7" hidden="1">
      <c r="E621" s="671"/>
      <c r="F621" s="671"/>
      <c r="G621" s="671"/>
    </row>
    <row r="622" spans="5:7" hidden="1">
      <c r="E622" s="671"/>
      <c r="F622" s="671"/>
      <c r="G622" s="671"/>
    </row>
    <row r="623" spans="5:7" hidden="1">
      <c r="E623" s="671"/>
      <c r="F623" s="671"/>
      <c r="G623" s="671"/>
    </row>
    <row r="624" spans="5:7" hidden="1">
      <c r="E624" s="671"/>
      <c r="F624" s="671"/>
      <c r="G624" s="671"/>
    </row>
    <row r="625" spans="5:7" hidden="1">
      <c r="E625" s="671"/>
      <c r="F625" s="671"/>
      <c r="G625" s="671"/>
    </row>
    <row r="626" spans="5:7" hidden="1">
      <c r="E626" s="671"/>
      <c r="F626" s="671"/>
      <c r="G626" s="671"/>
    </row>
    <row r="627" spans="5:7" hidden="1">
      <c r="E627" s="671"/>
      <c r="F627" s="671"/>
      <c r="G627" s="671"/>
    </row>
    <row r="628" spans="5:7" hidden="1">
      <c r="E628" s="671"/>
      <c r="F628" s="671"/>
      <c r="G628" s="671"/>
    </row>
    <row r="629" spans="5:7" hidden="1">
      <c r="E629" s="671"/>
      <c r="F629" s="671"/>
      <c r="G629" s="671"/>
    </row>
    <row r="630" spans="5:7" hidden="1">
      <c r="E630" s="671"/>
      <c r="F630" s="671"/>
      <c r="G630" s="671"/>
    </row>
    <row r="631" spans="5:7" hidden="1">
      <c r="E631" s="671"/>
      <c r="F631" s="671"/>
      <c r="G631" s="671"/>
    </row>
    <row r="632" spans="5:7" hidden="1">
      <c r="E632" s="671"/>
      <c r="F632" s="671"/>
      <c r="G632" s="671"/>
    </row>
    <row r="633" spans="5:7" hidden="1">
      <c r="E633" s="671"/>
      <c r="F633" s="671"/>
      <c r="G633" s="671"/>
    </row>
    <row r="634" spans="5:7" hidden="1">
      <c r="E634" s="671"/>
      <c r="F634" s="671"/>
      <c r="G634" s="671"/>
    </row>
    <row r="635" spans="5:7" hidden="1">
      <c r="E635" s="671"/>
      <c r="F635" s="671"/>
      <c r="G635" s="671"/>
    </row>
    <row r="636" spans="5:7" hidden="1">
      <c r="E636" s="671"/>
      <c r="F636" s="671"/>
      <c r="G636" s="671"/>
    </row>
    <row r="637" spans="5:7" hidden="1">
      <c r="E637" s="671"/>
      <c r="F637" s="671"/>
      <c r="G637" s="671"/>
    </row>
    <row r="638" spans="5:7" hidden="1">
      <c r="E638" s="671"/>
      <c r="F638" s="671"/>
      <c r="G638" s="671"/>
    </row>
    <row r="639" spans="5:7" hidden="1">
      <c r="E639" s="671"/>
      <c r="F639" s="671"/>
      <c r="G639" s="671"/>
    </row>
    <row r="640" spans="5:7" hidden="1">
      <c r="E640" s="671"/>
      <c r="F640" s="671"/>
      <c r="G640" s="671"/>
    </row>
    <row r="641" spans="5:7" hidden="1">
      <c r="E641" s="671"/>
      <c r="F641" s="671"/>
      <c r="G641" s="671"/>
    </row>
    <row r="642" spans="5:7" hidden="1">
      <c r="E642" s="671"/>
      <c r="F642" s="671"/>
      <c r="G642" s="671"/>
    </row>
    <row r="643" spans="5:7" hidden="1">
      <c r="E643" s="671"/>
      <c r="F643" s="671"/>
      <c r="G643" s="671"/>
    </row>
    <row r="644" spans="5:7" hidden="1">
      <c r="E644" s="671"/>
      <c r="F644" s="671"/>
      <c r="G644" s="671"/>
    </row>
    <row r="645" spans="5:7" hidden="1">
      <c r="E645" s="671"/>
      <c r="F645" s="671"/>
      <c r="G645" s="671"/>
    </row>
    <row r="646" spans="5:7" hidden="1">
      <c r="E646" s="671"/>
      <c r="F646" s="671"/>
      <c r="G646" s="671"/>
    </row>
    <row r="647" spans="5:7" hidden="1">
      <c r="E647" s="671"/>
      <c r="F647" s="671"/>
      <c r="G647" s="671"/>
    </row>
    <row r="648" spans="5:7" hidden="1">
      <c r="E648" s="671"/>
      <c r="F648" s="671"/>
      <c r="G648" s="671"/>
    </row>
    <row r="649" spans="5:7" hidden="1">
      <c r="E649" s="671"/>
      <c r="F649" s="671"/>
      <c r="G649" s="671"/>
    </row>
    <row r="650" spans="5:7" hidden="1">
      <c r="E650" s="671"/>
      <c r="F650" s="671"/>
      <c r="G650" s="671"/>
    </row>
    <row r="651" spans="5:7" hidden="1">
      <c r="E651" s="671"/>
      <c r="F651" s="671"/>
      <c r="G651" s="671"/>
    </row>
    <row r="652" spans="5:7" hidden="1">
      <c r="E652" s="671"/>
      <c r="F652" s="671"/>
      <c r="G652" s="671"/>
    </row>
    <row r="653" spans="5:7" hidden="1">
      <c r="E653" s="671"/>
      <c r="F653" s="671"/>
      <c r="G653" s="671"/>
    </row>
    <row r="654" spans="5:7" hidden="1">
      <c r="E654" s="671"/>
      <c r="F654" s="671"/>
      <c r="G654" s="671"/>
    </row>
    <row r="655" spans="5:7" hidden="1">
      <c r="E655" s="671"/>
      <c r="F655" s="671"/>
      <c r="G655" s="671"/>
    </row>
    <row r="656" spans="5:7" hidden="1">
      <c r="E656" s="671"/>
      <c r="F656" s="671"/>
      <c r="G656" s="671"/>
    </row>
    <row r="657" spans="5:7" hidden="1">
      <c r="E657" s="671"/>
      <c r="F657" s="671"/>
      <c r="G657" s="671"/>
    </row>
    <row r="658" spans="5:7" hidden="1">
      <c r="E658" s="671"/>
      <c r="F658" s="671"/>
      <c r="G658" s="671"/>
    </row>
    <row r="659" spans="5:7" hidden="1">
      <c r="E659" s="671"/>
      <c r="F659" s="671"/>
      <c r="G659" s="671"/>
    </row>
    <row r="660" spans="5:7" hidden="1">
      <c r="E660" s="671"/>
      <c r="F660" s="671"/>
      <c r="G660" s="671"/>
    </row>
    <row r="661" spans="5:7" hidden="1">
      <c r="E661" s="671"/>
      <c r="F661" s="671"/>
      <c r="G661" s="671"/>
    </row>
    <row r="662" spans="5:7" hidden="1">
      <c r="E662" s="671"/>
      <c r="F662" s="671"/>
      <c r="G662" s="671"/>
    </row>
    <row r="663" spans="5:7" hidden="1">
      <c r="E663" s="671"/>
      <c r="F663" s="671"/>
      <c r="G663" s="671"/>
    </row>
    <row r="664" spans="5:7" hidden="1">
      <c r="E664" s="671"/>
      <c r="F664" s="671"/>
      <c r="G664" s="671"/>
    </row>
    <row r="665" spans="5:7" hidden="1">
      <c r="E665" s="671"/>
      <c r="F665" s="671"/>
      <c r="G665" s="671"/>
    </row>
    <row r="666" spans="5:7" hidden="1">
      <c r="E666" s="671"/>
      <c r="F666" s="671"/>
      <c r="G666" s="671"/>
    </row>
    <row r="667" spans="5:7" hidden="1">
      <c r="E667" s="671"/>
      <c r="F667" s="671"/>
      <c r="G667" s="671"/>
    </row>
    <row r="668" spans="5:7" hidden="1">
      <c r="E668" s="671"/>
      <c r="F668" s="671"/>
      <c r="G668" s="671"/>
    </row>
    <row r="669" spans="5:7" hidden="1">
      <c r="E669" s="671"/>
      <c r="F669" s="671"/>
      <c r="G669" s="671"/>
    </row>
    <row r="670" spans="5:7" hidden="1">
      <c r="E670" s="671"/>
      <c r="F670" s="671"/>
      <c r="G670" s="671"/>
    </row>
    <row r="671" spans="5:7" hidden="1">
      <c r="E671" s="671"/>
      <c r="F671" s="671"/>
      <c r="G671" s="671"/>
    </row>
    <row r="672" spans="5:7" hidden="1">
      <c r="E672" s="671"/>
      <c r="F672" s="671"/>
      <c r="G672" s="671"/>
    </row>
    <row r="673" spans="5:7" hidden="1">
      <c r="E673" s="671"/>
      <c r="F673" s="671"/>
      <c r="G673" s="671"/>
    </row>
    <row r="674" spans="5:7" hidden="1">
      <c r="E674" s="671"/>
      <c r="F674" s="671"/>
      <c r="G674" s="671"/>
    </row>
    <row r="675" spans="5:7" hidden="1">
      <c r="E675" s="671"/>
      <c r="F675" s="671"/>
      <c r="G675" s="671"/>
    </row>
    <row r="676" spans="5:7" hidden="1">
      <c r="E676" s="671"/>
      <c r="F676" s="671"/>
      <c r="G676" s="671"/>
    </row>
    <row r="677" spans="5:7" hidden="1">
      <c r="E677" s="671"/>
      <c r="F677" s="671"/>
      <c r="G677" s="671"/>
    </row>
    <row r="678" spans="5:7" hidden="1">
      <c r="E678" s="671"/>
      <c r="F678" s="671"/>
      <c r="G678" s="671"/>
    </row>
    <row r="679" spans="5:7" hidden="1">
      <c r="E679" s="671"/>
      <c r="F679" s="671"/>
      <c r="G679" s="671"/>
    </row>
    <row r="680" spans="5:7" hidden="1">
      <c r="E680" s="671"/>
      <c r="F680" s="671"/>
      <c r="G680" s="671"/>
    </row>
    <row r="681" spans="5:7" hidden="1">
      <c r="E681" s="671"/>
      <c r="F681" s="671"/>
      <c r="G681" s="671"/>
    </row>
    <row r="682" spans="5:7" hidden="1">
      <c r="E682" s="671"/>
      <c r="F682" s="671"/>
      <c r="G682" s="671"/>
    </row>
    <row r="683" spans="5:7" hidden="1">
      <c r="E683" s="671"/>
      <c r="F683" s="671"/>
      <c r="G683" s="671"/>
    </row>
    <row r="684" spans="5:7" hidden="1">
      <c r="E684" s="671"/>
      <c r="F684" s="671"/>
      <c r="G684" s="671"/>
    </row>
    <row r="685" spans="5:7" hidden="1">
      <c r="E685" s="671"/>
      <c r="F685" s="671"/>
      <c r="G685" s="671"/>
    </row>
    <row r="686" spans="5:7" hidden="1">
      <c r="E686" s="671"/>
      <c r="F686" s="671"/>
      <c r="G686" s="671"/>
    </row>
    <row r="687" spans="5:7" hidden="1">
      <c r="E687" s="671"/>
      <c r="F687" s="671"/>
      <c r="G687" s="671"/>
    </row>
    <row r="688" spans="5:7" hidden="1">
      <c r="E688" s="671"/>
      <c r="F688" s="671"/>
      <c r="G688" s="671"/>
    </row>
    <row r="689" spans="5:7" hidden="1">
      <c r="E689" s="671"/>
      <c r="F689" s="671"/>
      <c r="G689" s="671"/>
    </row>
    <row r="690" spans="5:7" hidden="1">
      <c r="E690" s="671"/>
      <c r="F690" s="671"/>
      <c r="G690" s="671"/>
    </row>
    <row r="691" spans="5:7" hidden="1">
      <c r="E691" s="671"/>
      <c r="F691" s="671"/>
      <c r="G691" s="671"/>
    </row>
    <row r="692" spans="5:7" hidden="1">
      <c r="E692" s="671"/>
      <c r="F692" s="671"/>
      <c r="G692" s="671"/>
    </row>
    <row r="693" spans="5:7" hidden="1">
      <c r="E693" s="671"/>
      <c r="F693" s="671"/>
      <c r="G693" s="671"/>
    </row>
    <row r="694" spans="5:7" hidden="1">
      <c r="E694" s="671"/>
      <c r="F694" s="671"/>
      <c r="G694" s="671"/>
    </row>
    <row r="695" spans="5:7" hidden="1">
      <c r="E695" s="671"/>
      <c r="F695" s="671"/>
      <c r="G695" s="671"/>
    </row>
    <row r="696" spans="5:7" hidden="1">
      <c r="E696" s="671"/>
      <c r="F696" s="671"/>
      <c r="G696" s="671"/>
    </row>
    <row r="697" spans="5:7" hidden="1">
      <c r="E697" s="671"/>
      <c r="F697" s="671"/>
      <c r="G697" s="671"/>
    </row>
    <row r="698" spans="5:7" hidden="1">
      <c r="E698" s="671"/>
      <c r="F698" s="671"/>
      <c r="G698" s="671"/>
    </row>
    <row r="699" spans="5:7" hidden="1">
      <c r="E699" s="671"/>
      <c r="F699" s="671"/>
      <c r="G699" s="671"/>
    </row>
    <row r="700" spans="5:7" hidden="1">
      <c r="E700" s="671"/>
      <c r="F700" s="671"/>
      <c r="G700" s="671"/>
    </row>
    <row r="701" spans="5:7" hidden="1">
      <c r="E701" s="671"/>
      <c r="F701" s="671"/>
      <c r="G701" s="671"/>
    </row>
    <row r="702" spans="5:7" hidden="1">
      <c r="E702" s="671"/>
      <c r="F702" s="671"/>
      <c r="G702" s="671"/>
    </row>
    <row r="703" spans="5:7" hidden="1">
      <c r="E703" s="671"/>
      <c r="F703" s="671"/>
      <c r="G703" s="671"/>
    </row>
    <row r="704" spans="5:7" hidden="1">
      <c r="E704" s="671"/>
      <c r="F704" s="671"/>
      <c r="G704" s="671"/>
    </row>
    <row r="705" spans="5:7" hidden="1">
      <c r="E705" s="671"/>
      <c r="F705" s="671"/>
      <c r="G705" s="671"/>
    </row>
    <row r="706" spans="5:7" hidden="1">
      <c r="E706" s="671"/>
      <c r="F706" s="671"/>
      <c r="G706" s="671"/>
    </row>
    <row r="707" spans="5:7" hidden="1">
      <c r="E707" s="671"/>
      <c r="F707" s="671"/>
      <c r="G707" s="671"/>
    </row>
    <row r="708" spans="5:7" hidden="1">
      <c r="E708" s="671"/>
      <c r="F708" s="671"/>
      <c r="G708" s="671"/>
    </row>
    <row r="709" spans="5:7" hidden="1">
      <c r="E709" s="671"/>
      <c r="F709" s="671"/>
      <c r="G709" s="671"/>
    </row>
    <row r="710" spans="5:7" hidden="1">
      <c r="E710" s="671"/>
      <c r="F710" s="671"/>
      <c r="G710" s="671"/>
    </row>
    <row r="711" spans="5:7" hidden="1">
      <c r="E711" s="671"/>
      <c r="F711" s="671"/>
      <c r="G711" s="671"/>
    </row>
    <row r="712" spans="5:7" hidden="1">
      <c r="E712" s="671"/>
      <c r="F712" s="671"/>
      <c r="G712" s="671"/>
    </row>
    <row r="713" spans="5:7" hidden="1">
      <c r="E713" s="671"/>
      <c r="F713" s="671"/>
      <c r="G713" s="671"/>
    </row>
    <row r="714" spans="5:7" hidden="1">
      <c r="E714" s="671"/>
      <c r="F714" s="671"/>
      <c r="G714" s="671"/>
    </row>
    <row r="715" spans="5:7" hidden="1">
      <c r="E715" s="671"/>
      <c r="F715" s="671"/>
      <c r="G715" s="671"/>
    </row>
    <row r="716" spans="5:7" hidden="1">
      <c r="E716" s="671"/>
      <c r="F716" s="671"/>
      <c r="G716" s="671"/>
    </row>
    <row r="717" spans="5:7" hidden="1">
      <c r="E717" s="671"/>
      <c r="F717" s="671"/>
      <c r="G717" s="671"/>
    </row>
    <row r="718" spans="5:7" hidden="1">
      <c r="E718" s="671"/>
      <c r="F718" s="671"/>
      <c r="G718" s="671"/>
    </row>
    <row r="719" spans="5:7" hidden="1">
      <c r="E719" s="671"/>
      <c r="F719" s="671"/>
      <c r="G719" s="671"/>
    </row>
    <row r="720" spans="5:7" hidden="1">
      <c r="E720" s="671"/>
      <c r="F720" s="671"/>
      <c r="G720" s="671"/>
    </row>
    <row r="721" spans="5:7" hidden="1">
      <c r="E721" s="671"/>
      <c r="F721" s="671"/>
      <c r="G721" s="671"/>
    </row>
    <row r="722" spans="5:7" hidden="1">
      <c r="E722" s="671"/>
      <c r="F722" s="671"/>
      <c r="G722" s="671"/>
    </row>
    <row r="723" spans="5:7" hidden="1">
      <c r="E723" s="671"/>
      <c r="F723" s="671"/>
      <c r="G723" s="671"/>
    </row>
    <row r="724" spans="5:7" hidden="1">
      <c r="E724" s="671"/>
      <c r="F724" s="671"/>
      <c r="G724" s="671"/>
    </row>
    <row r="725" spans="5:7" hidden="1">
      <c r="E725" s="671"/>
      <c r="F725" s="671"/>
      <c r="G725" s="671"/>
    </row>
    <row r="726" spans="5:7" hidden="1">
      <c r="E726" s="671"/>
      <c r="F726" s="671"/>
      <c r="G726" s="671"/>
    </row>
    <row r="727" spans="5:7" hidden="1">
      <c r="E727" s="671"/>
      <c r="F727" s="671"/>
      <c r="G727" s="671"/>
    </row>
    <row r="728" spans="5:7" hidden="1">
      <c r="E728" s="671"/>
      <c r="F728" s="671"/>
      <c r="G728" s="671"/>
    </row>
    <row r="729" spans="5:7" hidden="1">
      <c r="E729" s="671"/>
      <c r="F729" s="671"/>
      <c r="G729" s="671"/>
    </row>
    <row r="730" spans="5:7" hidden="1">
      <c r="E730" s="671"/>
      <c r="F730" s="671"/>
      <c r="G730" s="671"/>
    </row>
    <row r="731" spans="5:7" hidden="1">
      <c r="E731" s="671"/>
      <c r="F731" s="671"/>
      <c r="G731" s="671"/>
    </row>
    <row r="732" spans="5:7" hidden="1">
      <c r="E732" s="671"/>
      <c r="F732" s="671"/>
      <c r="G732" s="671"/>
    </row>
    <row r="733" spans="5:7" hidden="1">
      <c r="E733" s="671"/>
      <c r="F733" s="671"/>
      <c r="G733" s="671"/>
    </row>
    <row r="734" spans="5:7" hidden="1">
      <c r="E734" s="671"/>
      <c r="F734" s="671"/>
      <c r="G734" s="671"/>
    </row>
    <row r="735" spans="5:7" hidden="1">
      <c r="E735" s="671"/>
      <c r="F735" s="671"/>
      <c r="G735" s="671"/>
    </row>
    <row r="736" spans="5:7" hidden="1">
      <c r="E736" s="671"/>
      <c r="F736" s="671"/>
      <c r="G736" s="671"/>
    </row>
    <row r="737" spans="5:7" hidden="1">
      <c r="E737" s="671"/>
      <c r="F737" s="671"/>
      <c r="G737" s="671"/>
    </row>
    <row r="738" spans="5:7" hidden="1">
      <c r="E738" s="671"/>
      <c r="F738" s="671"/>
      <c r="G738" s="671"/>
    </row>
    <row r="739" spans="5:7" hidden="1">
      <c r="E739" s="671"/>
      <c r="F739" s="671"/>
      <c r="G739" s="671"/>
    </row>
    <row r="740" spans="5:7" hidden="1">
      <c r="E740" s="671"/>
      <c r="F740" s="671"/>
      <c r="G740" s="671"/>
    </row>
    <row r="741" spans="5:7" hidden="1">
      <c r="E741" s="671"/>
      <c r="F741" s="671"/>
      <c r="G741" s="671"/>
    </row>
    <row r="742" spans="5:7" hidden="1">
      <c r="E742" s="671"/>
      <c r="F742" s="671"/>
      <c r="G742" s="671"/>
    </row>
    <row r="743" spans="5:7" hidden="1">
      <c r="E743" s="671"/>
      <c r="F743" s="671"/>
      <c r="G743" s="671"/>
    </row>
    <row r="744" spans="5:7" hidden="1">
      <c r="E744" s="671"/>
      <c r="F744" s="671"/>
      <c r="G744" s="671"/>
    </row>
    <row r="745" spans="5:7" hidden="1">
      <c r="E745" s="671"/>
      <c r="F745" s="671"/>
      <c r="G745" s="671"/>
    </row>
    <row r="746" spans="5:7" hidden="1">
      <c r="E746" s="671"/>
      <c r="F746" s="671"/>
      <c r="G746" s="671"/>
    </row>
    <row r="747" spans="5:7" hidden="1">
      <c r="E747" s="671"/>
      <c r="F747" s="671"/>
      <c r="G747" s="671"/>
    </row>
    <row r="748" spans="5:7" hidden="1">
      <c r="E748" s="671"/>
      <c r="F748" s="671"/>
      <c r="G748" s="671"/>
    </row>
    <row r="749" spans="5:7" hidden="1">
      <c r="E749" s="671"/>
      <c r="F749" s="671"/>
      <c r="G749" s="671"/>
    </row>
    <row r="750" spans="5:7" hidden="1">
      <c r="E750" s="671"/>
      <c r="F750" s="671"/>
      <c r="G750" s="671"/>
    </row>
    <row r="751" spans="5:7" hidden="1">
      <c r="E751" s="671"/>
      <c r="F751" s="671"/>
      <c r="G751" s="671"/>
    </row>
    <row r="752" spans="5:7" hidden="1">
      <c r="E752" s="671"/>
      <c r="F752" s="671"/>
      <c r="G752" s="671"/>
    </row>
    <row r="753" spans="5:7" hidden="1">
      <c r="E753" s="671"/>
      <c r="F753" s="671"/>
      <c r="G753" s="671"/>
    </row>
    <row r="754" spans="5:7" hidden="1">
      <c r="E754" s="671"/>
      <c r="F754" s="671"/>
      <c r="G754" s="671"/>
    </row>
    <row r="755" spans="5:7" hidden="1">
      <c r="E755" s="671"/>
      <c r="F755" s="671"/>
      <c r="G755" s="671"/>
    </row>
    <row r="756" spans="5:7" hidden="1">
      <c r="E756" s="671"/>
      <c r="F756" s="671"/>
      <c r="G756" s="671"/>
    </row>
    <row r="757" spans="5:7" hidden="1">
      <c r="E757" s="671"/>
      <c r="F757" s="671"/>
      <c r="G757" s="671"/>
    </row>
    <row r="758" spans="5:7" hidden="1">
      <c r="E758" s="671"/>
      <c r="F758" s="671"/>
      <c r="G758" s="671"/>
    </row>
    <row r="759" spans="5:7" hidden="1">
      <c r="E759" s="671"/>
      <c r="F759" s="671"/>
      <c r="G759" s="671"/>
    </row>
    <row r="760" spans="5:7" hidden="1">
      <c r="E760" s="671"/>
      <c r="F760" s="671"/>
      <c r="G760" s="671"/>
    </row>
    <row r="761" spans="5:7" hidden="1">
      <c r="E761" s="671"/>
      <c r="F761" s="671"/>
      <c r="G761" s="671"/>
    </row>
    <row r="762" spans="5:7" hidden="1">
      <c r="E762" s="671"/>
      <c r="F762" s="671"/>
      <c r="G762" s="671"/>
    </row>
    <row r="763" spans="5:7" hidden="1">
      <c r="E763" s="671"/>
      <c r="F763" s="671"/>
      <c r="G763" s="671"/>
    </row>
    <row r="764" spans="5:7" hidden="1">
      <c r="E764" s="671"/>
      <c r="F764" s="671"/>
      <c r="G764" s="671"/>
    </row>
    <row r="765" spans="5:7" hidden="1">
      <c r="E765" s="671"/>
      <c r="F765" s="671"/>
      <c r="G765" s="671"/>
    </row>
    <row r="766" spans="5:7" hidden="1">
      <c r="E766" s="671"/>
      <c r="F766" s="671"/>
      <c r="G766" s="671"/>
    </row>
    <row r="767" spans="5:7" hidden="1">
      <c r="E767" s="671"/>
      <c r="F767" s="671"/>
      <c r="G767" s="671"/>
    </row>
    <row r="768" spans="5:7" hidden="1">
      <c r="E768" s="671"/>
      <c r="F768" s="671"/>
      <c r="G768" s="671"/>
    </row>
    <row r="769" spans="5:7" hidden="1">
      <c r="E769" s="671"/>
      <c r="F769" s="671"/>
      <c r="G769" s="671"/>
    </row>
    <row r="770" spans="5:7" hidden="1">
      <c r="E770" s="671"/>
      <c r="F770" s="671"/>
      <c r="G770" s="671"/>
    </row>
    <row r="771" spans="5:7" hidden="1">
      <c r="E771" s="671"/>
      <c r="F771" s="671"/>
      <c r="G771" s="671"/>
    </row>
    <row r="772" spans="5:7" hidden="1">
      <c r="E772" s="671"/>
      <c r="F772" s="671"/>
      <c r="G772" s="671"/>
    </row>
    <row r="773" spans="5:7" hidden="1">
      <c r="E773" s="671"/>
      <c r="F773" s="671"/>
      <c r="G773" s="671"/>
    </row>
    <row r="774" spans="5:7" hidden="1">
      <c r="E774" s="671"/>
      <c r="F774" s="671"/>
      <c r="G774" s="671"/>
    </row>
    <row r="775" spans="5:7" hidden="1">
      <c r="E775" s="671"/>
      <c r="F775" s="671"/>
      <c r="G775" s="671"/>
    </row>
    <row r="776" spans="5:7" hidden="1">
      <c r="E776" s="671"/>
      <c r="F776" s="671"/>
      <c r="G776" s="671"/>
    </row>
    <row r="777" spans="5:7" hidden="1">
      <c r="E777" s="671"/>
      <c r="F777" s="671"/>
      <c r="G777" s="671"/>
    </row>
    <row r="778" spans="5:7" hidden="1">
      <c r="E778" s="671"/>
      <c r="F778" s="671"/>
      <c r="G778" s="671"/>
    </row>
    <row r="779" spans="5:7" hidden="1">
      <c r="E779" s="671"/>
      <c r="F779" s="671"/>
      <c r="G779" s="671"/>
    </row>
    <row r="780" spans="5:7" hidden="1">
      <c r="E780" s="671"/>
      <c r="F780" s="671"/>
      <c r="G780" s="671"/>
    </row>
    <row r="781" spans="5:7" hidden="1">
      <c r="E781" s="671"/>
      <c r="F781" s="671"/>
      <c r="G781" s="671"/>
    </row>
    <row r="782" spans="5:7" hidden="1">
      <c r="E782" s="671"/>
      <c r="F782" s="671"/>
      <c r="G782" s="671"/>
    </row>
    <row r="783" spans="5:7" hidden="1">
      <c r="E783" s="671"/>
      <c r="F783" s="671"/>
      <c r="G783" s="671"/>
    </row>
    <row r="784" spans="5:7" hidden="1">
      <c r="E784" s="671"/>
      <c r="F784" s="671"/>
      <c r="G784" s="671"/>
    </row>
    <row r="785" spans="5:7" hidden="1">
      <c r="E785" s="671"/>
      <c r="F785" s="671"/>
      <c r="G785" s="671"/>
    </row>
    <row r="786" spans="5:7" hidden="1">
      <c r="E786" s="671"/>
      <c r="F786" s="671"/>
      <c r="G786" s="671"/>
    </row>
    <row r="787" spans="5:7" hidden="1">
      <c r="E787" s="671"/>
      <c r="F787" s="671"/>
      <c r="G787" s="671"/>
    </row>
    <row r="788" spans="5:7" hidden="1">
      <c r="E788" s="671"/>
      <c r="F788" s="671"/>
      <c r="G788" s="671"/>
    </row>
    <row r="789" spans="5:7" hidden="1">
      <c r="E789" s="671"/>
      <c r="F789" s="671"/>
      <c r="G789" s="671"/>
    </row>
    <row r="790" spans="5:7" hidden="1">
      <c r="E790" s="671"/>
      <c r="F790" s="671"/>
      <c r="G790" s="671"/>
    </row>
    <row r="791" spans="5:7" hidden="1">
      <c r="E791" s="671"/>
      <c r="F791" s="671"/>
      <c r="G791" s="671"/>
    </row>
    <row r="792" spans="5:7" hidden="1">
      <c r="E792" s="671"/>
      <c r="F792" s="671"/>
      <c r="G792" s="671"/>
    </row>
    <row r="793" spans="5:7" hidden="1">
      <c r="E793" s="671"/>
      <c r="F793" s="671"/>
      <c r="G793" s="671"/>
    </row>
    <row r="794" spans="5:7" hidden="1">
      <c r="E794" s="671"/>
      <c r="F794" s="671"/>
      <c r="G794" s="671"/>
    </row>
    <row r="795" spans="5:7" hidden="1">
      <c r="E795" s="671"/>
      <c r="F795" s="671"/>
      <c r="G795" s="671"/>
    </row>
    <row r="796" spans="5:7" hidden="1">
      <c r="E796" s="671"/>
      <c r="F796" s="671"/>
      <c r="G796" s="671"/>
    </row>
    <row r="797" spans="5:7" hidden="1">
      <c r="E797" s="671"/>
      <c r="F797" s="671"/>
      <c r="G797" s="671"/>
    </row>
    <row r="798" spans="5:7" hidden="1">
      <c r="E798" s="671"/>
      <c r="F798" s="671"/>
      <c r="G798" s="671"/>
    </row>
    <row r="799" spans="5:7" hidden="1">
      <c r="E799" s="671"/>
      <c r="F799" s="671"/>
      <c r="G799" s="671"/>
    </row>
    <row r="800" spans="5:7" hidden="1">
      <c r="E800" s="671"/>
      <c r="F800" s="671"/>
      <c r="G800" s="671"/>
    </row>
    <row r="801" spans="5:7" hidden="1">
      <c r="E801" s="671"/>
      <c r="F801" s="671"/>
      <c r="G801" s="671"/>
    </row>
    <row r="802" spans="5:7" hidden="1">
      <c r="E802" s="671"/>
      <c r="F802" s="671"/>
      <c r="G802" s="671"/>
    </row>
    <row r="803" spans="5:7" hidden="1">
      <c r="E803" s="671"/>
      <c r="F803" s="671"/>
      <c r="G803" s="671"/>
    </row>
    <row r="804" spans="5:7" hidden="1">
      <c r="E804" s="671"/>
      <c r="F804" s="671"/>
      <c r="G804" s="671"/>
    </row>
    <row r="805" spans="5:7" hidden="1">
      <c r="E805" s="671"/>
      <c r="F805" s="671"/>
      <c r="G805" s="671"/>
    </row>
    <row r="806" spans="5:7" hidden="1">
      <c r="E806" s="671"/>
      <c r="F806" s="671"/>
      <c r="G806" s="671"/>
    </row>
    <row r="807" spans="5:7" hidden="1">
      <c r="E807" s="671"/>
      <c r="F807" s="671"/>
      <c r="G807" s="671"/>
    </row>
    <row r="808" spans="5:7" hidden="1">
      <c r="E808" s="671"/>
      <c r="F808" s="671"/>
      <c r="G808" s="671"/>
    </row>
    <row r="809" spans="5:7" hidden="1">
      <c r="E809" s="671"/>
      <c r="F809" s="671"/>
      <c r="G809" s="671"/>
    </row>
    <row r="810" spans="5:7" hidden="1">
      <c r="E810" s="671"/>
      <c r="F810" s="671"/>
      <c r="G810" s="671"/>
    </row>
    <row r="811" spans="5:7" hidden="1">
      <c r="E811" s="671"/>
      <c r="F811" s="671"/>
      <c r="G811" s="671"/>
    </row>
    <row r="812" spans="5:7" hidden="1">
      <c r="E812" s="671"/>
      <c r="F812" s="671"/>
      <c r="G812" s="671"/>
    </row>
    <row r="813" spans="5:7" hidden="1">
      <c r="E813" s="671"/>
      <c r="F813" s="671"/>
      <c r="G813" s="671"/>
    </row>
    <row r="814" spans="5:7" hidden="1">
      <c r="E814" s="671"/>
      <c r="F814" s="671"/>
      <c r="G814" s="671"/>
    </row>
    <row r="815" spans="5:7" hidden="1">
      <c r="E815" s="671"/>
      <c r="F815" s="671"/>
      <c r="G815" s="671"/>
    </row>
    <row r="816" spans="5:7" hidden="1">
      <c r="E816" s="671"/>
      <c r="F816" s="671"/>
      <c r="G816" s="671"/>
    </row>
    <row r="817" spans="5:7" hidden="1">
      <c r="E817" s="671"/>
      <c r="F817" s="671"/>
      <c r="G817" s="671"/>
    </row>
    <row r="818" spans="5:7" hidden="1">
      <c r="E818" s="671"/>
      <c r="F818" s="671"/>
      <c r="G818" s="671"/>
    </row>
    <row r="819" spans="5:7" hidden="1">
      <c r="E819" s="671"/>
      <c r="F819" s="671"/>
      <c r="G819" s="671"/>
    </row>
    <row r="820" spans="5:7" hidden="1">
      <c r="E820" s="671"/>
      <c r="F820" s="671"/>
      <c r="G820" s="671"/>
    </row>
    <row r="821" spans="5:7" hidden="1">
      <c r="E821" s="671"/>
      <c r="F821" s="671"/>
      <c r="G821" s="671"/>
    </row>
    <row r="822" spans="5:7" hidden="1">
      <c r="E822" s="671"/>
      <c r="F822" s="671"/>
      <c r="G822" s="671"/>
    </row>
    <row r="823" spans="5:7" hidden="1">
      <c r="E823" s="671"/>
      <c r="F823" s="671"/>
      <c r="G823" s="671"/>
    </row>
    <row r="824" spans="5:7" hidden="1">
      <c r="E824" s="671"/>
      <c r="F824" s="671"/>
      <c r="G824" s="671"/>
    </row>
    <row r="825" spans="5:7" hidden="1">
      <c r="E825" s="671"/>
      <c r="F825" s="671"/>
      <c r="G825" s="671"/>
    </row>
    <row r="826" spans="5:7" hidden="1">
      <c r="E826" s="671"/>
      <c r="F826" s="671"/>
      <c r="G826" s="671"/>
    </row>
    <row r="827" spans="5:7" hidden="1">
      <c r="E827" s="671"/>
      <c r="F827" s="671"/>
      <c r="G827" s="671"/>
    </row>
    <row r="828" spans="5:7" hidden="1">
      <c r="E828" s="671"/>
      <c r="F828" s="671"/>
      <c r="G828" s="671"/>
    </row>
    <row r="829" spans="5:7" hidden="1">
      <c r="E829" s="671"/>
      <c r="F829" s="671"/>
      <c r="G829" s="671"/>
    </row>
    <row r="830" spans="5:7" hidden="1">
      <c r="E830" s="671"/>
      <c r="F830" s="671"/>
      <c r="G830" s="671"/>
    </row>
    <row r="831" spans="5:7" hidden="1">
      <c r="E831" s="671"/>
      <c r="F831" s="671"/>
      <c r="G831" s="671"/>
    </row>
    <row r="832" spans="5:7" hidden="1">
      <c r="E832" s="671"/>
      <c r="F832" s="671"/>
      <c r="G832" s="671"/>
    </row>
    <row r="833" spans="5:7" hidden="1">
      <c r="E833" s="671"/>
      <c r="F833" s="671"/>
      <c r="G833" s="671"/>
    </row>
    <row r="834" spans="5:7" hidden="1">
      <c r="E834" s="671"/>
      <c r="F834" s="671"/>
      <c r="G834" s="671"/>
    </row>
    <row r="835" spans="5:7" hidden="1">
      <c r="E835" s="671"/>
      <c r="F835" s="671"/>
      <c r="G835" s="671"/>
    </row>
    <row r="836" spans="5:7" hidden="1">
      <c r="E836" s="671"/>
      <c r="F836" s="671"/>
      <c r="G836" s="671"/>
    </row>
    <row r="837" spans="5:7" hidden="1">
      <c r="E837" s="671"/>
      <c r="F837" s="671"/>
      <c r="G837" s="671"/>
    </row>
    <row r="838" spans="5:7" hidden="1">
      <c r="E838" s="671"/>
      <c r="F838" s="671"/>
      <c r="G838" s="671"/>
    </row>
    <row r="839" spans="5:7" hidden="1">
      <c r="E839" s="671"/>
      <c r="F839" s="671"/>
      <c r="G839" s="671"/>
    </row>
    <row r="840" spans="5:7" hidden="1">
      <c r="E840" s="671"/>
      <c r="F840" s="671"/>
      <c r="G840" s="671"/>
    </row>
    <row r="841" spans="5:7" hidden="1">
      <c r="E841" s="671"/>
      <c r="F841" s="671"/>
      <c r="G841" s="671"/>
    </row>
    <row r="842" spans="5:7" hidden="1">
      <c r="E842" s="671"/>
      <c r="F842" s="671"/>
      <c r="G842" s="671"/>
    </row>
    <row r="843" spans="5:7" hidden="1">
      <c r="E843" s="671"/>
      <c r="F843" s="671"/>
      <c r="G843" s="671"/>
    </row>
    <row r="844" spans="5:7" hidden="1">
      <c r="E844" s="671"/>
      <c r="F844" s="671"/>
      <c r="G844" s="671"/>
    </row>
    <row r="845" spans="5:7" hidden="1">
      <c r="E845" s="671"/>
      <c r="F845" s="671"/>
      <c r="G845" s="671"/>
    </row>
    <row r="846" spans="5:7" hidden="1">
      <c r="E846" s="671"/>
      <c r="F846" s="671"/>
      <c r="G846" s="671"/>
    </row>
    <row r="847" spans="5:7" hidden="1">
      <c r="E847" s="671"/>
      <c r="F847" s="671"/>
      <c r="G847" s="671"/>
    </row>
    <row r="848" spans="5:7" hidden="1">
      <c r="E848" s="671"/>
      <c r="F848" s="671"/>
      <c r="G848" s="671"/>
    </row>
    <row r="849" spans="5:7" hidden="1">
      <c r="E849" s="671"/>
      <c r="F849" s="671"/>
      <c r="G849" s="671"/>
    </row>
    <row r="850" spans="5:7" hidden="1">
      <c r="E850" s="671"/>
      <c r="F850" s="671"/>
      <c r="G850" s="671"/>
    </row>
    <row r="851" spans="5:7" hidden="1">
      <c r="E851" s="671"/>
      <c r="F851" s="671"/>
      <c r="G851" s="671"/>
    </row>
    <row r="852" spans="5:7" hidden="1">
      <c r="E852" s="671"/>
      <c r="F852" s="671"/>
      <c r="G852" s="671"/>
    </row>
    <row r="853" spans="5:7" hidden="1">
      <c r="E853" s="671"/>
      <c r="F853" s="671"/>
      <c r="G853" s="671"/>
    </row>
    <row r="854" spans="5:7" hidden="1">
      <c r="E854" s="671"/>
      <c r="F854" s="671"/>
      <c r="G854" s="671"/>
    </row>
    <row r="855" spans="5:7" hidden="1">
      <c r="E855" s="671"/>
      <c r="F855" s="671"/>
      <c r="G855" s="671"/>
    </row>
    <row r="856" spans="5:7" hidden="1">
      <c r="E856" s="671"/>
      <c r="F856" s="671"/>
      <c r="G856" s="671"/>
    </row>
    <row r="857" spans="5:7" hidden="1">
      <c r="E857" s="671"/>
      <c r="F857" s="671"/>
      <c r="G857" s="671"/>
    </row>
    <row r="858" spans="5:7" hidden="1">
      <c r="E858" s="671"/>
      <c r="F858" s="671"/>
      <c r="G858" s="671"/>
    </row>
    <row r="859" spans="5:7" hidden="1">
      <c r="E859" s="671"/>
      <c r="F859" s="671"/>
      <c r="G859" s="671"/>
    </row>
    <row r="860" spans="5:7" hidden="1">
      <c r="E860" s="671"/>
      <c r="F860" s="671"/>
      <c r="G860" s="671"/>
    </row>
    <row r="861" spans="5:7" hidden="1">
      <c r="E861" s="671"/>
      <c r="F861" s="671"/>
      <c r="G861" s="671"/>
    </row>
    <row r="862" spans="5:7" hidden="1">
      <c r="E862" s="671"/>
      <c r="F862" s="671"/>
      <c r="G862" s="671"/>
    </row>
    <row r="863" spans="5:7" hidden="1">
      <c r="E863" s="671"/>
      <c r="F863" s="671"/>
      <c r="G863" s="671"/>
    </row>
    <row r="864" spans="5:7" hidden="1">
      <c r="E864" s="671"/>
      <c r="F864" s="671"/>
      <c r="G864" s="671"/>
    </row>
    <row r="865" spans="5:7" hidden="1">
      <c r="E865" s="671"/>
      <c r="F865" s="671"/>
      <c r="G865" s="671"/>
    </row>
    <row r="866" spans="5:7" hidden="1">
      <c r="E866" s="671"/>
      <c r="F866" s="671"/>
      <c r="G866" s="671"/>
    </row>
    <row r="867" spans="5:7" hidden="1">
      <c r="E867" s="671"/>
      <c r="F867" s="671"/>
      <c r="G867" s="671"/>
    </row>
    <row r="868" spans="5:7" hidden="1">
      <c r="E868" s="671"/>
      <c r="F868" s="671"/>
      <c r="G868" s="671"/>
    </row>
    <row r="869" spans="5:7" hidden="1">
      <c r="E869" s="671"/>
      <c r="F869" s="671"/>
      <c r="G869" s="671"/>
    </row>
    <row r="870" spans="5:7" hidden="1">
      <c r="E870" s="671"/>
      <c r="F870" s="671"/>
      <c r="G870" s="671"/>
    </row>
    <row r="871" spans="5:7" hidden="1">
      <c r="E871" s="671"/>
      <c r="F871" s="671"/>
      <c r="G871" s="671"/>
    </row>
    <row r="872" spans="5:7" hidden="1">
      <c r="E872" s="671"/>
      <c r="F872" s="671"/>
      <c r="G872" s="671"/>
    </row>
    <row r="873" spans="5:7" hidden="1">
      <c r="E873" s="671"/>
      <c r="F873" s="671"/>
      <c r="G873" s="671"/>
    </row>
    <row r="874" spans="5:7" hidden="1">
      <c r="E874" s="671"/>
      <c r="F874" s="671"/>
      <c r="G874" s="671"/>
    </row>
    <row r="875" spans="5:7" hidden="1">
      <c r="E875" s="671"/>
      <c r="F875" s="671"/>
      <c r="G875" s="671"/>
    </row>
    <row r="876" spans="5:7" hidden="1">
      <c r="E876" s="671"/>
      <c r="F876" s="671"/>
      <c r="G876" s="671"/>
    </row>
    <row r="877" spans="5:7" hidden="1">
      <c r="E877" s="671"/>
      <c r="F877" s="671"/>
      <c r="G877" s="671"/>
    </row>
    <row r="878" spans="5:7" hidden="1">
      <c r="E878" s="671"/>
      <c r="F878" s="671"/>
      <c r="G878" s="671"/>
    </row>
    <row r="879" spans="5:7" hidden="1">
      <c r="E879" s="671"/>
      <c r="F879" s="671"/>
      <c r="G879" s="671"/>
    </row>
    <row r="880" spans="5:7" hidden="1">
      <c r="E880" s="671"/>
      <c r="F880" s="671"/>
      <c r="G880" s="671"/>
    </row>
    <row r="881" spans="5:7" hidden="1">
      <c r="E881" s="671"/>
      <c r="F881" s="671"/>
      <c r="G881" s="671"/>
    </row>
    <row r="882" spans="5:7" hidden="1">
      <c r="E882" s="671"/>
      <c r="F882" s="671"/>
      <c r="G882" s="671"/>
    </row>
    <row r="883" spans="5:7" hidden="1">
      <c r="E883" s="671"/>
      <c r="F883" s="671"/>
      <c r="G883" s="671"/>
    </row>
    <row r="884" spans="5:7" hidden="1">
      <c r="E884" s="671"/>
      <c r="F884" s="671"/>
      <c r="G884" s="671"/>
    </row>
    <row r="885" spans="5:7" hidden="1">
      <c r="E885" s="671"/>
      <c r="F885" s="671"/>
      <c r="G885" s="671"/>
    </row>
    <row r="886" spans="5:7" hidden="1">
      <c r="E886" s="671"/>
      <c r="F886" s="671"/>
      <c r="G886" s="671"/>
    </row>
    <row r="887" spans="5:7" hidden="1">
      <c r="E887" s="671"/>
      <c r="F887" s="671"/>
      <c r="G887" s="671"/>
    </row>
    <row r="888" spans="5:7" hidden="1">
      <c r="E888" s="671"/>
      <c r="F888" s="671"/>
      <c r="G888" s="671"/>
    </row>
    <row r="889" spans="5:7" hidden="1">
      <c r="E889" s="671"/>
      <c r="F889" s="671"/>
      <c r="G889" s="671"/>
    </row>
    <row r="890" spans="5:7" hidden="1">
      <c r="E890" s="671"/>
      <c r="F890" s="671"/>
      <c r="G890" s="671"/>
    </row>
    <row r="891" spans="5:7" hidden="1">
      <c r="E891" s="671"/>
      <c r="F891" s="671"/>
      <c r="G891" s="671"/>
    </row>
    <row r="892" spans="5:7" hidden="1">
      <c r="E892" s="671"/>
      <c r="F892" s="671"/>
      <c r="G892" s="671"/>
    </row>
    <row r="893" spans="5:7" hidden="1">
      <c r="E893" s="671"/>
      <c r="F893" s="671"/>
      <c r="G893" s="671"/>
    </row>
    <row r="894" spans="5:7" hidden="1">
      <c r="E894" s="671"/>
      <c r="F894" s="671"/>
      <c r="G894" s="671"/>
    </row>
    <row r="895" spans="5:7" hidden="1">
      <c r="E895" s="671"/>
      <c r="F895" s="671"/>
      <c r="G895" s="671"/>
    </row>
    <row r="896" spans="5:7" hidden="1">
      <c r="E896" s="671"/>
      <c r="F896" s="671"/>
      <c r="G896" s="671"/>
    </row>
    <row r="897" spans="5:7" hidden="1">
      <c r="E897" s="671"/>
      <c r="F897" s="671"/>
      <c r="G897" s="671"/>
    </row>
    <row r="898" spans="5:7" hidden="1">
      <c r="E898" s="671"/>
      <c r="F898" s="671"/>
      <c r="G898" s="671"/>
    </row>
    <row r="899" spans="5:7" hidden="1">
      <c r="E899" s="671"/>
      <c r="F899" s="671"/>
      <c r="G899" s="671"/>
    </row>
    <row r="900" spans="5:7" hidden="1">
      <c r="E900" s="671"/>
      <c r="F900" s="671"/>
      <c r="G900" s="671"/>
    </row>
    <row r="901" spans="5:7" hidden="1">
      <c r="E901" s="671"/>
      <c r="F901" s="671"/>
      <c r="G901" s="671"/>
    </row>
    <row r="902" spans="5:7" hidden="1">
      <c r="E902" s="671"/>
      <c r="F902" s="671"/>
      <c r="G902" s="671"/>
    </row>
    <row r="903" spans="5:7" hidden="1">
      <c r="E903" s="671"/>
      <c r="F903" s="671"/>
      <c r="G903" s="671"/>
    </row>
    <row r="904" spans="5:7" hidden="1">
      <c r="E904" s="671"/>
      <c r="F904" s="671"/>
      <c r="G904" s="671"/>
    </row>
    <row r="905" spans="5:7" hidden="1">
      <c r="E905" s="671"/>
      <c r="F905" s="671"/>
      <c r="G905" s="671"/>
    </row>
    <row r="906" spans="5:7" hidden="1">
      <c r="E906" s="671"/>
      <c r="F906" s="671"/>
      <c r="G906" s="671"/>
    </row>
    <row r="907" spans="5:7" hidden="1">
      <c r="E907" s="671"/>
      <c r="F907" s="671"/>
      <c r="G907" s="671"/>
    </row>
    <row r="908" spans="5:7" hidden="1">
      <c r="E908" s="671"/>
      <c r="F908" s="671"/>
      <c r="G908" s="671"/>
    </row>
    <row r="909" spans="5:7" hidden="1">
      <c r="E909" s="671"/>
      <c r="F909" s="671"/>
      <c r="G909" s="671"/>
    </row>
    <row r="910" spans="5:7" hidden="1">
      <c r="E910" s="671"/>
      <c r="F910" s="671"/>
      <c r="G910" s="671"/>
    </row>
    <row r="911" spans="5:7" hidden="1">
      <c r="E911" s="671"/>
      <c r="F911" s="671"/>
      <c r="G911" s="671"/>
    </row>
    <row r="912" spans="5:7" hidden="1">
      <c r="E912" s="671"/>
      <c r="F912" s="671"/>
      <c r="G912" s="671"/>
    </row>
    <row r="913" spans="5:7" hidden="1">
      <c r="E913" s="671"/>
      <c r="F913" s="671"/>
      <c r="G913" s="671"/>
    </row>
    <row r="914" spans="5:7" hidden="1">
      <c r="E914" s="671"/>
      <c r="F914" s="671"/>
      <c r="G914" s="671"/>
    </row>
    <row r="915" spans="5:7" hidden="1">
      <c r="E915" s="671"/>
      <c r="F915" s="671"/>
      <c r="G915" s="671"/>
    </row>
    <row r="916" spans="5:7" hidden="1">
      <c r="E916" s="671"/>
      <c r="F916" s="671"/>
      <c r="G916" s="671"/>
    </row>
    <row r="917" spans="5:7" hidden="1">
      <c r="E917" s="671"/>
      <c r="F917" s="671"/>
      <c r="G917" s="671"/>
    </row>
    <row r="918" spans="5:7" hidden="1">
      <c r="E918" s="671"/>
      <c r="F918" s="671"/>
      <c r="G918" s="671"/>
    </row>
    <row r="919" spans="5:7" hidden="1">
      <c r="E919" s="671"/>
      <c r="F919" s="671"/>
      <c r="G919" s="671"/>
    </row>
    <row r="920" spans="5:7" hidden="1">
      <c r="E920" s="671"/>
      <c r="F920" s="671"/>
      <c r="G920" s="671"/>
    </row>
    <row r="921" spans="5:7" hidden="1">
      <c r="E921" s="671"/>
      <c r="F921" s="671"/>
      <c r="G921" s="671"/>
    </row>
    <row r="922" spans="5:7" hidden="1">
      <c r="E922" s="671"/>
      <c r="F922" s="671"/>
      <c r="G922" s="671"/>
    </row>
    <row r="923" spans="5:7" hidden="1">
      <c r="E923" s="671"/>
      <c r="F923" s="671"/>
      <c r="G923" s="671"/>
    </row>
    <row r="924" spans="5:7" hidden="1">
      <c r="E924" s="671"/>
      <c r="F924" s="671"/>
      <c r="G924" s="671"/>
    </row>
    <row r="925" spans="5:7" hidden="1">
      <c r="E925" s="671"/>
      <c r="F925" s="671"/>
      <c r="G925" s="671"/>
    </row>
    <row r="926" spans="5:7" hidden="1">
      <c r="E926" s="671"/>
      <c r="F926" s="671"/>
      <c r="G926" s="671"/>
    </row>
    <row r="927" spans="5:7" hidden="1">
      <c r="E927" s="671"/>
      <c r="F927" s="671"/>
      <c r="G927" s="671"/>
    </row>
    <row r="928" spans="5:7" hidden="1">
      <c r="E928" s="671"/>
      <c r="F928" s="671"/>
      <c r="G928" s="671"/>
    </row>
    <row r="929" spans="5:7" hidden="1">
      <c r="E929" s="671"/>
      <c r="F929" s="671"/>
      <c r="G929" s="671"/>
    </row>
    <row r="930" spans="5:7" hidden="1">
      <c r="E930" s="671"/>
      <c r="F930" s="671"/>
      <c r="G930" s="671"/>
    </row>
    <row r="931" spans="5:7" hidden="1">
      <c r="E931" s="671"/>
      <c r="F931" s="671"/>
      <c r="G931" s="671"/>
    </row>
    <row r="932" spans="5:7" hidden="1">
      <c r="E932" s="671"/>
      <c r="F932" s="671"/>
      <c r="G932" s="671"/>
    </row>
    <row r="933" spans="5:7" hidden="1">
      <c r="E933" s="671"/>
      <c r="F933" s="671"/>
      <c r="G933" s="671"/>
    </row>
    <row r="934" spans="5:7" hidden="1">
      <c r="E934" s="671"/>
      <c r="F934" s="671"/>
      <c r="G934" s="671"/>
    </row>
    <row r="935" spans="5:7" hidden="1">
      <c r="E935" s="671"/>
      <c r="F935" s="671"/>
      <c r="G935" s="671"/>
    </row>
    <row r="936" spans="5:7" hidden="1">
      <c r="E936" s="671"/>
      <c r="F936" s="671"/>
      <c r="G936" s="671"/>
    </row>
    <row r="937" spans="5:7" hidden="1">
      <c r="E937" s="671"/>
      <c r="F937" s="671"/>
      <c r="G937" s="671"/>
    </row>
    <row r="938" spans="5:7" hidden="1">
      <c r="E938" s="671"/>
      <c r="F938" s="671"/>
      <c r="G938" s="671"/>
    </row>
    <row r="939" spans="5:7" hidden="1">
      <c r="E939" s="671"/>
      <c r="F939" s="671"/>
      <c r="G939" s="671"/>
    </row>
    <row r="940" spans="5:7" hidden="1">
      <c r="E940" s="671"/>
      <c r="F940" s="671"/>
      <c r="G940" s="671"/>
    </row>
    <row r="941" spans="5:7" hidden="1">
      <c r="E941" s="671"/>
      <c r="F941" s="671"/>
      <c r="G941" s="671"/>
    </row>
    <row r="942" spans="5:7" hidden="1">
      <c r="E942" s="671"/>
      <c r="F942" s="671"/>
      <c r="G942" s="671"/>
    </row>
    <row r="943" spans="5:7" hidden="1">
      <c r="E943" s="671"/>
      <c r="F943" s="671"/>
      <c r="G943" s="671"/>
    </row>
    <row r="944" spans="5:7" hidden="1">
      <c r="E944" s="671"/>
      <c r="F944" s="671"/>
      <c r="G944" s="671"/>
    </row>
    <row r="945" spans="5:7" hidden="1">
      <c r="E945" s="671"/>
      <c r="F945" s="671"/>
      <c r="G945" s="671"/>
    </row>
    <row r="946" spans="5:7" hidden="1">
      <c r="E946" s="671"/>
      <c r="F946" s="671"/>
      <c r="G946" s="671"/>
    </row>
    <row r="947" spans="5:7" hidden="1">
      <c r="E947" s="671"/>
      <c r="F947" s="671"/>
      <c r="G947" s="671"/>
    </row>
    <row r="948" spans="5:7" hidden="1">
      <c r="E948" s="671"/>
      <c r="F948" s="671"/>
      <c r="G948" s="671"/>
    </row>
    <row r="949" spans="5:7" hidden="1">
      <c r="E949" s="671"/>
      <c r="F949" s="671"/>
      <c r="G949" s="671"/>
    </row>
    <row r="950" spans="5:7" hidden="1">
      <c r="E950" s="671"/>
      <c r="F950" s="671"/>
      <c r="G950" s="671"/>
    </row>
    <row r="951" spans="5:7" hidden="1">
      <c r="E951" s="671"/>
      <c r="F951" s="671"/>
      <c r="G951" s="671"/>
    </row>
    <row r="952" spans="5:7" hidden="1">
      <c r="E952" s="671"/>
      <c r="F952" s="671"/>
      <c r="G952" s="671"/>
    </row>
    <row r="953" spans="5:7" hidden="1">
      <c r="E953" s="671"/>
      <c r="F953" s="671"/>
      <c r="G953" s="671"/>
    </row>
    <row r="954" spans="5:7" hidden="1">
      <c r="E954" s="671"/>
      <c r="F954" s="671"/>
      <c r="G954" s="671"/>
    </row>
    <row r="955" spans="5:7" hidden="1">
      <c r="E955" s="671"/>
      <c r="F955" s="671"/>
      <c r="G955" s="671"/>
    </row>
    <row r="956" spans="5:7" hidden="1">
      <c r="E956" s="671"/>
      <c r="F956" s="671"/>
      <c r="G956" s="671"/>
    </row>
    <row r="957" spans="5:7" hidden="1">
      <c r="E957" s="671"/>
      <c r="F957" s="671"/>
      <c r="G957" s="671"/>
    </row>
    <row r="958" spans="5:7" hidden="1">
      <c r="E958" s="671"/>
      <c r="F958" s="671"/>
      <c r="G958" s="671"/>
    </row>
    <row r="959" spans="5:7" hidden="1">
      <c r="E959" s="671"/>
      <c r="F959" s="671"/>
      <c r="G959" s="671"/>
    </row>
    <row r="960" spans="5:7" hidden="1">
      <c r="E960" s="671"/>
      <c r="F960" s="671"/>
      <c r="G960" s="671"/>
    </row>
    <row r="961" spans="5:7" hidden="1">
      <c r="E961" s="671"/>
      <c r="F961" s="671"/>
      <c r="G961" s="671"/>
    </row>
    <row r="962" spans="5:7" hidden="1">
      <c r="E962" s="671"/>
      <c r="F962" s="671"/>
      <c r="G962" s="671"/>
    </row>
    <row r="963" spans="5:7" hidden="1">
      <c r="E963" s="671"/>
      <c r="F963" s="671"/>
      <c r="G963" s="671"/>
    </row>
    <row r="964" spans="5:7" hidden="1">
      <c r="E964" s="671"/>
      <c r="F964" s="671"/>
      <c r="G964" s="671"/>
    </row>
    <row r="965" spans="5:7" hidden="1">
      <c r="E965" s="671"/>
      <c r="F965" s="671"/>
      <c r="G965" s="671"/>
    </row>
    <row r="966" spans="5:7" hidden="1">
      <c r="E966" s="671"/>
      <c r="F966" s="671"/>
      <c r="G966" s="671"/>
    </row>
    <row r="967" spans="5:7" hidden="1">
      <c r="E967" s="671"/>
      <c r="F967" s="671"/>
      <c r="G967" s="671"/>
    </row>
    <row r="968" spans="5:7" hidden="1">
      <c r="E968" s="671"/>
      <c r="F968" s="671"/>
      <c r="G968" s="671"/>
    </row>
    <row r="969" spans="5:7" hidden="1">
      <c r="E969" s="671"/>
      <c r="F969" s="671"/>
      <c r="G969" s="671"/>
    </row>
    <row r="970" spans="5:7" hidden="1">
      <c r="E970" s="671"/>
      <c r="F970" s="671"/>
      <c r="G970" s="671"/>
    </row>
    <row r="971" spans="5:7" hidden="1">
      <c r="E971" s="671"/>
      <c r="F971" s="671"/>
      <c r="G971" s="671"/>
    </row>
    <row r="972" spans="5:7" hidden="1">
      <c r="E972" s="671"/>
      <c r="F972" s="671"/>
      <c r="G972" s="671"/>
    </row>
    <row r="973" spans="5:7" hidden="1">
      <c r="E973" s="671"/>
      <c r="F973" s="671"/>
      <c r="G973" s="671"/>
    </row>
    <row r="974" spans="5:7" hidden="1">
      <c r="E974" s="671"/>
      <c r="F974" s="671"/>
      <c r="G974" s="671"/>
    </row>
    <row r="975" spans="5:7" hidden="1">
      <c r="E975" s="671"/>
      <c r="F975" s="671"/>
      <c r="G975" s="671"/>
    </row>
    <row r="976" spans="5:7" hidden="1">
      <c r="E976" s="671"/>
      <c r="F976" s="671"/>
      <c r="G976" s="671"/>
    </row>
    <row r="977" spans="5:7" hidden="1">
      <c r="E977" s="671"/>
      <c r="F977" s="671"/>
      <c r="G977" s="671"/>
    </row>
    <row r="978" spans="5:7" hidden="1">
      <c r="E978" s="671"/>
      <c r="F978" s="671"/>
      <c r="G978" s="671"/>
    </row>
    <row r="979" spans="5:7" hidden="1">
      <c r="E979" s="671"/>
      <c r="F979" s="671"/>
      <c r="G979" s="671"/>
    </row>
    <row r="980" spans="5:7" hidden="1">
      <c r="E980" s="671"/>
      <c r="F980" s="671"/>
      <c r="G980" s="671"/>
    </row>
    <row r="981" spans="5:7" hidden="1">
      <c r="E981" s="671"/>
      <c r="F981" s="671"/>
      <c r="G981" s="671"/>
    </row>
    <row r="982" spans="5:7" hidden="1">
      <c r="E982" s="671"/>
      <c r="F982" s="671"/>
      <c r="G982" s="671"/>
    </row>
    <row r="983" spans="5:7" hidden="1">
      <c r="E983" s="671"/>
      <c r="F983" s="671"/>
      <c r="G983" s="671"/>
    </row>
    <row r="984" spans="5:7" hidden="1">
      <c r="E984" s="671"/>
      <c r="F984" s="671"/>
      <c r="G984" s="671"/>
    </row>
    <row r="985" spans="5:7" hidden="1">
      <c r="E985" s="671"/>
      <c r="F985" s="671"/>
      <c r="G985" s="671"/>
    </row>
    <row r="986" spans="5:7" hidden="1">
      <c r="E986" s="671"/>
      <c r="F986" s="671"/>
      <c r="G986" s="671"/>
    </row>
    <row r="987" spans="5:7" hidden="1">
      <c r="E987" s="671"/>
      <c r="F987" s="671"/>
      <c r="G987" s="671"/>
    </row>
    <row r="988" spans="5:7" hidden="1">
      <c r="E988" s="671"/>
      <c r="F988" s="671"/>
      <c r="G988" s="671"/>
    </row>
    <row r="989" spans="5:7" hidden="1">
      <c r="E989" s="671"/>
      <c r="F989" s="671"/>
      <c r="G989" s="671"/>
    </row>
    <row r="990" spans="5:7" hidden="1">
      <c r="E990" s="671"/>
      <c r="F990" s="671"/>
      <c r="G990" s="671"/>
    </row>
    <row r="991" spans="5:7" hidden="1">
      <c r="E991" s="671"/>
      <c r="F991" s="671"/>
      <c r="G991" s="671"/>
    </row>
    <row r="992" spans="5:7" hidden="1">
      <c r="E992" s="671"/>
      <c r="F992" s="671"/>
      <c r="G992" s="671"/>
    </row>
    <row r="993" spans="5:7" hidden="1">
      <c r="E993" s="671"/>
      <c r="F993" s="671"/>
      <c r="G993" s="671"/>
    </row>
    <row r="994" spans="5:7" hidden="1">
      <c r="E994" s="671"/>
      <c r="F994" s="671"/>
      <c r="G994" s="671"/>
    </row>
    <row r="995" spans="5:7" hidden="1">
      <c r="E995" s="671"/>
      <c r="F995" s="671"/>
      <c r="G995" s="671"/>
    </row>
    <row r="996" spans="5:7" hidden="1">
      <c r="E996" s="671"/>
      <c r="F996" s="671"/>
      <c r="G996" s="671"/>
    </row>
    <row r="997" spans="5:7" hidden="1">
      <c r="E997" s="671"/>
      <c r="F997" s="671"/>
      <c r="G997" s="671"/>
    </row>
    <row r="998" spans="5:7" hidden="1">
      <c r="E998" s="671"/>
      <c r="F998" s="671"/>
      <c r="G998" s="671"/>
    </row>
    <row r="999" spans="5:7" hidden="1">
      <c r="E999" s="671"/>
      <c r="F999" s="671"/>
      <c r="G999" s="671"/>
    </row>
    <row r="1000" spans="5:7" hidden="1">
      <c r="E1000" s="671"/>
      <c r="F1000" s="671"/>
      <c r="G1000" s="671"/>
    </row>
    <row r="1001" spans="5:7" hidden="1">
      <c r="E1001" s="671"/>
      <c r="F1001" s="671"/>
      <c r="G1001" s="671"/>
    </row>
    <row r="1002" spans="5:7" hidden="1">
      <c r="E1002" s="671"/>
      <c r="F1002" s="671"/>
      <c r="G1002" s="671"/>
    </row>
    <row r="1003" spans="5:7" hidden="1">
      <c r="E1003" s="671"/>
      <c r="F1003" s="671"/>
      <c r="G1003" s="671"/>
    </row>
    <row r="1004" spans="5:7" hidden="1">
      <c r="E1004" s="671"/>
      <c r="F1004" s="671"/>
      <c r="G1004" s="671"/>
    </row>
    <row r="1005" spans="5:7" hidden="1">
      <c r="E1005" s="671"/>
      <c r="F1005" s="671"/>
      <c r="G1005" s="671"/>
    </row>
    <row r="1006" spans="5:7" hidden="1">
      <c r="E1006" s="671"/>
      <c r="F1006" s="671"/>
      <c r="G1006" s="671"/>
    </row>
    <row r="1007" spans="5:7" hidden="1">
      <c r="E1007" s="671"/>
      <c r="F1007" s="671"/>
      <c r="G1007" s="671"/>
    </row>
    <row r="1008" spans="5:7" hidden="1">
      <c r="E1008" s="671"/>
      <c r="F1008" s="671"/>
      <c r="G1008" s="671"/>
    </row>
    <row r="1009" spans="5:7" hidden="1">
      <c r="E1009" s="671"/>
      <c r="F1009" s="671"/>
      <c r="G1009" s="671"/>
    </row>
    <row r="1010" spans="5:7" hidden="1">
      <c r="E1010" s="671"/>
      <c r="F1010" s="671"/>
      <c r="G1010" s="671"/>
    </row>
    <row r="1011" spans="5:7" hidden="1">
      <c r="E1011" s="671"/>
      <c r="F1011" s="671"/>
      <c r="G1011" s="671"/>
    </row>
    <row r="1012" spans="5:7" hidden="1">
      <c r="E1012" s="671"/>
      <c r="F1012" s="671"/>
      <c r="G1012" s="671"/>
    </row>
    <row r="1013" spans="5:7" hidden="1">
      <c r="E1013" s="671"/>
      <c r="F1013" s="671"/>
      <c r="G1013" s="671"/>
    </row>
    <row r="1014" spans="5:7" hidden="1">
      <c r="E1014" s="671"/>
      <c r="F1014" s="671"/>
      <c r="G1014" s="671"/>
    </row>
    <row r="1015" spans="5:7" hidden="1">
      <c r="E1015" s="671"/>
      <c r="F1015" s="671"/>
      <c r="G1015" s="671"/>
    </row>
    <row r="1016" spans="5:7" hidden="1">
      <c r="E1016" s="671"/>
      <c r="F1016" s="671"/>
      <c r="G1016" s="671"/>
    </row>
    <row r="1017" spans="5:7" hidden="1">
      <c r="E1017" s="671"/>
      <c r="F1017" s="671"/>
      <c r="G1017" s="671"/>
    </row>
    <row r="1018" spans="5:7" hidden="1">
      <c r="E1018" s="671"/>
      <c r="F1018" s="671"/>
      <c r="G1018" s="671"/>
    </row>
    <row r="1019" spans="5:7" hidden="1">
      <c r="E1019" s="671"/>
      <c r="F1019" s="671"/>
      <c r="G1019" s="671"/>
    </row>
    <row r="1020" spans="5:7" hidden="1">
      <c r="E1020" s="671"/>
      <c r="F1020" s="671"/>
      <c r="G1020" s="671"/>
    </row>
    <row r="1021" spans="5:7" hidden="1">
      <c r="E1021" s="671"/>
      <c r="F1021" s="671"/>
      <c r="G1021" s="671"/>
    </row>
    <row r="1022" spans="5:7" hidden="1">
      <c r="E1022" s="671"/>
      <c r="F1022" s="671"/>
      <c r="G1022" s="671"/>
    </row>
    <row r="1023" spans="5:7" hidden="1">
      <c r="E1023" s="671"/>
      <c r="F1023" s="671"/>
      <c r="G1023" s="671"/>
    </row>
    <row r="1024" spans="5:7" hidden="1">
      <c r="E1024" s="671"/>
      <c r="F1024" s="671"/>
      <c r="G1024" s="671"/>
    </row>
    <row r="1025" spans="5:7" hidden="1">
      <c r="E1025" s="671"/>
      <c r="F1025" s="671"/>
      <c r="G1025" s="671"/>
    </row>
    <row r="1026" spans="5:7" hidden="1">
      <c r="E1026" s="671"/>
      <c r="F1026" s="671"/>
      <c r="G1026" s="671"/>
    </row>
    <row r="1027" spans="5:7" hidden="1">
      <c r="E1027" s="671"/>
      <c r="F1027" s="671"/>
      <c r="G1027" s="671"/>
    </row>
    <row r="1028" spans="5:7" hidden="1">
      <c r="E1028" s="671"/>
      <c r="F1028" s="671"/>
      <c r="G1028" s="671"/>
    </row>
    <row r="1029" spans="5:7" hidden="1">
      <c r="E1029" s="671"/>
      <c r="F1029" s="671"/>
      <c r="G1029" s="671"/>
    </row>
    <row r="1030" spans="5:7" hidden="1">
      <c r="E1030" s="671"/>
      <c r="F1030" s="671"/>
      <c r="G1030" s="671"/>
    </row>
    <row r="1031" spans="5:7" hidden="1">
      <c r="E1031" s="671"/>
      <c r="F1031" s="671"/>
      <c r="G1031" s="671"/>
    </row>
    <row r="1032" spans="5:7" hidden="1">
      <c r="E1032" s="671"/>
      <c r="F1032" s="671"/>
      <c r="G1032" s="671"/>
    </row>
    <row r="1033" spans="5:7" hidden="1">
      <c r="E1033" s="671"/>
      <c r="F1033" s="671"/>
      <c r="G1033" s="671"/>
    </row>
    <row r="1034" spans="5:7" hidden="1">
      <c r="E1034" s="671"/>
      <c r="F1034" s="671"/>
      <c r="G1034" s="671"/>
    </row>
    <row r="1035" spans="5:7" hidden="1">
      <c r="E1035" s="671"/>
      <c r="F1035" s="671"/>
      <c r="G1035" s="671"/>
    </row>
    <row r="1036" spans="5:7" hidden="1">
      <c r="E1036" s="671"/>
      <c r="F1036" s="671"/>
      <c r="G1036" s="671"/>
    </row>
    <row r="1037" spans="5:7" hidden="1">
      <c r="E1037" s="671"/>
      <c r="F1037" s="671"/>
      <c r="G1037" s="671"/>
    </row>
    <row r="1038" spans="5:7" hidden="1">
      <c r="E1038" s="671"/>
      <c r="F1038" s="671"/>
      <c r="G1038" s="671"/>
    </row>
    <row r="1039" spans="5:7" hidden="1">
      <c r="E1039" s="671"/>
      <c r="F1039" s="671"/>
      <c r="G1039" s="671"/>
    </row>
    <row r="1040" spans="5:7" hidden="1">
      <c r="E1040" s="671"/>
      <c r="F1040" s="671"/>
      <c r="G1040" s="671"/>
    </row>
    <row r="1041" spans="5:7" hidden="1">
      <c r="E1041" s="671"/>
      <c r="F1041" s="671"/>
      <c r="G1041" s="671"/>
    </row>
    <row r="1042" spans="5:7" hidden="1">
      <c r="E1042" s="671"/>
      <c r="F1042" s="671"/>
      <c r="G1042" s="671"/>
    </row>
    <row r="1043" spans="5:7" hidden="1">
      <c r="E1043" s="671"/>
      <c r="F1043" s="671"/>
      <c r="G1043" s="671"/>
    </row>
    <row r="1044" spans="5:7" hidden="1">
      <c r="E1044" s="671"/>
      <c r="F1044" s="671"/>
      <c r="G1044" s="671"/>
    </row>
    <row r="1045" spans="5:7" hidden="1">
      <c r="E1045" s="671"/>
      <c r="F1045" s="671"/>
      <c r="G1045" s="671"/>
    </row>
    <row r="1046" spans="5:7" hidden="1">
      <c r="E1046" s="671"/>
      <c r="F1046" s="671"/>
      <c r="G1046" s="671"/>
    </row>
    <row r="1047" spans="5:7" hidden="1">
      <c r="E1047" s="671"/>
      <c r="F1047" s="671"/>
      <c r="G1047" s="671"/>
    </row>
    <row r="1048" spans="5:7" hidden="1">
      <c r="E1048" s="671"/>
      <c r="F1048" s="671"/>
      <c r="G1048" s="671"/>
    </row>
    <row r="1049" spans="5:7" hidden="1">
      <c r="E1049" s="671"/>
      <c r="F1049" s="671"/>
      <c r="G1049" s="671"/>
    </row>
    <row r="1050" spans="5:7" hidden="1">
      <c r="E1050" s="671"/>
      <c r="F1050" s="671"/>
      <c r="G1050" s="671"/>
    </row>
    <row r="1051" spans="5:7" hidden="1">
      <c r="E1051" s="671"/>
      <c r="F1051" s="671"/>
      <c r="G1051" s="671"/>
    </row>
    <row r="1052" spans="5:7" hidden="1">
      <c r="E1052" s="671"/>
      <c r="F1052" s="671"/>
      <c r="G1052" s="671"/>
    </row>
    <row r="1053" spans="5:7" hidden="1">
      <c r="E1053" s="671"/>
      <c r="F1053" s="671"/>
      <c r="G1053" s="671"/>
    </row>
    <row r="1054" spans="5:7" hidden="1">
      <c r="E1054" s="671"/>
      <c r="F1054" s="671"/>
      <c r="G1054" s="671"/>
    </row>
    <row r="1055" spans="5:7" hidden="1">
      <c r="E1055" s="671"/>
      <c r="F1055" s="671"/>
      <c r="G1055" s="671"/>
    </row>
    <row r="1056" spans="5:7" hidden="1">
      <c r="E1056" s="671"/>
      <c r="F1056" s="671"/>
      <c r="G1056" s="671"/>
    </row>
    <row r="1057" spans="5:7" hidden="1">
      <c r="E1057" s="671"/>
      <c r="F1057" s="671"/>
      <c r="G1057" s="671"/>
    </row>
    <row r="1058" spans="5:7" hidden="1">
      <c r="E1058" s="671"/>
      <c r="F1058" s="671"/>
      <c r="G1058" s="671"/>
    </row>
    <row r="1059" spans="5:7" hidden="1">
      <c r="E1059" s="671"/>
      <c r="F1059" s="671"/>
      <c r="G1059" s="671"/>
    </row>
    <row r="1060" spans="5:7" hidden="1">
      <c r="E1060" s="671"/>
      <c r="F1060" s="671"/>
      <c r="G1060" s="671"/>
    </row>
    <row r="1061" spans="5:7" hidden="1">
      <c r="E1061" s="671"/>
      <c r="F1061" s="671"/>
      <c r="G1061" s="671"/>
    </row>
    <row r="1062" spans="5:7" hidden="1">
      <c r="E1062" s="671"/>
      <c r="F1062" s="671"/>
      <c r="G1062" s="671"/>
    </row>
    <row r="1063" spans="5:7" hidden="1">
      <c r="E1063" s="671"/>
      <c r="F1063" s="671"/>
      <c r="G1063" s="671"/>
    </row>
    <row r="1064" spans="5:7" hidden="1">
      <c r="E1064" s="671"/>
      <c r="F1064" s="671"/>
      <c r="G1064" s="671"/>
    </row>
    <row r="1065" spans="5:7" hidden="1">
      <c r="E1065" s="671"/>
      <c r="F1065" s="671"/>
      <c r="G1065" s="671"/>
    </row>
    <row r="1066" spans="5:7" hidden="1">
      <c r="E1066" s="671"/>
      <c r="F1066" s="671"/>
      <c r="G1066" s="671"/>
    </row>
    <row r="1067" spans="5:7" hidden="1">
      <c r="E1067" s="671"/>
      <c r="F1067" s="671"/>
      <c r="G1067" s="671"/>
    </row>
    <row r="1068" spans="5:7" hidden="1">
      <c r="E1068" s="671"/>
      <c r="F1068" s="671"/>
      <c r="G1068" s="671"/>
    </row>
    <row r="1069" spans="5:7" hidden="1">
      <c r="E1069" s="671"/>
      <c r="F1069" s="671"/>
      <c r="G1069" s="671"/>
    </row>
    <row r="1070" spans="5:7" hidden="1">
      <c r="E1070" s="671"/>
      <c r="F1070" s="671"/>
      <c r="G1070" s="671"/>
    </row>
    <row r="1071" spans="5:7" hidden="1">
      <c r="E1071" s="671"/>
      <c r="F1071" s="671"/>
      <c r="G1071" s="671"/>
    </row>
    <row r="1072" spans="5:7" hidden="1">
      <c r="E1072" s="671"/>
      <c r="F1072" s="671"/>
      <c r="G1072" s="671"/>
    </row>
    <row r="1073" spans="5:7" hidden="1">
      <c r="E1073" s="671"/>
      <c r="F1073" s="671"/>
      <c r="G1073" s="671"/>
    </row>
    <row r="1074" spans="5:7" hidden="1">
      <c r="E1074" s="671"/>
      <c r="F1074" s="671"/>
      <c r="G1074" s="671"/>
    </row>
    <row r="1075" spans="5:7" hidden="1">
      <c r="E1075" s="671"/>
      <c r="F1075" s="671"/>
      <c r="G1075" s="671"/>
    </row>
    <row r="1076" spans="5:7" hidden="1">
      <c r="E1076" s="671"/>
      <c r="F1076" s="671"/>
      <c r="G1076" s="671"/>
    </row>
    <row r="1077" spans="5:7" hidden="1">
      <c r="E1077" s="671"/>
      <c r="F1077" s="671"/>
      <c r="G1077" s="671"/>
    </row>
    <row r="1078" spans="5:7" hidden="1">
      <c r="E1078" s="671"/>
      <c r="F1078" s="671"/>
      <c r="G1078" s="671"/>
    </row>
    <row r="1079" spans="5:7" hidden="1">
      <c r="E1079" s="671"/>
      <c r="F1079" s="671"/>
      <c r="G1079" s="671"/>
    </row>
    <row r="1080" spans="5:7" hidden="1">
      <c r="E1080" s="671"/>
      <c r="F1080" s="671"/>
      <c r="G1080" s="671"/>
    </row>
    <row r="1081" spans="5:7" hidden="1">
      <c r="E1081" s="671"/>
      <c r="F1081" s="671"/>
      <c r="G1081" s="671"/>
    </row>
    <row r="1082" spans="5:7" hidden="1">
      <c r="E1082" s="671"/>
      <c r="F1082" s="671"/>
      <c r="G1082" s="671"/>
    </row>
    <row r="1083" spans="5:7" hidden="1">
      <c r="E1083" s="671"/>
      <c r="F1083" s="671"/>
      <c r="G1083" s="671"/>
    </row>
    <row r="1084" spans="5:7" hidden="1">
      <c r="E1084" s="671"/>
      <c r="F1084" s="671"/>
      <c r="G1084" s="671"/>
    </row>
    <row r="1085" spans="5:7" hidden="1">
      <c r="E1085" s="671"/>
      <c r="F1085" s="671"/>
      <c r="G1085" s="671"/>
    </row>
    <row r="1086" spans="5:7" hidden="1">
      <c r="E1086" s="671"/>
      <c r="F1086" s="671"/>
      <c r="G1086" s="671"/>
    </row>
    <row r="1087" spans="5:7" hidden="1">
      <c r="E1087" s="671"/>
      <c r="F1087" s="671"/>
      <c r="G1087" s="671"/>
    </row>
    <row r="1088" spans="5:7" hidden="1">
      <c r="E1088" s="671"/>
      <c r="F1088" s="671"/>
      <c r="G1088" s="671"/>
    </row>
    <row r="1089" spans="5:7" hidden="1">
      <c r="E1089" s="671"/>
      <c r="F1089" s="671"/>
      <c r="G1089" s="671"/>
    </row>
    <row r="1090" spans="5:7" hidden="1">
      <c r="E1090" s="671"/>
      <c r="F1090" s="671"/>
      <c r="G1090" s="671"/>
    </row>
    <row r="1091" spans="5:7" hidden="1">
      <c r="E1091" s="671"/>
      <c r="F1091" s="671"/>
      <c r="G1091" s="671"/>
    </row>
    <row r="1092" spans="5:7" hidden="1">
      <c r="E1092" s="671"/>
      <c r="F1092" s="671"/>
      <c r="G1092" s="671"/>
    </row>
    <row r="1093" spans="5:7" hidden="1">
      <c r="E1093" s="671"/>
      <c r="F1093" s="671"/>
      <c r="G1093" s="671"/>
    </row>
    <row r="1094" spans="5:7" hidden="1">
      <c r="E1094" s="671"/>
      <c r="F1094" s="671"/>
      <c r="G1094" s="671"/>
    </row>
    <row r="1095" spans="5:7" hidden="1">
      <c r="E1095" s="671"/>
      <c r="F1095" s="671"/>
      <c r="G1095" s="671"/>
    </row>
    <row r="1096" spans="5:7" hidden="1">
      <c r="E1096" s="671"/>
      <c r="F1096" s="671"/>
      <c r="G1096" s="671"/>
    </row>
    <row r="1097" spans="5:7" hidden="1">
      <c r="E1097" s="671"/>
      <c r="F1097" s="671"/>
      <c r="G1097" s="671"/>
    </row>
    <row r="1098" spans="5:7" hidden="1">
      <c r="E1098" s="671"/>
      <c r="F1098" s="671"/>
      <c r="G1098" s="671"/>
    </row>
    <row r="1099" spans="5:7" hidden="1">
      <c r="E1099" s="671"/>
      <c r="F1099" s="671"/>
      <c r="G1099" s="671"/>
    </row>
    <row r="1100" spans="5:7" hidden="1">
      <c r="E1100" s="671"/>
      <c r="F1100" s="671"/>
      <c r="G1100" s="671"/>
    </row>
    <row r="1101" spans="5:7" hidden="1">
      <c r="E1101" s="671"/>
      <c r="F1101" s="671"/>
      <c r="G1101" s="671"/>
    </row>
    <row r="1102" spans="5:7" hidden="1">
      <c r="E1102" s="671"/>
      <c r="F1102" s="671"/>
      <c r="G1102" s="671"/>
    </row>
    <row r="1103" spans="5:7" hidden="1">
      <c r="E1103" s="671"/>
      <c r="F1103" s="671"/>
      <c r="G1103" s="671"/>
    </row>
    <row r="1104" spans="5:7" hidden="1">
      <c r="E1104" s="671"/>
      <c r="F1104" s="671"/>
      <c r="G1104" s="671"/>
    </row>
    <row r="1105" spans="5:7" hidden="1">
      <c r="E1105" s="671"/>
      <c r="F1105" s="671"/>
      <c r="G1105" s="671"/>
    </row>
    <row r="1106" spans="5:7" hidden="1">
      <c r="E1106" s="671"/>
      <c r="F1106" s="671"/>
      <c r="G1106" s="671"/>
    </row>
    <row r="1107" spans="5:7" hidden="1">
      <c r="E1107" s="671"/>
      <c r="F1107" s="671"/>
      <c r="G1107" s="671"/>
    </row>
    <row r="1108" spans="5:7" hidden="1">
      <c r="E1108" s="671"/>
      <c r="F1108" s="671"/>
      <c r="G1108" s="671"/>
    </row>
    <row r="1109" spans="5:7" hidden="1">
      <c r="E1109" s="671"/>
      <c r="F1109" s="671"/>
      <c r="G1109" s="671"/>
    </row>
    <row r="1110" spans="5:7" hidden="1">
      <c r="E1110" s="671"/>
      <c r="F1110" s="671"/>
      <c r="G1110" s="671"/>
    </row>
    <row r="1111" spans="5:7" hidden="1">
      <c r="E1111" s="671"/>
      <c r="F1111" s="671"/>
      <c r="G1111" s="671"/>
    </row>
    <row r="1112" spans="5:7" hidden="1">
      <c r="E1112" s="671"/>
      <c r="F1112" s="671"/>
      <c r="G1112" s="671"/>
    </row>
    <row r="1113" spans="5:7" hidden="1">
      <c r="E1113" s="671"/>
      <c r="F1113" s="671"/>
      <c r="G1113" s="671"/>
    </row>
    <row r="1114" spans="5:7" hidden="1">
      <c r="E1114" s="671"/>
      <c r="F1114" s="671"/>
      <c r="G1114" s="671"/>
    </row>
    <row r="1115" spans="5:7" hidden="1">
      <c r="E1115" s="671"/>
      <c r="F1115" s="671"/>
      <c r="G1115" s="671"/>
    </row>
    <row r="1116" spans="5:7" hidden="1">
      <c r="E1116" s="671"/>
      <c r="F1116" s="671"/>
      <c r="G1116" s="671"/>
    </row>
    <row r="1117" spans="5:7" hidden="1">
      <c r="E1117" s="671"/>
      <c r="F1117" s="671"/>
      <c r="G1117" s="671"/>
    </row>
    <row r="1118" spans="5:7" hidden="1">
      <c r="E1118" s="671"/>
      <c r="F1118" s="671"/>
      <c r="G1118" s="671"/>
    </row>
    <row r="1119" spans="5:7" hidden="1">
      <c r="E1119" s="671"/>
      <c r="F1119" s="671"/>
      <c r="G1119" s="671"/>
    </row>
    <row r="1120" spans="5:7" hidden="1">
      <c r="E1120" s="671"/>
      <c r="F1120" s="671"/>
      <c r="G1120" s="671"/>
    </row>
    <row r="1121" spans="5:7" hidden="1">
      <c r="E1121" s="671"/>
      <c r="F1121" s="671"/>
      <c r="G1121" s="671"/>
    </row>
    <row r="1122" spans="5:7" hidden="1">
      <c r="E1122" s="671"/>
      <c r="F1122" s="671"/>
      <c r="G1122" s="671"/>
    </row>
    <row r="1123" spans="5:7" hidden="1">
      <c r="E1123" s="671"/>
      <c r="F1123" s="671"/>
      <c r="G1123" s="671"/>
    </row>
    <row r="1124" spans="5:7" hidden="1">
      <c r="E1124" s="671"/>
      <c r="F1124" s="671"/>
      <c r="G1124" s="671"/>
    </row>
    <row r="1125" spans="5:7" hidden="1">
      <c r="E1125" s="671"/>
      <c r="F1125" s="671"/>
      <c r="G1125" s="671"/>
    </row>
    <row r="1126" spans="5:7" hidden="1">
      <c r="E1126" s="671"/>
      <c r="F1126" s="671"/>
      <c r="G1126" s="671"/>
    </row>
    <row r="1127" spans="5:7" hidden="1">
      <c r="E1127" s="671"/>
      <c r="F1127" s="671"/>
      <c r="G1127" s="671"/>
    </row>
    <row r="1128" spans="5:7" hidden="1">
      <c r="E1128" s="671"/>
      <c r="F1128" s="671"/>
      <c r="G1128" s="671"/>
    </row>
    <row r="1129" spans="5:7" hidden="1">
      <c r="E1129" s="671"/>
      <c r="F1129" s="671"/>
      <c r="G1129" s="671"/>
    </row>
    <row r="1130" spans="5:7" hidden="1">
      <c r="E1130" s="671"/>
      <c r="F1130" s="671"/>
      <c r="G1130" s="671"/>
    </row>
    <row r="1131" spans="5:7" hidden="1">
      <c r="E1131" s="671"/>
      <c r="F1131" s="671"/>
      <c r="G1131" s="671"/>
    </row>
    <row r="1132" spans="5:7" hidden="1">
      <c r="E1132" s="671"/>
      <c r="F1132" s="671"/>
      <c r="G1132" s="671"/>
    </row>
    <row r="1133" spans="5:7" hidden="1">
      <c r="E1133" s="671"/>
      <c r="F1133" s="671"/>
      <c r="G1133" s="671"/>
    </row>
    <row r="1134" spans="5:7" hidden="1">
      <c r="E1134" s="671"/>
      <c r="F1134" s="671"/>
      <c r="G1134" s="671"/>
    </row>
    <row r="1135" spans="5:7" hidden="1">
      <c r="E1135" s="671"/>
      <c r="F1135" s="671"/>
      <c r="G1135" s="671"/>
    </row>
    <row r="1136" spans="5:7" hidden="1">
      <c r="E1136" s="671"/>
      <c r="F1136" s="671"/>
      <c r="G1136" s="671"/>
    </row>
    <row r="1137" spans="5:7" hidden="1">
      <c r="E1137" s="671"/>
      <c r="F1137" s="671"/>
      <c r="G1137" s="671"/>
    </row>
    <row r="1138" spans="5:7" hidden="1">
      <c r="E1138" s="671"/>
      <c r="F1138" s="671"/>
      <c r="G1138" s="671"/>
    </row>
    <row r="1139" spans="5:7" hidden="1">
      <c r="E1139" s="671"/>
      <c r="F1139" s="671"/>
      <c r="G1139" s="671"/>
    </row>
    <row r="1140" spans="5:7" hidden="1">
      <c r="E1140" s="671"/>
      <c r="F1140" s="671"/>
      <c r="G1140" s="671"/>
    </row>
    <row r="1141" spans="5:7" hidden="1">
      <c r="E1141" s="671"/>
      <c r="F1141" s="671"/>
      <c r="G1141" s="671"/>
    </row>
    <row r="1142" spans="5:7" hidden="1">
      <c r="E1142" s="671"/>
      <c r="F1142" s="671"/>
      <c r="G1142" s="671"/>
    </row>
    <row r="1143" spans="5:7" hidden="1">
      <c r="E1143" s="671"/>
      <c r="F1143" s="671"/>
      <c r="G1143" s="671"/>
    </row>
    <row r="1144" spans="5:7" hidden="1">
      <c r="E1144" s="671"/>
      <c r="F1144" s="671"/>
      <c r="G1144" s="671"/>
    </row>
    <row r="1145" spans="5:7" hidden="1">
      <c r="E1145" s="671"/>
      <c r="F1145" s="671"/>
      <c r="G1145" s="671"/>
    </row>
    <row r="1146" spans="5:7" hidden="1">
      <c r="E1146" s="671"/>
      <c r="F1146" s="671"/>
      <c r="G1146" s="671"/>
    </row>
    <row r="1147" spans="5:7" hidden="1">
      <c r="E1147" s="671"/>
      <c r="F1147" s="671"/>
      <c r="G1147" s="671"/>
    </row>
    <row r="1148" spans="5:7" hidden="1">
      <c r="E1148" s="671"/>
      <c r="F1148" s="671"/>
      <c r="G1148" s="671"/>
    </row>
    <row r="1149" spans="5:7" hidden="1">
      <c r="E1149" s="671"/>
      <c r="F1149" s="671"/>
      <c r="G1149" s="671"/>
    </row>
    <row r="1150" spans="5:7" hidden="1">
      <c r="E1150" s="671"/>
      <c r="F1150" s="671"/>
      <c r="G1150" s="671"/>
    </row>
    <row r="1151" spans="5:7" hidden="1">
      <c r="E1151" s="671"/>
      <c r="F1151" s="671"/>
      <c r="G1151" s="671"/>
    </row>
    <row r="1152" spans="5:7" hidden="1">
      <c r="E1152" s="671"/>
      <c r="F1152" s="671"/>
      <c r="G1152" s="671"/>
    </row>
    <row r="1153" spans="5:7" hidden="1">
      <c r="E1153" s="671"/>
      <c r="F1153" s="671"/>
      <c r="G1153" s="671"/>
    </row>
    <row r="1154" spans="5:7" hidden="1">
      <c r="E1154" s="671"/>
      <c r="F1154" s="671"/>
      <c r="G1154" s="671"/>
    </row>
    <row r="1155" spans="5:7" hidden="1">
      <c r="E1155" s="671"/>
      <c r="F1155" s="671"/>
      <c r="G1155" s="671"/>
    </row>
    <row r="1156" spans="5:7" hidden="1">
      <c r="E1156" s="671"/>
      <c r="F1156" s="671"/>
      <c r="G1156" s="671"/>
    </row>
    <row r="1157" spans="5:7" hidden="1">
      <c r="E1157" s="671"/>
      <c r="F1157" s="671"/>
      <c r="G1157" s="671"/>
    </row>
    <row r="1158" spans="5:7" hidden="1">
      <c r="E1158" s="671"/>
      <c r="F1158" s="671"/>
      <c r="G1158" s="671"/>
    </row>
    <row r="1159" spans="5:7" hidden="1">
      <c r="E1159" s="671"/>
      <c r="F1159" s="671"/>
      <c r="G1159" s="671"/>
    </row>
    <row r="1160" spans="5:7" hidden="1">
      <c r="E1160" s="671"/>
      <c r="F1160" s="671"/>
      <c r="G1160" s="671"/>
    </row>
    <row r="1161" spans="5:7" hidden="1">
      <c r="E1161" s="671"/>
      <c r="F1161" s="671"/>
      <c r="G1161" s="671"/>
    </row>
    <row r="1162" spans="5:7" hidden="1">
      <c r="E1162" s="671"/>
      <c r="F1162" s="671"/>
      <c r="G1162" s="671"/>
    </row>
    <row r="1163" spans="5:7" hidden="1">
      <c r="E1163" s="671"/>
      <c r="F1163" s="671"/>
      <c r="G1163" s="671"/>
    </row>
    <row r="1164" spans="5:7" hidden="1">
      <c r="E1164" s="671"/>
      <c r="F1164" s="671"/>
      <c r="G1164" s="671"/>
    </row>
    <row r="1165" spans="5:7" hidden="1">
      <c r="E1165" s="671"/>
      <c r="F1165" s="671"/>
      <c r="G1165" s="671"/>
    </row>
    <row r="1166" spans="5:7" hidden="1">
      <c r="E1166" s="671"/>
      <c r="F1166" s="671"/>
      <c r="G1166" s="671"/>
    </row>
    <row r="1167" spans="5:7" hidden="1">
      <c r="E1167" s="671"/>
      <c r="F1167" s="671"/>
      <c r="G1167" s="671"/>
    </row>
    <row r="1168" spans="5:7" hidden="1">
      <c r="E1168" s="671"/>
      <c r="F1168" s="671"/>
      <c r="G1168" s="671"/>
    </row>
    <row r="1169" spans="5:7" hidden="1">
      <c r="E1169" s="671"/>
      <c r="F1169" s="671"/>
      <c r="G1169" s="671"/>
    </row>
    <row r="1170" spans="5:7" hidden="1">
      <c r="E1170" s="671"/>
      <c r="F1170" s="671"/>
      <c r="G1170" s="671"/>
    </row>
    <row r="1171" spans="5:7" hidden="1">
      <c r="E1171" s="671"/>
      <c r="F1171" s="671"/>
      <c r="G1171" s="671"/>
    </row>
    <row r="1172" spans="5:7" hidden="1">
      <c r="E1172" s="671"/>
      <c r="F1172" s="671"/>
      <c r="G1172" s="671"/>
    </row>
    <row r="1173" spans="5:7" hidden="1">
      <c r="E1173" s="671"/>
      <c r="F1173" s="671"/>
      <c r="G1173" s="671"/>
    </row>
    <row r="1174" spans="5:7" hidden="1">
      <c r="E1174" s="671"/>
      <c r="F1174" s="671"/>
      <c r="G1174" s="671"/>
    </row>
    <row r="1175" spans="5:7" hidden="1">
      <c r="E1175" s="671"/>
      <c r="F1175" s="671"/>
      <c r="G1175" s="671"/>
    </row>
    <row r="1176" spans="5:7" hidden="1">
      <c r="E1176" s="671"/>
      <c r="F1176" s="671"/>
      <c r="G1176" s="671"/>
    </row>
    <row r="1177" spans="5:7" hidden="1">
      <c r="E1177" s="671"/>
      <c r="F1177" s="671"/>
      <c r="G1177" s="671"/>
    </row>
    <row r="1178" spans="5:7" hidden="1">
      <c r="E1178" s="671"/>
      <c r="F1178" s="671"/>
      <c r="G1178" s="671"/>
    </row>
    <row r="1179" spans="5:7" hidden="1">
      <c r="E1179" s="671"/>
      <c r="F1179" s="671"/>
      <c r="G1179" s="671"/>
    </row>
    <row r="1180" spans="5:7" hidden="1">
      <c r="E1180" s="671"/>
      <c r="F1180" s="671"/>
      <c r="G1180" s="671"/>
    </row>
    <row r="1181" spans="5:7" hidden="1">
      <c r="E1181" s="671"/>
      <c r="F1181" s="671"/>
      <c r="G1181" s="671"/>
    </row>
    <row r="1182" spans="5:7" hidden="1">
      <c r="E1182" s="671"/>
      <c r="F1182" s="671"/>
      <c r="G1182" s="671"/>
    </row>
    <row r="1183" spans="5:7" hidden="1">
      <c r="E1183" s="671"/>
      <c r="F1183" s="671"/>
      <c r="G1183" s="671"/>
    </row>
    <row r="1184" spans="5:7" hidden="1">
      <c r="E1184" s="671"/>
      <c r="F1184" s="671"/>
      <c r="G1184" s="671"/>
    </row>
    <row r="1185" spans="5:7" hidden="1">
      <c r="E1185" s="671"/>
      <c r="F1185" s="671"/>
      <c r="G1185" s="671"/>
    </row>
    <row r="1186" spans="5:7" hidden="1">
      <c r="E1186" s="671"/>
      <c r="F1186" s="671"/>
      <c r="G1186" s="671"/>
    </row>
    <row r="1187" spans="5:7" hidden="1">
      <c r="E1187" s="671"/>
      <c r="F1187" s="671"/>
      <c r="G1187" s="671"/>
    </row>
    <row r="1188" spans="5:7" hidden="1">
      <c r="E1188" s="671"/>
      <c r="F1188" s="671"/>
      <c r="G1188" s="671"/>
    </row>
    <row r="1189" spans="5:7" hidden="1">
      <c r="E1189" s="671"/>
      <c r="F1189" s="671"/>
      <c r="G1189" s="671"/>
    </row>
    <row r="1190" spans="5:7" hidden="1">
      <c r="E1190" s="671"/>
      <c r="F1190" s="671"/>
      <c r="G1190" s="671"/>
    </row>
    <row r="1191" spans="5:7" hidden="1">
      <c r="E1191" s="671"/>
      <c r="F1191" s="671"/>
      <c r="G1191" s="671"/>
    </row>
    <row r="1192" spans="5:7" hidden="1">
      <c r="E1192" s="671"/>
      <c r="F1192" s="671"/>
      <c r="G1192" s="671"/>
    </row>
    <row r="1193" spans="5:7" hidden="1">
      <c r="E1193" s="671"/>
      <c r="F1193" s="671"/>
      <c r="G1193" s="671"/>
    </row>
    <row r="1194" spans="5:7" hidden="1">
      <c r="E1194" s="671"/>
      <c r="F1194" s="671"/>
      <c r="G1194" s="671"/>
    </row>
    <row r="1195" spans="5:7" hidden="1">
      <c r="E1195" s="671"/>
      <c r="F1195" s="671"/>
      <c r="G1195" s="671"/>
    </row>
    <row r="1196" spans="5:7" hidden="1">
      <c r="E1196" s="671"/>
      <c r="F1196" s="671"/>
      <c r="G1196" s="671"/>
    </row>
    <row r="1197" spans="5:7" hidden="1">
      <c r="E1197" s="671"/>
      <c r="F1197" s="671"/>
      <c r="G1197" s="671"/>
    </row>
    <row r="1198" spans="5:7" hidden="1">
      <c r="E1198" s="671"/>
      <c r="F1198" s="671"/>
      <c r="G1198" s="671"/>
    </row>
    <row r="1199" spans="5:7" hidden="1">
      <c r="E1199" s="671"/>
      <c r="F1199" s="671"/>
      <c r="G1199" s="671"/>
    </row>
    <row r="1200" spans="5:7" hidden="1">
      <c r="E1200" s="671"/>
      <c r="F1200" s="671"/>
      <c r="G1200" s="671"/>
    </row>
    <row r="1201" spans="5:7" hidden="1">
      <c r="E1201" s="671"/>
      <c r="F1201" s="671"/>
      <c r="G1201" s="671"/>
    </row>
    <row r="1202" spans="5:7" hidden="1">
      <c r="E1202" s="671"/>
      <c r="F1202" s="671"/>
      <c r="G1202" s="671"/>
    </row>
    <row r="1203" spans="5:7" hidden="1">
      <c r="E1203" s="671"/>
      <c r="F1203" s="671"/>
      <c r="G1203" s="671"/>
    </row>
    <row r="1204" spans="5:7" hidden="1">
      <c r="E1204" s="671"/>
      <c r="F1204" s="671"/>
      <c r="G1204" s="671"/>
    </row>
    <row r="1205" spans="5:7" hidden="1">
      <c r="E1205" s="671"/>
      <c r="F1205" s="671"/>
      <c r="G1205" s="671"/>
    </row>
    <row r="1206" spans="5:7" hidden="1">
      <c r="E1206" s="671"/>
      <c r="F1206" s="671"/>
      <c r="G1206" s="671"/>
    </row>
    <row r="1207" spans="5:7" hidden="1">
      <c r="E1207" s="671"/>
      <c r="F1207" s="671"/>
      <c r="G1207" s="671"/>
    </row>
    <row r="1208" spans="5:7" hidden="1">
      <c r="E1208" s="671"/>
      <c r="F1208" s="671"/>
      <c r="G1208" s="671"/>
    </row>
    <row r="1209" spans="5:7" hidden="1">
      <c r="E1209" s="671"/>
      <c r="F1209" s="671"/>
      <c r="G1209" s="671"/>
    </row>
    <row r="1210" spans="5:7" hidden="1">
      <c r="E1210" s="671"/>
      <c r="F1210" s="671"/>
      <c r="G1210" s="671"/>
    </row>
    <row r="1211" spans="5:7" hidden="1">
      <c r="E1211" s="671"/>
      <c r="F1211" s="671"/>
      <c r="G1211" s="671"/>
    </row>
    <row r="1212" spans="5:7" hidden="1">
      <c r="E1212" s="671"/>
      <c r="F1212" s="671"/>
      <c r="G1212" s="671"/>
    </row>
    <row r="1213" spans="5:7" hidden="1">
      <c r="E1213" s="671"/>
      <c r="F1213" s="671"/>
      <c r="G1213" s="671"/>
    </row>
    <row r="1214" spans="5:7" hidden="1">
      <c r="E1214" s="671"/>
      <c r="F1214" s="671"/>
      <c r="G1214" s="671"/>
    </row>
    <row r="1215" spans="5:7" hidden="1">
      <c r="E1215" s="671"/>
      <c r="F1215" s="671"/>
      <c r="G1215" s="671"/>
    </row>
    <row r="1216" spans="5:7" hidden="1">
      <c r="E1216" s="671"/>
      <c r="F1216" s="671"/>
      <c r="G1216" s="671"/>
    </row>
    <row r="1217" spans="5:7" hidden="1">
      <c r="E1217" s="671"/>
      <c r="F1217" s="671"/>
      <c r="G1217" s="671"/>
    </row>
    <row r="1218" spans="5:7" hidden="1">
      <c r="E1218" s="671"/>
      <c r="F1218" s="671"/>
      <c r="G1218" s="671"/>
    </row>
    <row r="1219" spans="5:7" hidden="1">
      <c r="E1219" s="671"/>
      <c r="F1219" s="671"/>
      <c r="G1219" s="671"/>
    </row>
    <row r="1220" spans="5:7" hidden="1">
      <c r="E1220" s="671"/>
      <c r="F1220" s="671"/>
      <c r="G1220" s="671"/>
    </row>
    <row r="1221" spans="5:7" hidden="1">
      <c r="E1221" s="671"/>
      <c r="F1221" s="671"/>
      <c r="G1221" s="671"/>
    </row>
    <row r="1222" spans="5:7" hidden="1">
      <c r="E1222" s="671"/>
      <c r="F1222" s="671"/>
      <c r="G1222" s="671"/>
    </row>
    <row r="1223" spans="5:7" hidden="1">
      <c r="E1223" s="671"/>
      <c r="F1223" s="671"/>
      <c r="G1223" s="671"/>
    </row>
    <row r="1224" spans="5:7" hidden="1">
      <c r="E1224" s="671"/>
      <c r="F1224" s="671"/>
      <c r="G1224" s="671"/>
    </row>
    <row r="1225" spans="5:7" hidden="1">
      <c r="E1225" s="671"/>
      <c r="F1225" s="671"/>
      <c r="G1225" s="671"/>
    </row>
    <row r="1226" spans="5:7" hidden="1">
      <c r="E1226" s="671"/>
      <c r="F1226" s="671"/>
      <c r="G1226" s="671"/>
    </row>
    <row r="1227" spans="5:7" hidden="1">
      <c r="E1227" s="671"/>
      <c r="F1227" s="671"/>
      <c r="G1227" s="671"/>
    </row>
    <row r="1228" spans="5:7" hidden="1">
      <c r="E1228" s="671"/>
      <c r="F1228" s="671"/>
      <c r="G1228" s="671"/>
    </row>
    <row r="1229" spans="5:7" hidden="1">
      <c r="E1229" s="671"/>
      <c r="F1229" s="671"/>
      <c r="G1229" s="671"/>
    </row>
    <row r="1230" spans="5:7" hidden="1">
      <c r="E1230" s="671"/>
      <c r="F1230" s="671"/>
      <c r="G1230" s="671"/>
    </row>
    <row r="1231" spans="5:7" hidden="1">
      <c r="E1231" s="671"/>
      <c r="F1231" s="671"/>
      <c r="G1231" s="671"/>
    </row>
    <row r="1232" spans="5:7" hidden="1">
      <c r="E1232" s="671"/>
      <c r="F1232" s="671"/>
      <c r="G1232" s="671"/>
    </row>
    <row r="1233" spans="5:7" hidden="1">
      <c r="E1233" s="671"/>
      <c r="F1233" s="671"/>
      <c r="G1233" s="671"/>
    </row>
    <row r="1234" spans="5:7" hidden="1">
      <c r="E1234" s="671"/>
      <c r="F1234" s="671"/>
      <c r="G1234" s="671"/>
    </row>
    <row r="1235" spans="5:7" hidden="1">
      <c r="E1235" s="671"/>
      <c r="F1235" s="671"/>
      <c r="G1235" s="671"/>
    </row>
    <row r="1236" spans="5:7" hidden="1">
      <c r="E1236" s="671"/>
      <c r="F1236" s="671"/>
      <c r="G1236" s="671"/>
    </row>
    <row r="1237" spans="5:7" hidden="1">
      <c r="E1237" s="671"/>
      <c r="F1237" s="671"/>
      <c r="G1237" s="671"/>
    </row>
    <row r="1238" spans="5:7" hidden="1">
      <c r="E1238" s="671"/>
      <c r="F1238" s="671"/>
      <c r="G1238" s="671"/>
    </row>
    <row r="1239" spans="5:7" hidden="1">
      <c r="E1239" s="671"/>
      <c r="F1239" s="671"/>
      <c r="G1239" s="671"/>
    </row>
    <row r="1240" spans="5:7" hidden="1">
      <c r="E1240" s="671"/>
      <c r="F1240" s="671"/>
      <c r="G1240" s="671"/>
    </row>
    <row r="1241" spans="5:7" hidden="1">
      <c r="E1241" s="671"/>
      <c r="F1241" s="671"/>
      <c r="G1241" s="671"/>
    </row>
    <row r="1242" spans="5:7" hidden="1">
      <c r="E1242" s="671"/>
      <c r="F1242" s="671"/>
      <c r="G1242" s="671"/>
    </row>
    <row r="1243" spans="5:7" hidden="1">
      <c r="E1243" s="671"/>
      <c r="F1243" s="671"/>
      <c r="G1243" s="671"/>
    </row>
    <row r="1244" spans="5:7" hidden="1">
      <c r="E1244" s="671"/>
      <c r="F1244" s="671"/>
      <c r="G1244" s="671"/>
    </row>
    <row r="1245" spans="5:7" hidden="1">
      <c r="E1245" s="671"/>
      <c r="F1245" s="671"/>
      <c r="G1245" s="671"/>
    </row>
    <row r="1246" spans="5:7" hidden="1">
      <c r="E1246" s="671"/>
      <c r="F1246" s="671"/>
      <c r="G1246" s="671"/>
    </row>
    <row r="1247" spans="5:7" hidden="1">
      <c r="E1247" s="671"/>
      <c r="F1247" s="671"/>
      <c r="G1247" s="671"/>
    </row>
    <row r="1248" spans="5:7" hidden="1">
      <c r="E1248" s="671"/>
      <c r="F1248" s="671"/>
      <c r="G1248" s="671"/>
    </row>
    <row r="1249" spans="5:7" hidden="1">
      <c r="E1249" s="671"/>
      <c r="F1249" s="671"/>
      <c r="G1249" s="671"/>
    </row>
    <row r="1250" spans="5:7" hidden="1">
      <c r="E1250" s="671"/>
      <c r="F1250" s="671"/>
      <c r="G1250" s="671"/>
    </row>
    <row r="1251" spans="5:7" hidden="1">
      <c r="E1251" s="671"/>
      <c r="F1251" s="671"/>
      <c r="G1251" s="671"/>
    </row>
    <row r="1252" spans="5:7" hidden="1">
      <c r="E1252" s="671"/>
      <c r="F1252" s="671"/>
      <c r="G1252" s="671"/>
    </row>
    <row r="1253" spans="5:7" hidden="1">
      <c r="E1253" s="671"/>
      <c r="F1253" s="671"/>
      <c r="G1253" s="671"/>
    </row>
    <row r="1254" spans="5:7" hidden="1">
      <c r="E1254" s="671"/>
      <c r="F1254" s="671"/>
      <c r="G1254" s="671"/>
    </row>
    <row r="1255" spans="5:7" hidden="1">
      <c r="E1255" s="671"/>
      <c r="F1255" s="671"/>
      <c r="G1255" s="671"/>
    </row>
    <row r="1256" spans="5:7" hidden="1">
      <c r="E1256" s="671"/>
      <c r="F1256" s="671"/>
      <c r="G1256" s="671"/>
    </row>
    <row r="1257" spans="5:7" hidden="1">
      <c r="E1257" s="671"/>
      <c r="F1257" s="671"/>
      <c r="G1257" s="671"/>
    </row>
    <row r="1258" spans="5:7" hidden="1">
      <c r="E1258" s="671"/>
      <c r="F1258" s="671"/>
      <c r="G1258" s="671"/>
    </row>
    <row r="1259" spans="5:7" hidden="1">
      <c r="E1259" s="671"/>
      <c r="F1259" s="671"/>
      <c r="G1259" s="671"/>
    </row>
    <row r="1260" spans="5:7" hidden="1">
      <c r="E1260" s="671"/>
      <c r="F1260" s="671"/>
      <c r="G1260" s="671"/>
    </row>
    <row r="1261" spans="5:7" hidden="1">
      <c r="E1261" s="671"/>
      <c r="F1261" s="671"/>
      <c r="G1261" s="671"/>
    </row>
    <row r="1262" spans="5:7" hidden="1">
      <c r="E1262" s="671"/>
      <c r="F1262" s="671"/>
      <c r="G1262" s="671"/>
    </row>
    <row r="1263" spans="5:7" hidden="1">
      <c r="E1263" s="671"/>
      <c r="F1263" s="671"/>
      <c r="G1263" s="671"/>
    </row>
    <row r="1264" spans="5:7" hidden="1">
      <c r="E1264" s="671"/>
      <c r="F1264" s="671"/>
      <c r="G1264" s="671"/>
    </row>
    <row r="1265" spans="5:7" hidden="1">
      <c r="E1265" s="671"/>
      <c r="F1265" s="671"/>
      <c r="G1265" s="671"/>
    </row>
    <row r="1266" spans="5:7" hidden="1">
      <c r="E1266" s="671"/>
      <c r="F1266" s="671"/>
      <c r="G1266" s="671"/>
    </row>
    <row r="1267" spans="5:7" hidden="1">
      <c r="E1267" s="671"/>
      <c r="F1267" s="671"/>
      <c r="G1267" s="671"/>
    </row>
    <row r="1268" spans="5:7" hidden="1">
      <c r="E1268" s="671"/>
      <c r="F1268" s="671"/>
      <c r="G1268" s="671"/>
    </row>
    <row r="1269" spans="5:7" hidden="1">
      <c r="E1269" s="671"/>
      <c r="F1269" s="671"/>
      <c r="G1269" s="671"/>
    </row>
    <row r="1270" spans="5:7" hidden="1">
      <c r="E1270" s="671"/>
      <c r="F1270" s="671"/>
      <c r="G1270" s="671"/>
    </row>
    <row r="1271" spans="5:7" hidden="1">
      <c r="E1271" s="671"/>
      <c r="F1271" s="671"/>
      <c r="G1271" s="671"/>
    </row>
    <row r="1272" spans="5:7" hidden="1">
      <c r="E1272" s="671"/>
      <c r="F1272" s="671"/>
      <c r="G1272" s="671"/>
    </row>
    <row r="1273" spans="5:7" hidden="1">
      <c r="E1273" s="671"/>
      <c r="F1273" s="671"/>
      <c r="G1273" s="671"/>
    </row>
    <row r="1274" spans="5:7" hidden="1">
      <c r="E1274" s="671"/>
      <c r="F1274" s="671"/>
      <c r="G1274" s="671"/>
    </row>
    <row r="1275" spans="5:7" hidden="1">
      <c r="E1275" s="671"/>
      <c r="F1275" s="671"/>
      <c r="G1275" s="671"/>
    </row>
    <row r="1276" spans="5:7" hidden="1">
      <c r="E1276" s="671"/>
      <c r="F1276" s="671"/>
      <c r="G1276" s="671"/>
    </row>
    <row r="1277" spans="5:7" hidden="1">
      <c r="E1277" s="671"/>
      <c r="F1277" s="671"/>
      <c r="G1277" s="671"/>
    </row>
    <row r="1278" spans="5:7" hidden="1">
      <c r="E1278" s="671"/>
      <c r="F1278" s="671"/>
      <c r="G1278" s="671"/>
    </row>
    <row r="1279" spans="5:7" hidden="1">
      <c r="E1279" s="671"/>
      <c r="F1279" s="671"/>
      <c r="G1279" s="671"/>
    </row>
    <row r="1280" spans="5:7" hidden="1">
      <c r="E1280" s="671"/>
      <c r="F1280" s="671"/>
      <c r="G1280" s="671"/>
    </row>
    <row r="1281" spans="5:7" hidden="1">
      <c r="E1281" s="671"/>
      <c r="F1281" s="671"/>
      <c r="G1281" s="671"/>
    </row>
    <row r="1282" spans="5:7" hidden="1">
      <c r="E1282" s="671"/>
      <c r="F1282" s="671"/>
      <c r="G1282" s="671"/>
    </row>
    <row r="1283" spans="5:7" hidden="1">
      <c r="E1283" s="671"/>
      <c r="F1283" s="671"/>
      <c r="G1283" s="671"/>
    </row>
    <row r="1284" spans="5:7" hidden="1">
      <c r="E1284" s="671"/>
      <c r="F1284" s="671"/>
      <c r="G1284" s="671"/>
    </row>
    <row r="1285" spans="5:7" hidden="1">
      <c r="E1285" s="671"/>
      <c r="F1285" s="671"/>
      <c r="G1285" s="671"/>
    </row>
    <row r="1286" spans="5:7" hidden="1">
      <c r="E1286" s="671"/>
      <c r="F1286" s="671"/>
      <c r="G1286" s="671"/>
    </row>
    <row r="1287" spans="5:7" hidden="1">
      <c r="E1287" s="671"/>
      <c r="F1287" s="671"/>
      <c r="G1287" s="671"/>
    </row>
    <row r="1288" spans="5:7" hidden="1">
      <c r="E1288" s="671"/>
      <c r="F1288" s="671"/>
      <c r="G1288" s="671"/>
    </row>
  </sheetData>
  <sheetProtection password="C66E" sheet="1" objects="1" scenarios="1"/>
  <conditionalFormatting sqref="H3:O3">
    <cfRule type="expression" dxfId="130" priority="12" stopIfTrue="1">
      <formula>H2="H"</formula>
    </cfRule>
    <cfRule type="expression" dxfId="129" priority="13" stopIfTrue="1">
      <formula>H2="F"</formula>
    </cfRule>
    <cfRule type="expression" dxfId="128" priority="14" stopIfTrue="1">
      <formula>H2="O"</formula>
    </cfRule>
  </conditionalFormatting>
  <conditionalFormatting sqref="H20">
    <cfRule type="containsBlanks" dxfId="127" priority="6">
      <formula>LEN(TRIM(H20))=0</formula>
    </cfRule>
  </conditionalFormatting>
  <conditionalFormatting sqref="H21">
    <cfRule type="containsBlanks" dxfId="126" priority="5">
      <formula>LEN(TRIM(H21))=0</formula>
    </cfRule>
  </conditionalFormatting>
  <conditionalFormatting sqref="H12">
    <cfRule type="containsBlanks" dxfId="125" priority="10">
      <formula>LEN(TRIM(H12))=0</formula>
    </cfRule>
  </conditionalFormatting>
  <conditionalFormatting sqref="H19">
    <cfRule type="containsBlanks" dxfId="124" priority="7">
      <formula>LEN(TRIM(H19))=0</formula>
    </cfRule>
  </conditionalFormatting>
  <conditionalFormatting sqref="H27">
    <cfRule type="containsBlanks" dxfId="123" priority="3">
      <formula>LEN(TRIM(H27))=0</formula>
    </cfRule>
  </conditionalFormatting>
  <conditionalFormatting sqref="H25">
    <cfRule type="containsBlanks" dxfId="122" priority="4">
      <formula>LEN(TRIM(H25))=0</formula>
    </cfRule>
  </conditionalFormatting>
  <conditionalFormatting sqref="I32">
    <cfRule type="containsBlanks" dxfId="121" priority="2">
      <formula>LEN(TRIM(I32))=0</formula>
    </cfRule>
  </conditionalFormatting>
  <conditionalFormatting sqref="H33">
    <cfRule type="containsBlanks" dxfId="120" priority="1">
      <formula>LEN(TRIM(H33))=0</formula>
    </cfRule>
  </conditionalFormatting>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76"/>
  <sheetViews>
    <sheetView workbookViewId="0">
      <selection activeCell="D64" sqref="D64"/>
    </sheetView>
  </sheetViews>
  <sheetFormatPr baseColWidth="10" defaultColWidth="8.83203125" defaultRowHeight="12" x14ac:dyDescent="0"/>
  <cols>
    <col min="1" max="1" width="8.83203125" style="127"/>
    <col min="2" max="2" width="35.5" style="127" customWidth="1"/>
    <col min="3" max="3" width="23.5" style="259" customWidth="1"/>
    <col min="4" max="4" width="29.6640625" style="260" bestFit="1" customWidth="1"/>
    <col min="5" max="5" width="49.83203125" style="127" bestFit="1" customWidth="1"/>
    <col min="6" max="6" width="21.33203125" style="259" customWidth="1"/>
    <col min="7" max="7" width="23.5" style="259" bestFit="1" customWidth="1"/>
    <col min="8" max="8" width="33.5" style="259" bestFit="1" customWidth="1"/>
    <col min="9" max="9" width="24.1640625" style="259" bestFit="1" customWidth="1"/>
    <col min="10" max="10" width="40.5" style="259" bestFit="1" customWidth="1"/>
    <col min="11" max="11" width="22.6640625" style="259" bestFit="1" customWidth="1"/>
    <col min="12" max="12" width="8.83203125" style="127"/>
    <col min="13" max="13" width="18.5" style="127" bestFit="1" customWidth="1"/>
    <col min="14" max="16384" width="8.83203125" style="127"/>
  </cols>
  <sheetData>
    <row r="1" spans="2:11" ht="13" thickBot="1"/>
    <row r="2" spans="2:11" ht="28.5" customHeight="1" thickBot="1">
      <c r="B2" s="347" t="s">
        <v>83</v>
      </c>
      <c r="C2" s="464" t="s">
        <v>84</v>
      </c>
      <c r="E2" s="346"/>
      <c r="F2" s="263"/>
    </row>
    <row r="3" spans="2:11" ht="28.5" customHeight="1" thickBot="1">
      <c r="B3" s="264" t="s">
        <v>85</v>
      </c>
      <c r="C3" s="430">
        <v>11148.120686705101</v>
      </c>
      <c r="E3" s="262"/>
      <c r="F3" s="266"/>
      <c r="H3" s="263"/>
      <c r="I3" s="267"/>
    </row>
    <row r="4" spans="2:11" ht="28.5" customHeight="1" thickBot="1">
      <c r="B4" s="359" t="s">
        <v>131</v>
      </c>
      <c r="C4" s="430">
        <v>14</v>
      </c>
      <c r="E4" s="262"/>
      <c r="F4" s="267"/>
    </row>
    <row r="5" spans="2:11" ht="28.5" customHeight="1" thickBot="1">
      <c r="B5" s="360" t="s">
        <v>87</v>
      </c>
      <c r="C5" s="430">
        <v>226.8</v>
      </c>
      <c r="E5" s="271"/>
      <c r="F5" s="267"/>
    </row>
    <row r="6" spans="2:11" ht="28.5" customHeight="1" thickBot="1">
      <c r="B6" s="273" t="s">
        <v>88</v>
      </c>
      <c r="C6" s="430">
        <v>252</v>
      </c>
      <c r="E6" s="274"/>
      <c r="F6" s="267"/>
    </row>
    <row r="7" spans="2:11" ht="28.5" customHeight="1" thickBot="1">
      <c r="B7" s="275" t="s">
        <v>89</v>
      </c>
      <c r="C7" s="430">
        <v>44.238574153591543</v>
      </c>
      <c r="E7" s="276"/>
      <c r="F7" s="267"/>
    </row>
    <row r="8" spans="2:11" ht="13" thickBot="1">
      <c r="B8" s="263"/>
      <c r="C8" s="267"/>
      <c r="D8" s="259"/>
      <c r="E8" s="276"/>
    </row>
    <row r="9" spans="2:11" ht="18" customHeight="1" thickBot="1">
      <c r="B9" s="345" t="s">
        <v>90</v>
      </c>
      <c r="C9" s="344" t="s">
        <v>91</v>
      </c>
      <c r="D9" s="259"/>
      <c r="E9" s="262"/>
    </row>
    <row r="10" spans="2:11" ht="18" customHeight="1">
      <c r="B10" s="278" t="s">
        <v>5</v>
      </c>
      <c r="C10" s="593">
        <f>'Direct costs Peru'!H19</f>
        <v>0.15</v>
      </c>
      <c r="D10" s="127"/>
    </row>
    <row r="11" spans="2:11" ht="18" customHeight="1">
      <c r="B11" s="280" t="s">
        <v>6</v>
      </c>
      <c r="C11" s="594">
        <v>0.39</v>
      </c>
      <c r="D11" s="127"/>
    </row>
    <row r="12" spans="2:11" ht="18" customHeight="1" thickBot="1">
      <c r="B12" s="281" t="s">
        <v>7</v>
      </c>
      <c r="C12" s="595">
        <v>0.46</v>
      </c>
      <c r="D12" s="127"/>
    </row>
    <row r="13" spans="2:11" s="260" customFormat="1">
      <c r="B13" s="267"/>
      <c r="C13" s="282"/>
      <c r="D13" s="267"/>
      <c r="F13" s="267"/>
      <c r="G13" s="267"/>
      <c r="H13" s="267"/>
      <c r="I13" s="267"/>
      <c r="J13" s="267"/>
      <c r="K13" s="267"/>
    </row>
    <row r="14" spans="2:11" hidden="1">
      <c r="B14" s="283" t="s">
        <v>33</v>
      </c>
      <c r="C14" s="124"/>
      <c r="D14" s="284"/>
      <c r="E14" s="285"/>
      <c r="F14" s="284"/>
      <c r="G14" s="284"/>
      <c r="H14" s="284"/>
      <c r="I14" s="284"/>
      <c r="J14" s="284"/>
      <c r="K14" s="284"/>
    </row>
    <row r="15" spans="2:11" s="286" customFormat="1" hidden="1">
      <c r="B15" s="287" t="s">
        <v>92</v>
      </c>
      <c r="C15" s="288"/>
      <c r="D15" s="289"/>
      <c r="E15" s="288"/>
      <c r="F15" s="287" t="s">
        <v>93</v>
      </c>
      <c r="G15" s="287" t="s">
        <v>94</v>
      </c>
      <c r="H15" s="287" t="s">
        <v>95</v>
      </c>
      <c r="I15" s="287"/>
      <c r="J15" s="287"/>
      <c r="K15" s="287"/>
    </row>
    <row r="16" spans="2:11" hidden="1">
      <c r="B16" s="291" t="s">
        <v>96</v>
      </c>
      <c r="C16" s="291" t="s">
        <v>97</v>
      </c>
      <c r="D16" s="291" t="s">
        <v>98</v>
      </c>
      <c r="E16" s="291" t="s">
        <v>99</v>
      </c>
      <c r="F16" s="291" t="s">
        <v>100</v>
      </c>
      <c r="G16" s="291" t="s">
        <v>6</v>
      </c>
      <c r="H16" s="291" t="s">
        <v>7</v>
      </c>
      <c r="I16" s="291" t="s">
        <v>101</v>
      </c>
      <c r="J16" s="291" t="s">
        <v>102</v>
      </c>
      <c r="K16" s="291" t="s">
        <v>103</v>
      </c>
    </row>
    <row r="17" spans="2:13" hidden="1">
      <c r="B17" s="292" t="s">
        <v>104</v>
      </c>
      <c r="C17" s="316">
        <v>3.92</v>
      </c>
      <c r="D17" s="348">
        <v>0.47700000000000004</v>
      </c>
      <c r="E17" s="277">
        <f>C17*D17</f>
        <v>1.8698400000000002</v>
      </c>
      <c r="F17" s="259">
        <f>$C$10*E17</f>
        <v>0.280476</v>
      </c>
      <c r="G17" s="259">
        <f>$C$11*E17</f>
        <v>0.72923760000000004</v>
      </c>
      <c r="H17" s="259">
        <f>$C$12*E17</f>
        <v>0.86012640000000007</v>
      </c>
      <c r="I17" s="259">
        <f>($C$7*$C$4)*F17</f>
        <v>173.71001654023837</v>
      </c>
      <c r="J17" s="259">
        <f>($C$7*$C$5)*G17</f>
        <v>7316.665896674841</v>
      </c>
      <c r="K17" s="259">
        <f>$C$3*H17</f>
        <v>9588.7929130211869</v>
      </c>
    </row>
    <row r="18" spans="2:13" hidden="1">
      <c r="B18" s="292" t="s">
        <v>105</v>
      </c>
      <c r="C18" s="267">
        <v>5.93</v>
      </c>
      <c r="D18" s="348">
        <v>0.63</v>
      </c>
      <c r="E18" s="277">
        <f t="shared" ref="E18:E26" si="0">C18*D18</f>
        <v>3.7359</v>
      </c>
      <c r="F18" s="259">
        <f t="shared" ref="F18:F26" si="1">$C$10*E18</f>
        <v>0.56038500000000002</v>
      </c>
      <c r="G18" s="259">
        <f t="shared" ref="G18:G26" si="2">$C$11*E18</f>
        <v>1.457001</v>
      </c>
      <c r="H18" s="259">
        <f t="shared" ref="H18:H26" si="3">$C$12*E18</f>
        <v>1.7185140000000001</v>
      </c>
      <c r="I18" s="259">
        <f t="shared" ref="I18:I26" si="4">($C$7*$C$4)*F18</f>
        <v>347.06886727884552</v>
      </c>
      <c r="J18" s="259">
        <f t="shared" ref="J18:J26" si="5">($C$7*$C$5)*G18</f>
        <v>14618.540689784975</v>
      </c>
      <c r="K18" s="259">
        <f t="shared" ref="K18:K26" si="6">$C$3*H18</f>
        <v>19158.201473792331</v>
      </c>
    </row>
    <row r="19" spans="2:13" hidden="1">
      <c r="B19" s="292" t="s">
        <v>106</v>
      </c>
      <c r="C19" s="267">
        <v>10.56</v>
      </c>
      <c r="D19" s="313">
        <v>0.72699999999999998</v>
      </c>
      <c r="E19" s="277">
        <f t="shared" si="0"/>
        <v>7.6771200000000004</v>
      </c>
      <c r="F19" s="259">
        <f t="shared" si="1"/>
        <v>1.1515679999999999</v>
      </c>
      <c r="G19" s="259">
        <f t="shared" si="2"/>
        <v>2.9940768000000002</v>
      </c>
      <c r="H19" s="259">
        <f t="shared" si="3"/>
        <v>3.5314752000000005</v>
      </c>
      <c r="I19" s="259">
        <f t="shared" si="4"/>
        <v>713.21216905264339</v>
      </c>
      <c r="J19" s="259">
        <f t="shared" si="5"/>
        <v>30040.496560497344</v>
      </c>
      <c r="K19" s="259">
        <f t="shared" si="6"/>
        <v>39369.311731706039</v>
      </c>
    </row>
    <row r="20" spans="2:13" hidden="1">
      <c r="B20" s="292" t="s">
        <v>107</v>
      </c>
      <c r="C20" s="267">
        <v>16.25</v>
      </c>
      <c r="D20" s="348">
        <v>0.76700000000000002</v>
      </c>
      <c r="E20" s="277">
        <f t="shared" si="0"/>
        <v>12.463750000000001</v>
      </c>
      <c r="F20" s="259">
        <f t="shared" si="1"/>
        <v>1.8695625</v>
      </c>
      <c r="G20" s="259">
        <f t="shared" si="2"/>
        <v>4.8608625000000005</v>
      </c>
      <c r="H20" s="259">
        <f t="shared" si="3"/>
        <v>5.7333250000000007</v>
      </c>
      <c r="I20" s="259">
        <f t="shared" si="4"/>
        <v>1157.8949100743357</v>
      </c>
      <c r="J20" s="259">
        <f t="shared" si="5"/>
        <v>48770.533612331034</v>
      </c>
      <c r="K20" s="259">
        <f t="shared" si="6"/>
        <v>63915.799036103526</v>
      </c>
    </row>
    <row r="21" spans="2:13" hidden="1">
      <c r="B21" s="292" t="s">
        <v>108</v>
      </c>
      <c r="C21" s="293">
        <v>23.63</v>
      </c>
      <c r="D21" s="348">
        <v>0.8</v>
      </c>
      <c r="E21" s="277">
        <f t="shared" si="0"/>
        <v>18.904</v>
      </c>
      <c r="F21" s="259">
        <f t="shared" si="1"/>
        <v>2.8355999999999999</v>
      </c>
      <c r="G21" s="259">
        <f t="shared" si="2"/>
        <v>7.37256</v>
      </c>
      <c r="H21" s="259">
        <f t="shared" si="3"/>
        <v>8.6958400000000005</v>
      </c>
      <c r="I21" s="259">
        <f t="shared" si="4"/>
        <v>1756.2006121789382</v>
      </c>
      <c r="J21" s="259">
        <f t="shared" si="5"/>
        <v>73971.169784976883</v>
      </c>
      <c r="K21" s="259">
        <f t="shared" si="6"/>
        <v>96942.273792277687</v>
      </c>
    </row>
    <row r="22" spans="2:13" hidden="1">
      <c r="B22" s="292" t="s">
        <v>109</v>
      </c>
      <c r="C22" s="293">
        <v>38.44</v>
      </c>
      <c r="D22" s="348">
        <v>0.81599999999999995</v>
      </c>
      <c r="E22" s="277">
        <f t="shared" si="0"/>
        <v>31.367039999999996</v>
      </c>
      <c r="F22" s="259">
        <f t="shared" si="1"/>
        <v>4.705055999999999</v>
      </c>
      <c r="G22" s="259">
        <f t="shared" si="2"/>
        <v>12.233145599999999</v>
      </c>
      <c r="H22" s="259">
        <f t="shared" si="3"/>
        <v>14.428838399999998</v>
      </c>
      <c r="I22" s="259">
        <f t="shared" si="4"/>
        <v>2914.0295625392105</v>
      </c>
      <c r="J22" s="259">
        <f t="shared" si="5"/>
        <v>122738.92517415156</v>
      </c>
      <c r="K22" s="259">
        <f t="shared" si="6"/>
        <v>160854.43185216491</v>
      </c>
    </row>
    <row r="23" spans="2:13" hidden="1">
      <c r="B23" s="292" t="s">
        <v>110</v>
      </c>
      <c r="C23" s="293">
        <v>62.83</v>
      </c>
      <c r="D23" s="348">
        <v>0.83</v>
      </c>
      <c r="E23" s="277">
        <f t="shared" si="0"/>
        <v>52.148899999999998</v>
      </c>
      <c r="F23" s="259">
        <f t="shared" si="1"/>
        <v>7.8223349999999989</v>
      </c>
      <c r="G23" s="259">
        <f t="shared" si="2"/>
        <v>20.338070999999999</v>
      </c>
      <c r="H23" s="259">
        <f t="shared" si="3"/>
        <v>23.988493999999999</v>
      </c>
      <c r="I23" s="259">
        <f t="shared" si="4"/>
        <v>4844.6852573242822</v>
      </c>
      <c r="J23" s="259">
        <f t="shared" si="5"/>
        <v>204058.14303849879</v>
      </c>
      <c r="K23" s="259">
        <f t="shared" si="6"/>
        <v>267426.6262043012</v>
      </c>
    </row>
    <row r="24" spans="2:13" hidden="1">
      <c r="B24" s="292" t="s">
        <v>111</v>
      </c>
      <c r="C24" s="293">
        <v>93.78</v>
      </c>
      <c r="D24" s="348">
        <v>0.79799999999999993</v>
      </c>
      <c r="E24" s="277">
        <f t="shared" si="0"/>
        <v>74.836439999999996</v>
      </c>
      <c r="F24" s="259">
        <f t="shared" si="1"/>
        <v>11.225465999999999</v>
      </c>
      <c r="G24" s="259">
        <f t="shared" si="2"/>
        <v>29.1862116</v>
      </c>
      <c r="H24" s="259">
        <f t="shared" si="3"/>
        <v>34.424762399999999</v>
      </c>
      <c r="I24" s="259">
        <f t="shared" si="4"/>
        <v>6952.3805406946876</v>
      </c>
      <c r="J24" s="259">
        <f t="shared" si="5"/>
        <v>292834.26837406028</v>
      </c>
      <c r="K24" s="259">
        <f t="shared" si="6"/>
        <v>383771.40584634792</v>
      </c>
    </row>
    <row r="25" spans="2:13" hidden="1">
      <c r="B25" s="292" t="s">
        <v>112</v>
      </c>
      <c r="C25" s="293">
        <v>124.51</v>
      </c>
      <c r="D25" s="348">
        <v>0.71400000000000008</v>
      </c>
      <c r="E25" s="277">
        <f t="shared" si="0"/>
        <v>88.900140000000007</v>
      </c>
      <c r="F25" s="259">
        <f t="shared" si="1"/>
        <v>13.335021000000001</v>
      </c>
      <c r="G25" s="259">
        <f t="shared" si="2"/>
        <v>34.671054600000005</v>
      </c>
      <c r="H25" s="259">
        <f t="shared" si="3"/>
        <v>40.894064400000005</v>
      </c>
      <c r="I25" s="259">
        <f t="shared" si="4"/>
        <v>8258.9124148748069</v>
      </c>
      <c r="J25" s="259">
        <f t="shared" si="5"/>
        <v>347865.39091452688</v>
      </c>
      <c r="K25" s="259">
        <f t="shared" si="6"/>
        <v>455891.96530109068</v>
      </c>
    </row>
    <row r="26" spans="2:13" s="303" customFormat="1" hidden="1">
      <c r="B26" s="351" t="s">
        <v>113</v>
      </c>
      <c r="C26" s="293">
        <v>148.38</v>
      </c>
      <c r="D26" s="348">
        <v>0.66500000000000004</v>
      </c>
      <c r="E26" s="277">
        <f t="shared" si="0"/>
        <v>98.672700000000006</v>
      </c>
      <c r="F26" s="259">
        <f t="shared" si="1"/>
        <v>14.800905</v>
      </c>
      <c r="G26" s="259">
        <f t="shared" si="2"/>
        <v>38.482353000000003</v>
      </c>
      <c r="H26" s="259">
        <f t="shared" si="3"/>
        <v>45.389442000000003</v>
      </c>
      <c r="I26" s="259">
        <f t="shared" si="4"/>
        <v>9166.7930673586925</v>
      </c>
      <c r="J26" s="259">
        <f t="shared" si="5"/>
        <v>386105.3239971482</v>
      </c>
      <c r="K26" s="259">
        <f t="shared" si="6"/>
        <v>506006.97731820133</v>
      </c>
    </row>
    <row r="27" spans="2:13" s="303" customFormat="1" hidden="1">
      <c r="B27" s="304" t="s">
        <v>115</v>
      </c>
      <c r="C27" s="298">
        <v>832.31</v>
      </c>
      <c r="D27" s="298" t="s">
        <v>114</v>
      </c>
      <c r="E27" s="300"/>
      <c r="F27" s="301"/>
      <c r="G27" s="301"/>
      <c r="H27" s="301"/>
      <c r="I27" s="302"/>
      <c r="J27" s="302"/>
      <c r="K27" s="302"/>
      <c r="M27" s="305"/>
    </row>
    <row r="28" spans="2:13" hidden="1">
      <c r="B28" s="306"/>
      <c r="C28" s="295"/>
      <c r="D28" s="294"/>
      <c r="E28" s="307" t="s">
        <v>59</v>
      </c>
      <c r="F28" s="308"/>
      <c r="G28" s="309"/>
      <c r="H28" s="309"/>
      <c r="I28" s="308">
        <f>SUM(I17:I27)</f>
        <v>36284.887417916689</v>
      </c>
      <c r="J28" s="308">
        <f>SUM(J17:J27)</f>
        <v>1528319.4580426509</v>
      </c>
      <c r="K28" s="308">
        <f>SUM(K17:K27)</f>
        <v>2002925.7854690067</v>
      </c>
      <c r="M28" s="310"/>
    </row>
    <row r="29" spans="2:13" hidden="1">
      <c r="B29" s="306"/>
      <c r="D29" s="294"/>
      <c r="E29" s="263"/>
      <c r="F29" s="311"/>
    </row>
    <row r="30" spans="2:13" hidden="1">
      <c r="B30" s="287" t="s">
        <v>116</v>
      </c>
      <c r="C30" s="289"/>
      <c r="D30" s="289"/>
      <c r="E30" s="288"/>
      <c r="F30" s="287" t="s">
        <v>93</v>
      </c>
      <c r="G30" s="287" t="s">
        <v>94</v>
      </c>
      <c r="H30" s="287" t="s">
        <v>95</v>
      </c>
      <c r="I30" s="287"/>
      <c r="J30" s="287"/>
      <c r="K30" s="287"/>
      <c r="M30" s="312"/>
    </row>
    <row r="31" spans="2:13" hidden="1">
      <c r="B31" s="291" t="s">
        <v>96</v>
      </c>
      <c r="C31" s="291" t="s">
        <v>97</v>
      </c>
      <c r="D31" s="291" t="s">
        <v>98</v>
      </c>
      <c r="E31" s="291" t="s">
        <v>117</v>
      </c>
      <c r="F31" s="291" t="s">
        <v>100</v>
      </c>
      <c r="G31" s="291" t="s">
        <v>6</v>
      </c>
      <c r="H31" s="291" t="s">
        <v>7</v>
      </c>
      <c r="I31" s="291" t="s">
        <v>101</v>
      </c>
      <c r="J31" s="291" t="s">
        <v>102</v>
      </c>
      <c r="K31" s="291" t="s">
        <v>103</v>
      </c>
    </row>
    <row r="32" spans="2:13" hidden="1">
      <c r="B32" s="292" t="s">
        <v>104</v>
      </c>
      <c r="C32" s="316">
        <v>3.57</v>
      </c>
      <c r="D32" s="348">
        <v>0.53100000000000003</v>
      </c>
      <c r="E32" s="277">
        <f>C32*D32</f>
        <v>1.89567</v>
      </c>
      <c r="F32" s="259">
        <f>$C$10*E32</f>
        <v>0.28435050000000001</v>
      </c>
      <c r="G32" s="277">
        <f>$C$11*E32</f>
        <v>0.7393113</v>
      </c>
      <c r="H32" s="259">
        <f>$C$12*E32</f>
        <v>0.87200820000000001</v>
      </c>
      <c r="I32" s="259">
        <f>($C$7*$C$4)*F32</f>
        <v>176.10964951805164</v>
      </c>
      <c r="J32" s="259">
        <f>($C$7*$C$5)*G32</f>
        <v>7417.7384377003355</v>
      </c>
      <c r="K32" s="259">
        <f>$C$3*H32</f>
        <v>9721.2526533964792</v>
      </c>
    </row>
    <row r="33" spans="2:11" hidden="1">
      <c r="B33" s="292" t="s">
        <v>105</v>
      </c>
      <c r="C33" s="267">
        <v>5.45</v>
      </c>
      <c r="D33" s="348">
        <v>0.74299999999999999</v>
      </c>
      <c r="E33" s="277">
        <f t="shared" ref="E33:E41" si="7">C33*D33</f>
        <v>4.0493500000000004</v>
      </c>
      <c r="F33" s="259">
        <f t="shared" ref="F33:F41" si="8">$C$10*E33</f>
        <v>0.60740250000000007</v>
      </c>
      <c r="G33" s="277">
        <f t="shared" ref="G33:G41" si="9">$C$11*E33</f>
        <v>1.5792465000000002</v>
      </c>
      <c r="H33" s="259">
        <f t="shared" ref="H33:H41" si="10">$C$12*E33</f>
        <v>1.8627010000000004</v>
      </c>
      <c r="I33" s="259">
        <f t="shared" ref="I33:I41" si="11">($C$7*$C$4)*F33</f>
        <v>376.1886875225764</v>
      </c>
      <c r="J33" s="259">
        <f t="shared" ref="J33:J41" si="12">($C$7*$C$5)*G33</f>
        <v>15845.06751845092</v>
      </c>
      <c r="K33" s="259">
        <f t="shared" ref="K33:K41" si="13">$C$3*H33</f>
        <v>20765.615551246283</v>
      </c>
    </row>
    <row r="34" spans="2:11" hidden="1">
      <c r="B34" s="292" t="s">
        <v>106</v>
      </c>
      <c r="C34" s="267">
        <v>10.24</v>
      </c>
      <c r="D34" s="313">
        <v>0.88700000000000001</v>
      </c>
      <c r="E34" s="277">
        <f t="shared" si="7"/>
        <v>9.0828800000000012</v>
      </c>
      <c r="F34" s="259">
        <f t="shared" si="8"/>
        <v>1.3624320000000001</v>
      </c>
      <c r="G34" s="277">
        <f t="shared" si="9"/>
        <v>3.5423232000000007</v>
      </c>
      <c r="H34" s="259">
        <f t="shared" si="10"/>
        <v>4.1781248000000009</v>
      </c>
      <c r="I34" s="259">
        <f t="shared" si="11"/>
        <v>843.80868685716439</v>
      </c>
      <c r="J34" s="259">
        <f t="shared" si="12"/>
        <v>35541.221890423774</v>
      </c>
      <c r="K34" s="259">
        <f t="shared" si="13"/>
        <v>46578.239514515619</v>
      </c>
    </row>
    <row r="35" spans="2:11" hidden="1">
      <c r="B35" s="292" t="s">
        <v>107</v>
      </c>
      <c r="C35" s="267">
        <v>13.56</v>
      </c>
      <c r="D35" s="348">
        <v>0.93700000000000006</v>
      </c>
      <c r="E35" s="277">
        <f t="shared" si="7"/>
        <v>12.705720000000001</v>
      </c>
      <c r="F35" s="259">
        <f t="shared" si="8"/>
        <v>1.9058580000000001</v>
      </c>
      <c r="G35" s="277">
        <f t="shared" si="9"/>
        <v>4.9552308000000007</v>
      </c>
      <c r="H35" s="259">
        <f t="shared" si="10"/>
        <v>5.8446312000000011</v>
      </c>
      <c r="I35" s="259">
        <f t="shared" si="11"/>
        <v>1180.3741664290194</v>
      </c>
      <c r="J35" s="259">
        <f t="shared" si="12"/>
        <v>49717.359889990301</v>
      </c>
      <c r="K35" s="259">
        <f t="shared" si="13"/>
        <v>65156.653986882069</v>
      </c>
    </row>
    <row r="36" spans="2:11" hidden="1">
      <c r="B36" s="292" t="s">
        <v>108</v>
      </c>
      <c r="C36" s="293">
        <v>21.56</v>
      </c>
      <c r="D36" s="348">
        <v>0.95499999999999996</v>
      </c>
      <c r="E36" s="277">
        <f t="shared" si="7"/>
        <v>20.589799999999997</v>
      </c>
      <c r="F36" s="259">
        <f t="shared" si="8"/>
        <v>3.0884699999999996</v>
      </c>
      <c r="G36" s="277">
        <f t="shared" si="9"/>
        <v>8.0300219999999989</v>
      </c>
      <c r="H36" s="259">
        <f t="shared" si="10"/>
        <v>9.4713079999999987</v>
      </c>
      <c r="I36" s="259">
        <f t="shared" si="11"/>
        <v>1912.8131276259999</v>
      </c>
      <c r="J36" s="259">
        <f t="shared" si="12"/>
        <v>80567.688935607119</v>
      </c>
      <c r="K36" s="259">
        <f t="shared" si="13"/>
        <v>105587.28464495549</v>
      </c>
    </row>
    <row r="37" spans="2:11" hidden="1">
      <c r="B37" s="292" t="s">
        <v>109</v>
      </c>
      <c r="C37" s="293">
        <v>25.3</v>
      </c>
      <c r="D37" s="348">
        <v>0.96499999999999997</v>
      </c>
      <c r="E37" s="277">
        <f t="shared" si="7"/>
        <v>24.4145</v>
      </c>
      <c r="F37" s="259">
        <f t="shared" si="8"/>
        <v>3.662175</v>
      </c>
      <c r="G37" s="277">
        <f t="shared" si="9"/>
        <v>9.5216550000000009</v>
      </c>
      <c r="H37" s="259">
        <f t="shared" si="10"/>
        <v>11.23067</v>
      </c>
      <c r="I37" s="259">
        <f t="shared" si="11"/>
        <v>2268.1316042130074</v>
      </c>
      <c r="J37" s="259">
        <f t="shared" si="12"/>
        <v>95533.703169451881</v>
      </c>
      <c r="K37" s="259">
        <f t="shared" si="13"/>
        <v>125200.86455255837</v>
      </c>
    </row>
    <row r="38" spans="2:11" hidden="1">
      <c r="B38" s="292" t="s">
        <v>110</v>
      </c>
      <c r="C38" s="293">
        <v>46.19</v>
      </c>
      <c r="D38" s="348">
        <v>0.96200000000000008</v>
      </c>
      <c r="E38" s="277">
        <f t="shared" si="7"/>
        <v>44.434780000000003</v>
      </c>
      <c r="F38" s="259">
        <f t="shared" si="8"/>
        <v>6.6652170000000002</v>
      </c>
      <c r="G38" s="277">
        <f t="shared" si="9"/>
        <v>17.329564200000004</v>
      </c>
      <c r="H38" s="259">
        <f t="shared" si="10"/>
        <v>20.439998800000001</v>
      </c>
      <c r="I38" s="259">
        <f t="shared" si="11"/>
        <v>4128.0357510599051</v>
      </c>
      <c r="J38" s="259">
        <f t="shared" si="12"/>
        <v>173872.86583464325</v>
      </c>
      <c r="K38" s="259">
        <f t="shared" si="13"/>
        <v>227867.57345850745</v>
      </c>
    </row>
    <row r="39" spans="2:11" hidden="1">
      <c r="B39" s="292" t="s">
        <v>111</v>
      </c>
      <c r="C39" s="293">
        <v>73.94</v>
      </c>
      <c r="D39" s="348">
        <v>0.94099999999999995</v>
      </c>
      <c r="E39" s="277">
        <f t="shared" si="7"/>
        <v>69.577539999999999</v>
      </c>
      <c r="F39" s="259">
        <f t="shared" si="8"/>
        <v>10.436631</v>
      </c>
      <c r="G39" s="277">
        <f t="shared" si="9"/>
        <v>27.135240599999999</v>
      </c>
      <c r="H39" s="259">
        <f t="shared" si="10"/>
        <v>32.005668399999998</v>
      </c>
      <c r="I39" s="259">
        <f t="shared" si="11"/>
        <v>6463.8234417004114</v>
      </c>
      <c r="J39" s="259">
        <f t="shared" si="12"/>
        <v>272256.2433644213</v>
      </c>
      <c r="K39" s="259">
        <f t="shared" si="13"/>
        <v>356803.05398186372</v>
      </c>
    </row>
    <row r="40" spans="2:11" hidden="1">
      <c r="B40" s="292" t="s">
        <v>112</v>
      </c>
      <c r="C40" s="293">
        <v>104.58</v>
      </c>
      <c r="D40" s="348">
        <v>0.91900000000000004</v>
      </c>
      <c r="E40" s="277">
        <f t="shared" si="7"/>
        <v>96.109020000000001</v>
      </c>
      <c r="F40" s="259">
        <f t="shared" si="8"/>
        <v>14.416352999999999</v>
      </c>
      <c r="G40" s="277">
        <f t="shared" si="9"/>
        <v>37.482517800000004</v>
      </c>
      <c r="H40" s="259">
        <f t="shared" si="10"/>
        <v>44.210149200000004</v>
      </c>
      <c r="I40" s="259">
        <f t="shared" si="11"/>
        <v>8928.6246170079248</v>
      </c>
      <c r="J40" s="259">
        <f t="shared" si="12"/>
        <v>376073.6688683739</v>
      </c>
      <c r="K40" s="259">
        <f t="shared" si="13"/>
        <v>492860.078858839</v>
      </c>
    </row>
    <row r="41" spans="2:11" hidden="1">
      <c r="B41" s="351" t="s">
        <v>113</v>
      </c>
      <c r="C41" s="293">
        <v>139.61000000000001</v>
      </c>
      <c r="D41" s="348">
        <v>0.9</v>
      </c>
      <c r="E41" s="277">
        <f t="shared" si="7"/>
        <v>125.64900000000002</v>
      </c>
      <c r="F41" s="259">
        <f t="shared" si="8"/>
        <v>18.847350000000002</v>
      </c>
      <c r="G41" s="277">
        <f t="shared" si="9"/>
        <v>49.003110000000007</v>
      </c>
      <c r="H41" s="259">
        <f t="shared" si="10"/>
        <v>57.79854000000001</v>
      </c>
      <c r="I41" s="259">
        <f t="shared" si="11"/>
        <v>11672.91846803171</v>
      </c>
      <c r="J41" s="259">
        <f t="shared" si="12"/>
        <v>491663.32587349566</v>
      </c>
      <c r="K41" s="259">
        <f t="shared" si="13"/>
        <v>644345.09943535237</v>
      </c>
    </row>
    <row r="42" spans="2:11" s="303" customFormat="1" hidden="1">
      <c r="B42" s="304" t="s">
        <v>115</v>
      </c>
      <c r="C42" s="298">
        <v>771.55</v>
      </c>
      <c r="D42" s="298" t="s">
        <v>114</v>
      </c>
      <c r="E42" s="300"/>
      <c r="F42" s="301"/>
      <c r="G42" s="300"/>
      <c r="H42" s="301"/>
      <c r="I42" s="302"/>
      <c r="J42" s="301"/>
      <c r="K42" s="302"/>
    </row>
    <row r="43" spans="2:11" hidden="1">
      <c r="B43" s="260"/>
      <c r="C43" s="316"/>
      <c r="D43" s="267"/>
      <c r="E43" s="307" t="s">
        <v>59</v>
      </c>
      <c r="F43" s="308"/>
      <c r="G43" s="309"/>
      <c r="H43" s="309"/>
      <c r="I43" s="308">
        <f>SUM(I32:I42)</f>
        <v>37950.82819996577</v>
      </c>
      <c r="J43" s="308">
        <f>SUM(J32:J41)</f>
        <v>1598488.8837825586</v>
      </c>
      <c r="K43" s="308">
        <f>SUM(K32:K42)</f>
        <v>2094885.7166381166</v>
      </c>
    </row>
    <row r="44" spans="2:11" ht="13" thickBot="1">
      <c r="B44" s="461"/>
      <c r="C44" s="356"/>
      <c r="D44" s="357"/>
    </row>
    <row r="45" spans="2:11">
      <c r="B45" s="456"/>
      <c r="C45" s="318" t="s">
        <v>118</v>
      </c>
      <c r="D45" s="318" t="s">
        <v>119</v>
      </c>
      <c r="E45" s="319" t="s">
        <v>120</v>
      </c>
      <c r="F45" s="311"/>
    </row>
    <row r="46" spans="2:11">
      <c r="B46" s="457" t="s">
        <v>59</v>
      </c>
      <c r="C46" s="321">
        <f>SUM(I28,I43)</f>
        <v>74235.715617882466</v>
      </c>
      <c r="D46" s="321">
        <f>SUM(J28,J43)</f>
        <v>3126808.3418252096</v>
      </c>
      <c r="E46" s="322">
        <f>SUM(K28,K43)</f>
        <v>4097811.5021071234</v>
      </c>
    </row>
    <row r="47" spans="2:11">
      <c r="B47" s="457"/>
      <c r="C47" s="321"/>
      <c r="D47" s="321"/>
      <c r="E47" s="322"/>
    </row>
    <row r="48" spans="2:11">
      <c r="B48" s="457" t="s">
        <v>121</v>
      </c>
      <c r="C48" s="321">
        <f>SUM(C46:D46)</f>
        <v>3201044.0574430921</v>
      </c>
      <c r="D48" s="321"/>
      <c r="E48" s="322"/>
    </row>
    <row r="49" spans="2:10">
      <c r="B49" s="457" t="s">
        <v>122</v>
      </c>
      <c r="C49" s="321">
        <f>E46</f>
        <v>4097811.5021071234</v>
      </c>
      <c r="D49" s="323"/>
      <c r="E49" s="324"/>
    </row>
    <row r="50" spans="2:10">
      <c r="B50" s="458"/>
      <c r="C50" s="323"/>
      <c r="D50" s="381"/>
      <c r="E50" s="387"/>
    </row>
    <row r="51" spans="2:10">
      <c r="B51" s="459" t="s">
        <v>123</v>
      </c>
      <c r="C51" s="384">
        <f>SUM(C46:E46)</f>
        <v>7298855.5595502155</v>
      </c>
      <c r="D51" s="384"/>
      <c r="E51" s="385"/>
    </row>
    <row r="52" spans="2:10">
      <c r="B52" s="459" t="s">
        <v>124</v>
      </c>
      <c r="C52" s="384">
        <f>C51*(1+D55)</f>
        <v>7547016.6485749232</v>
      </c>
      <c r="D52" s="384"/>
      <c r="E52" s="385"/>
    </row>
    <row r="53" spans="2:10">
      <c r="B53" s="459" t="s">
        <v>125</v>
      </c>
      <c r="C53" s="384">
        <f>C52*(1+D55)</f>
        <v>7803615.2146264706</v>
      </c>
      <c r="D53" s="384"/>
      <c r="E53" s="385"/>
    </row>
    <row r="54" spans="2:10">
      <c r="B54" s="457" t="s">
        <v>126</v>
      </c>
      <c r="C54" s="321">
        <f>C53-C51</f>
        <v>504759.65507625509</v>
      </c>
      <c r="D54" s="381" t="s">
        <v>138</v>
      </c>
      <c r="E54" s="324"/>
    </row>
    <row r="55" spans="2:10" ht="13" thickBot="1">
      <c r="B55" s="460" t="s">
        <v>127</v>
      </c>
      <c r="C55" s="589">
        <f>C54/C51</f>
        <v>6.9156000000000051E-2</v>
      </c>
      <c r="D55" s="589">
        <f>'Direct costs Peru'!H12</f>
        <v>3.4000000000000002E-2</v>
      </c>
      <c r="E55" s="391"/>
    </row>
    <row r="56" spans="2:10" ht="14">
      <c r="B56" s="292"/>
      <c r="C56" s="293"/>
      <c r="D56" s="293"/>
      <c r="E56" s="260"/>
      <c r="J56" s="335"/>
    </row>
    <row r="57" spans="2:10">
      <c r="B57" s="292"/>
      <c r="C57" s="293"/>
      <c r="D57" s="293"/>
      <c r="E57" s="260"/>
    </row>
    <row r="58" spans="2:10">
      <c r="B58" s="292"/>
      <c r="C58" s="638"/>
      <c r="D58" s="293"/>
      <c r="E58" s="260"/>
    </row>
    <row r="59" spans="2:10">
      <c r="B59" s="292"/>
      <c r="C59" s="348"/>
      <c r="D59" s="293"/>
      <c r="E59" s="260"/>
    </row>
    <row r="60" spans="2:10">
      <c r="B60" s="292"/>
      <c r="C60" s="293"/>
      <c r="D60" s="293"/>
      <c r="E60" s="260"/>
    </row>
    <row r="61" spans="2:10">
      <c r="B61" s="292"/>
      <c r="C61" s="293"/>
      <c r="D61" s="293"/>
      <c r="E61" s="260"/>
    </row>
    <row r="62" spans="2:10">
      <c r="B62" s="259"/>
      <c r="C62" s="293"/>
      <c r="D62" s="293"/>
      <c r="E62" s="260"/>
    </row>
    <row r="63" spans="2:10">
      <c r="B63" s="304"/>
      <c r="C63" s="293"/>
      <c r="D63" s="293"/>
      <c r="E63" s="260"/>
    </row>
    <row r="64" spans="2:10">
      <c r="B64" s="263"/>
      <c r="C64" s="336"/>
      <c r="D64" s="337"/>
      <c r="E64" s="260"/>
    </row>
    <row r="65" spans="4:4">
      <c r="D65" s="263"/>
    </row>
    <row r="66" spans="4:4">
      <c r="D66" s="293"/>
    </row>
    <row r="67" spans="4:4">
      <c r="D67" s="293"/>
    </row>
    <row r="68" spans="4:4">
      <c r="D68" s="293"/>
    </row>
    <row r="69" spans="4:4">
      <c r="D69" s="293"/>
    </row>
    <row r="70" spans="4:4">
      <c r="D70" s="293"/>
    </row>
    <row r="71" spans="4:4">
      <c r="D71" s="293"/>
    </row>
    <row r="72" spans="4:4">
      <c r="D72" s="293"/>
    </row>
    <row r="73" spans="4:4">
      <c r="D73" s="293"/>
    </row>
    <row r="74" spans="4:4">
      <c r="D74" s="293"/>
    </row>
    <row r="75" spans="4:4">
      <c r="D75" s="293"/>
    </row>
    <row r="76" spans="4:4">
      <c r="D76" s="293"/>
    </row>
  </sheetData>
  <sheetProtection password="DC20" sheet="1" objects="1" scenarios="1"/>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F78"/>
  <sheetViews>
    <sheetView topLeftCell="G12" workbookViewId="0">
      <selection activeCell="K49" sqref="K49"/>
    </sheetView>
  </sheetViews>
  <sheetFormatPr baseColWidth="10" defaultColWidth="0" defaultRowHeight="63" customHeight="1" zeroHeight="1" outlineLevelRow="1" x14ac:dyDescent="0"/>
  <cols>
    <col min="1" max="1" width="9.5" style="145" customWidth="1"/>
    <col min="2" max="2" width="11.83203125" style="145" customWidth="1"/>
    <col min="3" max="3" width="53.5" style="145" bestFit="1" customWidth="1"/>
    <col min="4" max="4" width="14.5" style="145" customWidth="1"/>
    <col min="5" max="5" width="6.33203125" style="214" bestFit="1" customWidth="1"/>
    <col min="6" max="6" width="12.5" style="214" bestFit="1" customWidth="1"/>
    <col min="7" max="7" width="20.5" style="214" customWidth="1"/>
    <col min="8" max="8" width="28" style="127" customWidth="1"/>
    <col min="9" max="15" width="16" style="127" bestFit="1" customWidth="1"/>
    <col min="16" max="16" width="8.83203125" style="145" customWidth="1"/>
    <col min="17" max="344" width="0" style="145" hidden="1" customWidth="1"/>
    <col min="345" max="16384" width="8.83203125" style="145" hidden="1"/>
  </cols>
  <sheetData>
    <row r="1" spans="1:16" s="94" customFormat="1" ht="18" customHeight="1">
      <c r="A1" s="744" t="s">
        <v>1</v>
      </c>
      <c r="B1" s="745"/>
      <c r="C1" s="746"/>
      <c r="D1" s="745"/>
      <c r="E1" s="747"/>
      <c r="F1" s="747"/>
      <c r="G1" s="747"/>
      <c r="H1" s="748"/>
      <c r="I1" s="748"/>
      <c r="J1" s="748"/>
      <c r="K1" s="748"/>
      <c r="L1" s="748"/>
      <c r="M1" s="748"/>
      <c r="N1" s="748"/>
      <c r="O1" s="749"/>
    </row>
    <row r="2" spans="1:16" s="94" customFormat="1" ht="18" customHeight="1" thickBot="1">
      <c r="A2" s="750" t="s">
        <v>28</v>
      </c>
      <c r="B2" s="70"/>
      <c r="C2" s="241"/>
      <c r="D2" s="70"/>
      <c r="E2" s="236"/>
      <c r="F2" s="236"/>
      <c r="G2" s="236"/>
      <c r="H2" s="751"/>
      <c r="I2" s="751"/>
      <c r="J2" s="751"/>
      <c r="K2" s="751"/>
      <c r="L2" s="751"/>
      <c r="M2" s="751"/>
      <c r="N2" s="751"/>
      <c r="O2" s="752"/>
    </row>
    <row r="3" spans="1:16" ht="18" customHeight="1" thickBot="1">
      <c r="A3" s="753" t="str">
        <f ca="1">"Sheet: "&amp;MID(CELL("filename",A3),FIND("]",CELL("filename",A3))+1,99)</f>
        <v>Sheet: Direct costs Colombia</v>
      </c>
      <c r="B3" s="70"/>
      <c r="C3" s="236"/>
      <c r="D3" s="70"/>
      <c r="E3" s="236" t="s">
        <v>11</v>
      </c>
      <c r="F3" s="236" t="s">
        <v>18</v>
      </c>
      <c r="G3" s="236" t="s">
        <v>12</v>
      </c>
      <c r="H3" s="754" t="s">
        <v>1</v>
      </c>
      <c r="I3" s="755">
        <v>2016</v>
      </c>
      <c r="J3" s="755">
        <v>2017</v>
      </c>
      <c r="K3" s="755">
        <v>2018</v>
      </c>
      <c r="L3" s="756">
        <v>2019</v>
      </c>
      <c r="M3" s="756">
        <v>2020</v>
      </c>
      <c r="N3" s="756">
        <v>2021</v>
      </c>
      <c r="O3" s="757">
        <v>2022</v>
      </c>
    </row>
    <row r="4" spans="1:16" s="238" customFormat="1" ht="18" customHeight="1" thickBot="1">
      <c r="A4" s="218" t="s">
        <v>2</v>
      </c>
      <c r="B4" s="95"/>
      <c r="C4" s="95"/>
      <c r="D4" s="219"/>
      <c r="E4" s="95"/>
      <c r="F4" s="95"/>
      <c r="G4" s="95"/>
      <c r="H4" s="758"/>
      <c r="I4" s="758"/>
      <c r="J4" s="758"/>
      <c r="K4" s="758"/>
      <c r="L4" s="758"/>
      <c r="M4" s="758"/>
      <c r="N4" s="758"/>
      <c r="O4" s="759"/>
      <c r="P4" s="183"/>
    </row>
    <row r="5" spans="1:16" s="222" customFormat="1" ht="18" customHeight="1" thickTop="1">
      <c r="A5" s="221"/>
      <c r="B5" s="97"/>
      <c r="C5" s="97"/>
      <c r="E5" s="223"/>
      <c r="F5" s="223"/>
      <c r="G5" s="223"/>
      <c r="H5" s="760"/>
      <c r="I5" s="760"/>
      <c r="J5" s="760"/>
      <c r="K5" s="760"/>
      <c r="L5" s="760"/>
      <c r="M5" s="760"/>
      <c r="N5" s="760"/>
      <c r="O5" s="761"/>
      <c r="P5" s="224"/>
    </row>
    <row r="6" spans="1:16" s="222" customFormat="1" ht="18" customHeight="1">
      <c r="A6" s="221"/>
      <c r="B6" s="97"/>
      <c r="C6" s="97"/>
      <c r="E6" s="223"/>
      <c r="F6" s="223"/>
      <c r="G6" s="223"/>
      <c r="H6" s="760"/>
      <c r="I6" s="760"/>
      <c r="J6" s="760"/>
      <c r="K6" s="760"/>
      <c r="L6" s="760"/>
      <c r="M6" s="760"/>
      <c r="N6" s="760"/>
      <c r="O6" s="761"/>
      <c r="P6" s="224"/>
    </row>
    <row r="7" spans="1:16" s="99" customFormat="1" ht="18" customHeight="1">
      <c r="A7" s="226"/>
      <c r="B7" s="227" t="s">
        <v>16</v>
      </c>
      <c r="E7" s="223"/>
      <c r="F7" s="223"/>
      <c r="G7" s="223"/>
      <c r="H7" s="121"/>
      <c r="I7" s="121"/>
      <c r="J7" s="121"/>
      <c r="K7" s="121"/>
      <c r="L7" s="121"/>
      <c r="M7" s="121"/>
      <c r="N7" s="121"/>
      <c r="O7" s="122"/>
      <c r="P7" s="70"/>
    </row>
    <row r="8" spans="1:16" s="99" customFormat="1" ht="18" customHeight="1">
      <c r="A8" s="226"/>
      <c r="B8" s="227"/>
      <c r="E8" s="223"/>
      <c r="F8" s="223"/>
      <c r="G8" s="223"/>
      <c r="H8" s="121"/>
      <c r="I8" s="121"/>
      <c r="J8" s="121"/>
      <c r="K8" s="121"/>
      <c r="L8" s="121"/>
      <c r="M8" s="121"/>
      <c r="N8" s="121"/>
      <c r="O8" s="122"/>
      <c r="P8" s="70"/>
    </row>
    <row r="9" spans="1:16" s="99" customFormat="1" ht="18" customHeight="1">
      <c r="A9" s="226"/>
      <c r="B9" s="227"/>
      <c r="C9" s="121" t="s">
        <v>17</v>
      </c>
      <c r="E9" s="223" t="s">
        <v>21</v>
      </c>
      <c r="F9" s="223" t="s">
        <v>19</v>
      </c>
      <c r="G9" s="223" t="s">
        <v>67</v>
      </c>
      <c r="H9" s="121"/>
      <c r="I9" s="5">
        <v>48653419</v>
      </c>
      <c r="J9" s="5">
        <v>49066000</v>
      </c>
      <c r="K9" s="5">
        <v>49465000</v>
      </c>
      <c r="L9" s="5">
        <v>49850000</v>
      </c>
      <c r="M9" s="5">
        <v>50220000</v>
      </c>
      <c r="N9" s="5">
        <v>50576000</v>
      </c>
      <c r="O9" s="6">
        <v>50917000</v>
      </c>
      <c r="P9" s="70"/>
    </row>
    <row r="10" spans="1:16" s="99" customFormat="1" ht="18" customHeight="1">
      <c r="A10" s="226"/>
      <c r="B10" s="227"/>
      <c r="C10" s="121"/>
      <c r="E10" s="223"/>
      <c r="F10" s="223"/>
      <c r="G10" s="223"/>
      <c r="H10" s="121"/>
      <c r="I10" s="9"/>
      <c r="J10" s="9"/>
      <c r="K10" s="9"/>
      <c r="L10" s="7"/>
      <c r="M10" s="7"/>
      <c r="N10" s="7"/>
      <c r="O10" s="8"/>
      <c r="P10" s="70"/>
    </row>
    <row r="11" spans="1:16" s="99" customFormat="1" ht="18" customHeight="1">
      <c r="A11" s="226"/>
      <c r="B11" s="227"/>
      <c r="C11" s="121" t="s">
        <v>22</v>
      </c>
      <c r="E11" s="223" t="s">
        <v>21</v>
      </c>
      <c r="F11" s="223" t="s">
        <v>19</v>
      </c>
      <c r="G11" s="223" t="s">
        <v>67</v>
      </c>
      <c r="H11" s="121"/>
      <c r="I11" s="5">
        <v>3567804</v>
      </c>
      <c r="J11" s="5">
        <v>3752000</v>
      </c>
      <c r="K11" s="5">
        <v>3946000</v>
      </c>
      <c r="L11" s="5">
        <v>4148000</v>
      </c>
      <c r="M11" s="5">
        <v>4357000</v>
      </c>
      <c r="N11" s="5">
        <v>4566000</v>
      </c>
      <c r="O11" s="6">
        <v>4779000</v>
      </c>
      <c r="P11" s="70"/>
    </row>
    <row r="12" spans="1:16" s="99" customFormat="1" ht="18" customHeight="1">
      <c r="A12" s="226"/>
      <c r="B12" s="227"/>
      <c r="C12" s="121" t="s">
        <v>51</v>
      </c>
      <c r="E12" s="223" t="s">
        <v>14</v>
      </c>
      <c r="F12" s="223" t="s">
        <v>77</v>
      </c>
      <c r="G12" s="223" t="s">
        <v>56</v>
      </c>
      <c r="H12" s="596">
        <v>4.8000000000000001E-2</v>
      </c>
      <c r="I12" s="9"/>
      <c r="J12" s="9"/>
      <c r="K12" s="9"/>
      <c r="L12" s="7"/>
      <c r="M12" s="7"/>
      <c r="N12" s="7"/>
      <c r="O12" s="8"/>
      <c r="P12" s="70"/>
    </row>
    <row r="13" spans="1:16" s="99" customFormat="1" ht="18" customHeight="1">
      <c r="A13" s="226"/>
      <c r="B13" s="227"/>
      <c r="C13" s="121"/>
      <c r="E13" s="223"/>
      <c r="F13" s="223"/>
      <c r="G13" s="223"/>
      <c r="H13" s="124"/>
      <c r="I13" s="9"/>
      <c r="J13" s="9"/>
      <c r="K13" s="9"/>
      <c r="L13" s="7"/>
      <c r="M13" s="7"/>
      <c r="N13" s="7"/>
      <c r="O13" s="8"/>
      <c r="P13" s="70"/>
    </row>
    <row r="14" spans="1:16" s="99" customFormat="1" ht="18" customHeight="1">
      <c r="A14" s="226"/>
      <c r="B14" s="227"/>
      <c r="C14" s="121" t="s">
        <v>76</v>
      </c>
      <c r="E14" s="223" t="s">
        <v>15</v>
      </c>
      <c r="F14" s="223" t="s">
        <v>19</v>
      </c>
      <c r="G14" s="223" t="s">
        <v>63</v>
      </c>
      <c r="H14" s="124"/>
      <c r="I14" s="597">
        <v>5205.2299999999996</v>
      </c>
      <c r="J14" s="10">
        <f>(I14*(1+$H$12))</f>
        <v>5455.08104</v>
      </c>
      <c r="K14" s="10">
        <f t="shared" ref="K14" si="0">(J14*(1+$H$12))</f>
        <v>5716.9249299200001</v>
      </c>
      <c r="L14" s="10">
        <f t="shared" ref="L14" si="1">(K14*(1+$H$12))</f>
        <v>5991.3373265561604</v>
      </c>
      <c r="M14" s="10">
        <f t="shared" ref="M14" si="2">(L14*(1+$H$12))</f>
        <v>6278.9215182308562</v>
      </c>
      <c r="N14" s="10">
        <f t="shared" ref="N14" si="3">(M14*(1+$H$12))</f>
        <v>6580.3097511059377</v>
      </c>
      <c r="O14" s="11">
        <f t="shared" ref="O14" si="4">(N14*(1+$H$12))</f>
        <v>6896.1646191590235</v>
      </c>
      <c r="P14" s="70"/>
    </row>
    <row r="15" spans="1:16" s="99" customFormat="1" ht="18" customHeight="1">
      <c r="A15" s="226"/>
      <c r="B15" s="227"/>
      <c r="C15" s="121" t="s">
        <v>27</v>
      </c>
      <c r="E15" s="223" t="s">
        <v>15</v>
      </c>
      <c r="F15" s="223" t="s">
        <v>19</v>
      </c>
      <c r="G15" s="223" t="s">
        <v>63</v>
      </c>
      <c r="H15" s="76"/>
      <c r="I15" s="597">
        <v>4714.34</v>
      </c>
      <c r="J15" s="10">
        <f>(I15*(1+$H$12))</f>
        <v>4940.6283200000007</v>
      </c>
      <c r="K15" s="10">
        <f t="shared" ref="K15" si="5">J15*(1+$H$12)</f>
        <v>5177.7784793600013</v>
      </c>
      <c r="L15" s="10">
        <f t="shared" ref="L15" si="6">K15*(1+$H$12)</f>
        <v>5426.3118463692817</v>
      </c>
      <c r="M15" s="10">
        <f t="shared" ref="M15" si="7">L15*(1+$H$12)</f>
        <v>5686.7748149950075</v>
      </c>
      <c r="N15" s="10">
        <f t="shared" ref="N15" si="8">M15*(1+$H$12)</f>
        <v>5959.7400061147682</v>
      </c>
      <c r="O15" s="11">
        <f t="shared" ref="O15" si="9">N15*(1+$H$12)</f>
        <v>6245.8075264082772</v>
      </c>
      <c r="P15" s="70"/>
    </row>
    <row r="16" spans="1:16" s="99" customFormat="1" ht="18" customHeight="1">
      <c r="A16" s="226"/>
      <c r="B16" s="227"/>
      <c r="C16" s="84"/>
      <c r="D16" s="84"/>
      <c r="E16" s="84"/>
      <c r="F16" s="84"/>
      <c r="G16" s="84"/>
      <c r="H16" s="84"/>
      <c r="I16" s="7"/>
      <c r="J16" s="7"/>
      <c r="K16" s="7"/>
      <c r="L16" s="7"/>
      <c r="M16" s="7"/>
      <c r="N16" s="7"/>
      <c r="O16" s="8"/>
      <c r="P16" s="70"/>
    </row>
    <row r="17" spans="1:16" s="99" customFormat="1" ht="18" customHeight="1">
      <c r="A17" s="226"/>
      <c r="B17" s="227"/>
      <c r="C17" s="121"/>
      <c r="E17" s="223"/>
      <c r="F17" s="223"/>
      <c r="G17" s="223"/>
      <c r="H17" s="121"/>
      <c r="I17" s="9"/>
      <c r="J17" s="9"/>
      <c r="K17" s="9"/>
      <c r="L17" s="7"/>
      <c r="M17" s="7"/>
      <c r="N17" s="7"/>
      <c r="O17" s="8"/>
      <c r="P17" s="70"/>
    </row>
    <row r="18" spans="1:16" s="99" customFormat="1" ht="18" customHeight="1">
      <c r="A18" s="226"/>
      <c r="B18" s="227" t="s">
        <v>3</v>
      </c>
      <c r="C18" s="121"/>
      <c r="E18" s="223"/>
      <c r="F18" s="223"/>
      <c r="G18" s="223"/>
      <c r="H18" s="121"/>
      <c r="I18" s="9"/>
      <c r="J18" s="9"/>
      <c r="K18" s="9"/>
      <c r="L18" s="7"/>
      <c r="M18" s="7"/>
      <c r="N18" s="7"/>
      <c r="O18" s="8"/>
      <c r="P18" s="70"/>
    </row>
    <row r="19" spans="1:16" s="99" customFormat="1" ht="18" customHeight="1">
      <c r="A19" s="226"/>
      <c r="B19" s="227" t="s">
        <v>4</v>
      </c>
      <c r="C19" s="121" t="s">
        <v>5</v>
      </c>
      <c r="E19" s="223" t="s">
        <v>14</v>
      </c>
      <c r="F19" s="240" t="s">
        <v>77</v>
      </c>
      <c r="G19" s="223" t="s">
        <v>65</v>
      </c>
      <c r="H19" s="569">
        <v>0.15</v>
      </c>
      <c r="I19" s="5">
        <f>I14*$H$19</f>
        <v>780.78449999999987</v>
      </c>
      <c r="J19" s="5">
        <f>J14*$H$19</f>
        <v>818.262156</v>
      </c>
      <c r="K19" s="5">
        <f t="shared" ref="K19:O19" si="10">K14*$H$19</f>
        <v>857.53873948800003</v>
      </c>
      <c r="L19" s="5">
        <f>L14*$H$19</f>
        <v>898.70059898342402</v>
      </c>
      <c r="M19" s="5">
        <f t="shared" si="10"/>
        <v>941.83822773462839</v>
      </c>
      <c r="N19" s="5">
        <f t="shared" si="10"/>
        <v>987.04646266589066</v>
      </c>
      <c r="O19" s="6">
        <f t="shared" si="10"/>
        <v>1034.4246928738535</v>
      </c>
      <c r="P19" s="70"/>
    </row>
    <row r="20" spans="1:16" s="99" customFormat="1" ht="18" customHeight="1">
      <c r="A20" s="226"/>
      <c r="B20" s="227"/>
      <c r="C20" s="121" t="s">
        <v>6</v>
      </c>
      <c r="E20" s="223" t="s">
        <v>14</v>
      </c>
      <c r="F20" s="240" t="s">
        <v>77</v>
      </c>
      <c r="G20" s="223" t="s">
        <v>65</v>
      </c>
      <c r="H20" s="569">
        <v>0.39</v>
      </c>
      <c r="I20" s="5">
        <f t="shared" ref="I20:O20" si="11">I14*$H$20</f>
        <v>2030.0396999999998</v>
      </c>
      <c r="J20" s="5">
        <f t="shared" si="11"/>
        <v>2127.4816056</v>
      </c>
      <c r="K20" s="5">
        <f t="shared" si="11"/>
        <v>2229.6007226688002</v>
      </c>
      <c r="L20" s="5">
        <f t="shared" si="11"/>
        <v>2336.6215573569025</v>
      </c>
      <c r="M20" s="5">
        <f t="shared" si="11"/>
        <v>2448.7793921100342</v>
      </c>
      <c r="N20" s="5">
        <f t="shared" si="11"/>
        <v>2566.3208029313159</v>
      </c>
      <c r="O20" s="6">
        <f t="shared" si="11"/>
        <v>2689.5042014720193</v>
      </c>
      <c r="P20" s="70"/>
    </row>
    <row r="21" spans="1:16" s="99" customFormat="1" ht="18" customHeight="1">
      <c r="A21" s="226"/>
      <c r="B21" s="227"/>
      <c r="C21" s="121" t="s">
        <v>7</v>
      </c>
      <c r="E21" s="223" t="s">
        <v>14</v>
      </c>
      <c r="F21" s="240" t="s">
        <v>77</v>
      </c>
      <c r="G21" s="223" t="s">
        <v>65</v>
      </c>
      <c r="H21" s="569">
        <v>0.46</v>
      </c>
      <c r="I21" s="5">
        <f t="shared" ref="I21:O21" si="12">I14*$H$21</f>
        <v>2394.4058</v>
      </c>
      <c r="J21" s="5">
        <f t="shared" si="12"/>
        <v>2509.3372784000003</v>
      </c>
      <c r="K21" s="5">
        <f t="shared" si="12"/>
        <v>2629.7854677632004</v>
      </c>
      <c r="L21" s="5">
        <f t="shared" si="12"/>
        <v>2756.0151702158341</v>
      </c>
      <c r="M21" s="5">
        <f t="shared" si="12"/>
        <v>2888.3038983861939</v>
      </c>
      <c r="N21" s="5">
        <f t="shared" si="12"/>
        <v>3026.9424855087314</v>
      </c>
      <c r="O21" s="6">
        <f t="shared" si="12"/>
        <v>3172.2357248131511</v>
      </c>
      <c r="P21" s="70"/>
    </row>
    <row r="22" spans="1:16" s="99" customFormat="1" ht="18" customHeight="1">
      <c r="A22" s="226"/>
      <c r="B22" s="227"/>
      <c r="C22" s="121"/>
      <c r="E22" s="223"/>
      <c r="F22" s="223"/>
      <c r="G22" s="223"/>
      <c r="H22" s="121"/>
      <c r="I22" s="9"/>
      <c r="J22" s="9"/>
      <c r="K22" s="9"/>
      <c r="L22" s="7"/>
      <c r="M22" s="7"/>
      <c r="N22" s="7"/>
      <c r="O22" s="8"/>
      <c r="P22" s="70"/>
    </row>
    <row r="23" spans="1:16" s="99" customFormat="1" ht="18" customHeight="1">
      <c r="A23" s="226"/>
      <c r="B23" s="227" t="s">
        <v>8</v>
      </c>
      <c r="C23" s="121"/>
      <c r="E23" s="223"/>
      <c r="F23" s="223"/>
      <c r="G23" s="223"/>
      <c r="H23" s="121"/>
      <c r="I23" s="9"/>
      <c r="J23" s="9"/>
      <c r="K23" s="9"/>
      <c r="L23" s="7"/>
      <c r="M23" s="7"/>
      <c r="N23" s="7"/>
      <c r="O23" s="8"/>
      <c r="P23" s="70"/>
    </row>
    <row r="24" spans="1:16" s="99" customFormat="1" ht="18" customHeight="1">
      <c r="A24" s="226"/>
      <c r="B24" s="227"/>
      <c r="C24" s="121"/>
      <c r="E24" s="223"/>
      <c r="F24" s="223"/>
      <c r="G24" s="223"/>
      <c r="H24" s="121"/>
      <c r="I24" s="9"/>
      <c r="J24" s="9"/>
      <c r="K24" s="9"/>
      <c r="L24" s="7"/>
      <c r="M24" s="7"/>
      <c r="N24" s="7"/>
      <c r="O24" s="8"/>
      <c r="P24" s="70"/>
    </row>
    <row r="25" spans="1:16" s="99" customFormat="1" ht="18" customHeight="1">
      <c r="A25" s="226"/>
      <c r="B25" s="229"/>
      <c r="C25" s="121" t="s">
        <v>9</v>
      </c>
      <c r="E25" s="223" t="s">
        <v>14</v>
      </c>
      <c r="F25" s="223" t="s">
        <v>77</v>
      </c>
      <c r="G25" s="223" t="s">
        <v>20</v>
      </c>
      <c r="H25" s="362">
        <v>0.97</v>
      </c>
      <c r="I25" s="5">
        <f>I14*$H$25</f>
        <v>5049.0730999999996</v>
      </c>
      <c r="J25" s="5">
        <f>J14*$H$25</f>
        <v>5291.4286087999999</v>
      </c>
      <c r="K25" s="5">
        <f t="shared" ref="K25:O25" si="13">K14*$H$25</f>
        <v>5545.4171820224001</v>
      </c>
      <c r="L25" s="5">
        <f t="shared" si="13"/>
        <v>5811.5972067594757</v>
      </c>
      <c r="M25" s="5">
        <f t="shared" si="13"/>
        <v>6090.5538726839304</v>
      </c>
      <c r="N25" s="5">
        <f t="shared" si="13"/>
        <v>6382.9004585727598</v>
      </c>
      <c r="O25" s="6">
        <f t="shared" si="13"/>
        <v>6689.2796805842527</v>
      </c>
      <c r="P25" s="70"/>
    </row>
    <row r="26" spans="1:16" s="99" customFormat="1" ht="18" customHeight="1">
      <c r="A26" s="226"/>
      <c r="B26" s="229"/>
      <c r="C26" s="121"/>
      <c r="E26" s="223"/>
      <c r="F26" s="223"/>
      <c r="G26" s="223"/>
      <c r="H26" s="125"/>
      <c r="I26" s="7"/>
      <c r="J26" s="7"/>
      <c r="K26" s="7"/>
      <c r="L26" s="7"/>
      <c r="M26" s="7"/>
      <c r="N26" s="7"/>
      <c r="O26" s="8"/>
      <c r="P26" s="70"/>
    </row>
    <row r="27" spans="1:16" s="99" customFormat="1" ht="14" thickBot="1">
      <c r="A27" s="226"/>
      <c r="C27" s="121" t="s">
        <v>10</v>
      </c>
      <c r="E27" s="223" t="s">
        <v>14</v>
      </c>
      <c r="F27" s="223" t="s">
        <v>77</v>
      </c>
      <c r="G27" s="223" t="s">
        <v>20</v>
      </c>
      <c r="H27" s="363">
        <v>0.03</v>
      </c>
      <c r="I27" s="67">
        <f>I14*$H$27</f>
        <v>156.15689999999998</v>
      </c>
      <c r="J27" s="67">
        <f t="shared" ref="J27:O27" si="14">J14*$H$27</f>
        <v>163.6524312</v>
      </c>
      <c r="K27" s="67">
        <f t="shared" si="14"/>
        <v>171.50774789759998</v>
      </c>
      <c r="L27" s="67">
        <f t="shared" si="14"/>
        <v>179.74011979668481</v>
      </c>
      <c r="M27" s="67">
        <f t="shared" si="14"/>
        <v>188.36764554692567</v>
      </c>
      <c r="N27" s="67">
        <f t="shared" si="14"/>
        <v>197.40929253317813</v>
      </c>
      <c r="O27" s="68">
        <f t="shared" si="14"/>
        <v>206.8849385747707</v>
      </c>
      <c r="P27" s="70"/>
    </row>
    <row r="28" spans="1:16" s="220" customFormat="1" ht="18" hidden="1" thickBot="1">
      <c r="A28" s="218" t="s">
        <v>75</v>
      </c>
      <c r="B28" s="95"/>
      <c r="C28" s="95"/>
      <c r="D28" s="219"/>
      <c r="E28" s="95"/>
      <c r="F28" s="95"/>
      <c r="G28" s="95"/>
      <c r="H28" s="762"/>
      <c r="I28" s="108"/>
      <c r="J28" s="108"/>
      <c r="K28" s="108"/>
      <c r="L28" s="108"/>
      <c r="M28" s="108"/>
      <c r="N28" s="108"/>
      <c r="O28" s="109"/>
      <c r="P28" s="183"/>
    </row>
    <row r="29" spans="1:16" s="220" customFormat="1" ht="18" hidden="1" thickTop="1">
      <c r="A29" s="230"/>
      <c r="B29" s="227"/>
      <c r="C29" s="227"/>
      <c r="D29" s="227"/>
      <c r="E29" s="223"/>
      <c r="F29" s="223"/>
      <c r="G29" s="223"/>
      <c r="H29" s="760"/>
      <c r="I29" s="29"/>
      <c r="J29" s="29"/>
      <c r="K29" s="29"/>
      <c r="L29" s="29"/>
      <c r="M29" s="29"/>
      <c r="N29" s="29"/>
      <c r="O29" s="110"/>
      <c r="P29" s="183"/>
    </row>
    <row r="30" spans="1:16" s="220" customFormat="1" ht="17" hidden="1">
      <c r="A30" s="230"/>
      <c r="B30" s="227" t="s">
        <v>13</v>
      </c>
      <c r="C30" s="227"/>
      <c r="D30" s="227"/>
      <c r="E30" s="223"/>
      <c r="F30" s="223"/>
      <c r="G30" s="223"/>
      <c r="H30" s="760"/>
      <c r="I30" s="29"/>
      <c r="J30" s="29"/>
      <c r="K30" s="29"/>
      <c r="L30" s="29"/>
      <c r="M30" s="29"/>
      <c r="N30" s="29"/>
      <c r="O30" s="110"/>
      <c r="P30" s="183"/>
    </row>
    <row r="31" spans="1:16" s="220" customFormat="1" ht="17" hidden="1">
      <c r="A31" s="230"/>
      <c r="B31" s="227"/>
      <c r="C31" s="227"/>
      <c r="D31" s="227"/>
      <c r="E31" s="223"/>
      <c r="F31" s="223"/>
      <c r="G31" s="223"/>
      <c r="H31" s="760"/>
      <c r="I31" s="29"/>
      <c r="J31" s="29"/>
      <c r="K31" s="29"/>
      <c r="L31" s="29"/>
      <c r="M31" s="29"/>
      <c r="N31" s="29"/>
      <c r="O31" s="110"/>
      <c r="P31" s="183"/>
    </row>
    <row r="32" spans="1:16" s="220" customFormat="1" ht="17" hidden="1">
      <c r="A32" s="230"/>
      <c r="B32" s="227" t="s">
        <v>29</v>
      </c>
      <c r="C32" s="227"/>
      <c r="D32" s="227"/>
      <c r="E32" s="223" t="s">
        <v>15</v>
      </c>
      <c r="F32" s="223" t="s">
        <v>19</v>
      </c>
      <c r="G32" s="223" t="s">
        <v>20</v>
      </c>
      <c r="H32" s="121"/>
      <c r="I32" s="111">
        <v>420</v>
      </c>
      <c r="J32" s="111">
        <v>460</v>
      </c>
      <c r="K32" s="111">
        <v>504</v>
      </c>
      <c r="L32" s="112">
        <v>510</v>
      </c>
      <c r="M32" s="112">
        <v>522</v>
      </c>
      <c r="N32" s="112">
        <v>554</v>
      </c>
      <c r="O32" s="113">
        <v>584</v>
      </c>
      <c r="P32" s="183"/>
    </row>
    <row r="33" spans="1:16" s="220" customFormat="1" ht="17" hidden="1">
      <c r="A33" s="221"/>
      <c r="B33" s="231" t="s">
        <v>72</v>
      </c>
      <c r="C33" s="97"/>
      <c r="D33" s="223"/>
      <c r="E33" s="223" t="s">
        <v>14</v>
      </c>
      <c r="F33" s="223" t="s">
        <v>77</v>
      </c>
      <c r="G33" s="223" t="s">
        <v>56</v>
      </c>
      <c r="H33" s="763">
        <v>3.09E-2</v>
      </c>
      <c r="I33" s="29"/>
      <c r="J33" s="29"/>
      <c r="K33" s="29"/>
      <c r="L33" s="29"/>
      <c r="M33" s="29"/>
      <c r="N33" s="29"/>
      <c r="O33" s="110"/>
      <c r="P33" s="183"/>
    </row>
    <row r="34" spans="1:16" s="220" customFormat="1" ht="17" hidden="1" outlineLevel="1">
      <c r="A34" s="221"/>
      <c r="B34" s="232"/>
      <c r="C34" s="97"/>
      <c r="D34" s="222"/>
      <c r="E34" s="223"/>
      <c r="F34" s="223"/>
      <c r="G34" s="223"/>
      <c r="H34" s="121"/>
      <c r="I34" s="29"/>
      <c r="J34" s="29"/>
      <c r="K34" s="29"/>
      <c r="L34" s="29"/>
      <c r="M34" s="29"/>
      <c r="N34" s="29"/>
      <c r="O34" s="110"/>
      <c r="P34" s="183"/>
    </row>
    <row r="35" spans="1:16" s="220" customFormat="1" ht="17" hidden="1" outlineLevel="1">
      <c r="A35" s="230"/>
      <c r="B35" s="227" t="s">
        <v>24</v>
      </c>
      <c r="C35" s="227"/>
      <c r="D35" s="227"/>
      <c r="E35" s="223"/>
      <c r="F35" s="223"/>
      <c r="G35" s="223"/>
      <c r="H35" s="760"/>
      <c r="I35" s="29"/>
      <c r="J35" s="29"/>
      <c r="K35" s="29"/>
      <c r="L35" s="29"/>
      <c r="M35" s="29"/>
      <c r="N35" s="29"/>
      <c r="O35" s="110"/>
      <c r="P35" s="183"/>
    </row>
    <row r="36" spans="1:16" s="220" customFormat="1" ht="17" hidden="1" outlineLevel="1">
      <c r="A36" s="230"/>
      <c r="B36" s="227"/>
      <c r="C36" s="227"/>
      <c r="D36" s="227"/>
      <c r="E36" s="223"/>
      <c r="F36" s="223"/>
      <c r="G36" s="223"/>
      <c r="H36" s="760"/>
      <c r="I36" s="29"/>
      <c r="J36" s="29"/>
      <c r="K36" s="29"/>
      <c r="L36" s="29"/>
      <c r="M36" s="29"/>
      <c r="N36" s="29"/>
      <c r="O36" s="110"/>
      <c r="P36" s="183"/>
    </row>
    <row r="37" spans="1:16" s="220" customFormat="1" ht="17" hidden="1" outlineLevel="1">
      <c r="A37" s="221"/>
      <c r="B37" s="97"/>
      <c r="C37" s="227" t="s">
        <v>9</v>
      </c>
      <c r="D37" s="99"/>
      <c r="E37" s="223"/>
      <c r="F37" s="223"/>
      <c r="G37" s="223"/>
      <c r="H37" s="121"/>
      <c r="I37" s="29"/>
      <c r="J37" s="29"/>
      <c r="K37" s="29"/>
      <c r="L37" s="29"/>
      <c r="M37" s="29"/>
      <c r="N37" s="29"/>
      <c r="O37" s="110"/>
      <c r="P37" s="183"/>
    </row>
    <row r="38" spans="1:16" s="220" customFormat="1" ht="17" hidden="1" outlineLevel="1">
      <c r="A38" s="221"/>
      <c r="B38" s="97"/>
      <c r="C38" s="99"/>
      <c r="D38" s="121" t="s">
        <v>5</v>
      </c>
      <c r="E38" s="233" t="s">
        <v>73</v>
      </c>
      <c r="F38" s="223" t="s">
        <v>77</v>
      </c>
      <c r="G38" s="223"/>
      <c r="H38" s="121"/>
      <c r="I38" s="102">
        <f>($I$32/'Direct costs Brazil'!I32)*'Direct costs Brazil'!I38</f>
        <v>11022.002391891891</v>
      </c>
      <c r="J38" s="16">
        <f>I38*(1+$H$33)</f>
        <v>11362.582265801349</v>
      </c>
      <c r="K38" s="16">
        <f>J38*(1+$H$33)</f>
        <v>11713.68605781461</v>
      </c>
      <c r="L38" s="16">
        <f t="shared" ref="L38:O39" si="15">K38*(1+$H$33)</f>
        <v>12075.63895700108</v>
      </c>
      <c r="M38" s="16">
        <f t="shared" si="15"/>
        <v>12448.776200772412</v>
      </c>
      <c r="N38" s="16">
        <f t="shared" si="15"/>
        <v>12833.443385376278</v>
      </c>
      <c r="O38" s="17">
        <f t="shared" si="15"/>
        <v>13229.996785984404</v>
      </c>
      <c r="P38" s="183"/>
    </row>
    <row r="39" spans="1:16" s="220" customFormat="1" ht="17" hidden="1" outlineLevel="1">
      <c r="A39" s="221"/>
      <c r="B39" s="97"/>
      <c r="C39" s="228"/>
      <c r="D39" s="121" t="s">
        <v>6</v>
      </c>
      <c r="E39" s="233" t="s">
        <v>73</v>
      </c>
      <c r="F39" s="223" t="s">
        <v>77</v>
      </c>
      <c r="G39" s="223"/>
      <c r="H39" s="121"/>
      <c r="I39" s="102">
        <f>($I$32/'Direct costs Brazil'!I32)*'Direct costs Brazil'!I39</f>
        <v>18989.88312162162</v>
      </c>
      <c r="J39" s="16">
        <f>I39*(1+$H$33)</f>
        <v>19576.670510079726</v>
      </c>
      <c r="K39" s="16">
        <f t="shared" ref="K39" si="16">J39*(1+$H$33)</f>
        <v>20181.58962884119</v>
      </c>
      <c r="L39" s="16">
        <f t="shared" si="15"/>
        <v>20805.200748372379</v>
      </c>
      <c r="M39" s="16">
        <f t="shared" si="15"/>
        <v>21448.081451497084</v>
      </c>
      <c r="N39" s="16">
        <f t="shared" si="15"/>
        <v>22110.827168348344</v>
      </c>
      <c r="O39" s="17">
        <f t="shared" si="15"/>
        <v>22794.051727850307</v>
      </c>
      <c r="P39" s="183"/>
    </row>
    <row r="40" spans="1:16" s="220" customFormat="1" ht="17" hidden="1" outlineLevel="1">
      <c r="A40" s="221"/>
      <c r="B40" s="97"/>
      <c r="C40" s="228"/>
      <c r="D40" s="121" t="s">
        <v>7</v>
      </c>
      <c r="E40" s="233" t="s">
        <v>73</v>
      </c>
      <c r="F40" s="223" t="s">
        <v>77</v>
      </c>
      <c r="G40" s="223"/>
      <c r="H40" s="121"/>
      <c r="I40" s="102">
        <f>($I$32/'Direct costs Brazil'!I32)*'Direct costs Brazil'!I40</f>
        <v>22614.017375675674</v>
      </c>
      <c r="J40" s="16">
        <f>I40*(1+$H$33)</f>
        <v>23312.790512584052</v>
      </c>
      <c r="K40" s="16">
        <f>J40*(1+$H$33)</f>
        <v>24033.155739422898</v>
      </c>
      <c r="L40" s="16">
        <f t="shared" ref="L40:O40" si="17">K40*(1+$H$33)</f>
        <v>24775.780251771066</v>
      </c>
      <c r="M40" s="16">
        <f t="shared" si="17"/>
        <v>25541.351861550789</v>
      </c>
      <c r="N40" s="16">
        <f t="shared" si="17"/>
        <v>26330.579634072707</v>
      </c>
      <c r="O40" s="17">
        <f t="shared" si="17"/>
        <v>27144.194544765553</v>
      </c>
      <c r="P40" s="183"/>
    </row>
    <row r="41" spans="1:16" s="220" customFormat="1" ht="17" hidden="1" outlineLevel="1">
      <c r="A41" s="221"/>
      <c r="B41" s="97"/>
      <c r="C41" s="228"/>
      <c r="D41" s="121"/>
      <c r="E41" s="223"/>
      <c r="F41" s="223" t="s">
        <v>77</v>
      </c>
      <c r="G41" s="223"/>
      <c r="H41" s="114" t="s">
        <v>59</v>
      </c>
      <c r="I41" s="118">
        <f>SUM(I38:I40)</f>
        <v>52625.902889189179</v>
      </c>
      <c r="J41" s="764">
        <f t="shared" ref="J41:O41" si="18">SUM(J38:J40)</f>
        <v>54252.043288465124</v>
      </c>
      <c r="K41" s="764">
        <f t="shared" si="18"/>
        <v>55928.431426078692</v>
      </c>
      <c r="L41" s="764">
        <f t="shared" si="18"/>
        <v>57656.619957144525</v>
      </c>
      <c r="M41" s="764">
        <f t="shared" si="18"/>
        <v>59438.209513820286</v>
      </c>
      <c r="N41" s="764">
        <f t="shared" si="18"/>
        <v>61274.850187797332</v>
      </c>
      <c r="O41" s="765">
        <f t="shared" si="18"/>
        <v>63168.243058600267</v>
      </c>
      <c r="P41" s="183"/>
    </row>
    <row r="42" spans="1:16" s="220" customFormat="1" ht="17" hidden="1" outlineLevel="1">
      <c r="A42" s="221"/>
      <c r="B42" s="97"/>
      <c r="C42" s="227" t="s">
        <v>10</v>
      </c>
      <c r="D42" s="121"/>
      <c r="E42" s="223"/>
      <c r="F42" s="223"/>
      <c r="G42" s="223"/>
      <c r="H42" s="7"/>
      <c r="I42" s="20"/>
      <c r="J42" s="20"/>
      <c r="K42" s="20"/>
      <c r="L42" s="21"/>
      <c r="M42" s="21"/>
      <c r="N42" s="21"/>
      <c r="O42" s="766"/>
      <c r="P42" s="183"/>
    </row>
    <row r="43" spans="1:16" s="220" customFormat="1" ht="17" hidden="1" outlineLevel="1">
      <c r="A43" s="221"/>
      <c r="B43" s="97"/>
      <c r="C43" s="99"/>
      <c r="D43" s="121" t="s">
        <v>5</v>
      </c>
      <c r="E43" s="223" t="s">
        <v>73</v>
      </c>
      <c r="F43" s="223" t="s">
        <v>77</v>
      </c>
      <c r="G43" s="223"/>
      <c r="H43" s="7"/>
      <c r="I43" s="116">
        <f>($I$32/'Direct costs Brazil'!I32)*'Direct costs Brazil'!I43</f>
        <v>14339.027367567567</v>
      </c>
      <c r="J43" s="22">
        <f>I43*(1+$H$33)</f>
        <v>14782.103313225403</v>
      </c>
      <c r="K43" s="22">
        <f t="shared" ref="K43:K45" si="19">J43*(1+$H$33)</f>
        <v>15238.870305604067</v>
      </c>
      <c r="L43" s="22">
        <f t="shared" ref="L43:L45" si="20">K43*(1+$H$33)</f>
        <v>15709.75139804723</v>
      </c>
      <c r="M43" s="22">
        <f t="shared" ref="M43:M45" si="21">L43*(1+$H$33)</f>
        <v>16195.182716246889</v>
      </c>
      <c r="N43" s="22">
        <f t="shared" ref="N43:N45" si="22">M43*(1+$H$33)</f>
        <v>16695.613862178918</v>
      </c>
      <c r="O43" s="22">
        <f t="shared" ref="O43:O45" si="23">N43*(1+$H$33)</f>
        <v>17211.508330520246</v>
      </c>
      <c r="P43" s="183"/>
    </row>
    <row r="44" spans="1:16" s="220" customFormat="1" ht="17" hidden="1" outlineLevel="1">
      <c r="A44" s="221"/>
      <c r="B44" s="97"/>
      <c r="C44" s="228"/>
      <c r="D44" s="121" t="s">
        <v>6</v>
      </c>
      <c r="E44" s="223" t="s">
        <v>73</v>
      </c>
      <c r="F44" s="223" t="s">
        <v>77</v>
      </c>
      <c r="G44" s="223"/>
      <c r="H44" s="7"/>
      <c r="I44" s="102">
        <f>($I$32/'Direct costs Brazil'!I32)*'Direct costs Brazil'!I44</f>
        <v>170611.89236756752</v>
      </c>
      <c r="J44" s="16">
        <f>I44*(1+$H$33)</f>
        <v>175883.79984172535</v>
      </c>
      <c r="K44" s="16">
        <f t="shared" si="19"/>
        <v>181318.60925683466</v>
      </c>
      <c r="L44" s="16">
        <f t="shared" si="20"/>
        <v>186921.35428287083</v>
      </c>
      <c r="M44" s="16">
        <f t="shared" si="21"/>
        <v>192697.22413021151</v>
      </c>
      <c r="N44" s="16">
        <f t="shared" si="22"/>
        <v>198651.56835583504</v>
      </c>
      <c r="O44" s="16">
        <f t="shared" si="23"/>
        <v>204789.90181803034</v>
      </c>
      <c r="P44" s="183"/>
    </row>
    <row r="45" spans="1:16" s="220" customFormat="1" ht="17" hidden="1" outlineLevel="1">
      <c r="A45" s="221"/>
      <c r="B45" s="97"/>
      <c r="C45" s="228"/>
      <c r="D45" s="121" t="s">
        <v>7</v>
      </c>
      <c r="E45" s="223" t="s">
        <v>73</v>
      </c>
      <c r="F45" s="223" t="s">
        <v>77</v>
      </c>
      <c r="G45" s="223"/>
      <c r="H45" s="7"/>
      <c r="I45" s="102">
        <f>($I$32/'Direct costs Brazil'!I32)*'Direct costs Brazil'!I45</f>
        <v>141339.42082702703</v>
      </c>
      <c r="J45" s="16">
        <f>I45*(1+$H$33)</f>
        <v>145706.80893058216</v>
      </c>
      <c r="K45" s="16">
        <f t="shared" si="19"/>
        <v>150209.14932653715</v>
      </c>
      <c r="L45" s="16">
        <f t="shared" si="20"/>
        <v>154850.61204072714</v>
      </c>
      <c r="M45" s="16">
        <f t="shared" si="21"/>
        <v>159635.4959527856</v>
      </c>
      <c r="N45" s="16">
        <f t="shared" si="22"/>
        <v>164568.23277772666</v>
      </c>
      <c r="O45" s="16">
        <f t="shared" si="23"/>
        <v>169653.3911705584</v>
      </c>
      <c r="P45" s="183"/>
    </row>
    <row r="46" spans="1:16" s="220" customFormat="1" ht="18" hidden="1" thickBot="1">
      <c r="A46" s="221"/>
      <c r="B46" s="97"/>
      <c r="C46" s="97"/>
      <c r="D46" s="222"/>
      <c r="E46" s="223"/>
      <c r="F46" s="223"/>
      <c r="G46" s="223"/>
      <c r="H46" s="767" t="s">
        <v>59</v>
      </c>
      <c r="I46" s="768">
        <f>SUM(I43:I45)</f>
        <v>326290.34056216211</v>
      </c>
      <c r="J46" s="645">
        <f>SUM(J43:J45)</f>
        <v>336372.71208553296</v>
      </c>
      <c r="K46" s="645">
        <f t="shared" ref="K46:O46" si="24">SUM(K43:K45)</f>
        <v>346766.62888897589</v>
      </c>
      <c r="L46" s="645">
        <f t="shared" si="24"/>
        <v>357481.7177216452</v>
      </c>
      <c r="M46" s="645">
        <f t="shared" si="24"/>
        <v>368527.90279924404</v>
      </c>
      <c r="N46" s="645">
        <f t="shared" si="24"/>
        <v>379915.41499574063</v>
      </c>
      <c r="O46" s="646">
        <f t="shared" si="24"/>
        <v>391654.80131910898</v>
      </c>
      <c r="P46" s="183"/>
    </row>
    <row r="47" spans="1:16" s="94" customFormat="1" ht="18" customHeight="1" thickBot="1">
      <c r="A47" s="234" t="s">
        <v>53</v>
      </c>
      <c r="B47" s="160"/>
      <c r="C47" s="160"/>
      <c r="D47" s="769"/>
      <c r="E47" s="144"/>
      <c r="F47" s="144"/>
      <c r="G47" s="144"/>
      <c r="H47" s="117"/>
      <c r="I47" s="25"/>
      <c r="J47" s="25"/>
      <c r="K47" s="25"/>
      <c r="L47" s="25"/>
      <c r="M47" s="25"/>
      <c r="N47" s="25"/>
      <c r="O47" s="26"/>
    </row>
    <row r="48" spans="1:16" s="220" customFormat="1" ht="18" customHeight="1" outlineLevel="1" thickTop="1" thickBot="1">
      <c r="A48" s="221"/>
      <c r="B48" s="97"/>
      <c r="C48" s="227" t="s">
        <v>9</v>
      </c>
      <c r="D48" s="121"/>
      <c r="E48" s="223"/>
      <c r="F48" s="223"/>
      <c r="G48" s="223"/>
      <c r="H48" s="7"/>
      <c r="I48" s="28"/>
      <c r="J48" s="28"/>
      <c r="K48" s="28"/>
      <c r="L48" s="28"/>
      <c r="M48" s="28"/>
      <c r="N48" s="28"/>
      <c r="O48" s="15"/>
      <c r="P48" s="183"/>
    </row>
    <row r="49" spans="1:16" s="220" customFormat="1" ht="18" customHeight="1" outlineLevel="1">
      <c r="A49" s="221"/>
      <c r="B49" s="97"/>
      <c r="C49" s="99"/>
      <c r="D49" s="121" t="s">
        <v>5</v>
      </c>
      <c r="E49" s="233" t="s">
        <v>73</v>
      </c>
      <c r="F49" s="223" t="s">
        <v>77</v>
      </c>
      <c r="G49" s="223"/>
      <c r="H49" s="7"/>
      <c r="I49" s="479">
        <f>(I19*I38)*$H$25</f>
        <v>8347634.367755549</v>
      </c>
      <c r="J49" s="480">
        <f>(J19*J38)*$H$25</f>
        <v>9018643.9306657165</v>
      </c>
      <c r="K49" s="480">
        <f>(K19*K38)*$H$25</f>
        <v>9743591.3894732054</v>
      </c>
      <c r="L49" s="480">
        <f t="shared" ref="L49:O49" si="25">(L19*L38)*$H$25</f>
        <v>10526812.444851507</v>
      </c>
      <c r="M49" s="480">
        <f t="shared" si="25"/>
        <v>11372991.314968493</v>
      </c>
      <c r="N49" s="480">
        <f t="shared" si="25"/>
        <v>12287188.750437869</v>
      </c>
      <c r="O49" s="481">
        <f t="shared" si="25"/>
        <v>13274872.301202066</v>
      </c>
      <c r="P49" s="183"/>
    </row>
    <row r="50" spans="1:16" s="220" customFormat="1" ht="18" customHeight="1" outlineLevel="1">
      <c r="A50" s="221"/>
      <c r="B50" s="97"/>
      <c r="C50" s="228"/>
      <c r="D50" s="121" t="s">
        <v>6</v>
      </c>
      <c r="E50" s="223" t="s">
        <v>73</v>
      </c>
      <c r="F50" s="223" t="s">
        <v>77</v>
      </c>
      <c r="G50" s="223"/>
      <c r="H50" s="7"/>
      <c r="I50" s="482">
        <f t="shared" ref="I50:O51" si="26">(I20*I39)*$H$25</f>
        <v>37393710.136194259</v>
      </c>
      <c r="J50" s="475">
        <f>(J20*J39)*$H$25</f>
        <v>40399536.216813989</v>
      </c>
      <c r="K50" s="475">
        <f t="shared" si="26"/>
        <v>43646980.216437392</v>
      </c>
      <c r="L50" s="475">
        <f t="shared" si="26"/>
        <v>47155464.156571314</v>
      </c>
      <c r="M50" s="475">
        <f t="shared" si="26"/>
        <v>50945971.26296182</v>
      </c>
      <c r="N50" s="475">
        <f t="shared" si="26"/>
        <v>55041171.460186735</v>
      </c>
      <c r="O50" s="476">
        <f t="shared" si="26"/>
        <v>59465556.953905225</v>
      </c>
      <c r="P50" s="183"/>
    </row>
    <row r="51" spans="1:16" s="220" customFormat="1" ht="18" customHeight="1" outlineLevel="1">
      <c r="A51" s="221"/>
      <c r="B51" s="97"/>
      <c r="C51" s="228"/>
      <c r="D51" s="121" t="s">
        <v>7</v>
      </c>
      <c r="E51" s="223" t="s">
        <v>73</v>
      </c>
      <c r="F51" s="223" t="s">
        <v>77</v>
      </c>
      <c r="G51" s="223"/>
      <c r="H51" s="7"/>
      <c r="I51" s="482">
        <f t="shared" si="26"/>
        <v>52522720.334650055</v>
      </c>
      <c r="J51" s="475">
        <f t="shared" si="26"/>
        <v>56744664.667854302</v>
      </c>
      <c r="K51" s="475">
        <f>(K21*K40)*$H$25</f>
        <v>61305982.396783367</v>
      </c>
      <c r="L51" s="475">
        <f t="shared" si="26"/>
        <v>66233953.440980494</v>
      </c>
      <c r="M51" s="475">
        <f t="shared" si="26"/>
        <v>71558050.567217484</v>
      </c>
      <c r="N51" s="475">
        <f t="shared" si="26"/>
        <v>77310115.657572255</v>
      </c>
      <c r="O51" s="476">
        <f t="shared" si="26"/>
        <v>83524550.146498039</v>
      </c>
      <c r="P51" s="183"/>
    </row>
    <row r="52" spans="1:16" s="220" customFormat="1" ht="18" customHeight="1" outlineLevel="1" thickBot="1">
      <c r="A52" s="221"/>
      <c r="B52" s="97"/>
      <c r="C52" s="228"/>
      <c r="D52" s="121"/>
      <c r="E52" s="223" t="s">
        <v>73</v>
      </c>
      <c r="F52" s="223" t="s">
        <v>77</v>
      </c>
      <c r="G52" s="223"/>
      <c r="H52" s="114" t="s">
        <v>59</v>
      </c>
      <c r="I52" s="484">
        <f>SUM(I49:I51)</f>
        <v>98264064.838599861</v>
      </c>
      <c r="J52" s="485">
        <f t="shared" ref="J52:O52" si="27">SUM(J49:J51)</f>
        <v>106162844.81533401</v>
      </c>
      <c r="K52" s="485">
        <f t="shared" si="27"/>
        <v>114696554.00269397</v>
      </c>
      <c r="L52" s="485">
        <f t="shared" si="27"/>
        <v>123916230.04240331</v>
      </c>
      <c r="M52" s="485">
        <f t="shared" si="27"/>
        <v>133877013.1451478</v>
      </c>
      <c r="N52" s="485">
        <f t="shared" si="27"/>
        <v>144638475.86819685</v>
      </c>
      <c r="O52" s="486">
        <f t="shared" si="27"/>
        <v>156264979.40160531</v>
      </c>
      <c r="P52" s="183"/>
    </row>
    <row r="53" spans="1:16" s="220" customFormat="1" ht="18" customHeight="1" outlineLevel="1">
      <c r="A53" s="221"/>
      <c r="B53" s="97"/>
      <c r="C53" s="228"/>
      <c r="D53" s="121"/>
      <c r="E53" s="223"/>
      <c r="F53" s="223"/>
      <c r="G53" s="223"/>
      <c r="H53" s="114"/>
      <c r="I53" s="126"/>
      <c r="J53" s="126"/>
      <c r="K53" s="126"/>
      <c r="L53" s="9"/>
      <c r="M53" s="28"/>
      <c r="N53" s="28"/>
      <c r="O53" s="15"/>
      <c r="P53" s="183"/>
    </row>
    <row r="54" spans="1:16" s="220" customFormat="1" ht="18" customHeight="1" outlineLevel="1" thickBot="1">
      <c r="A54" s="221"/>
      <c r="B54" s="97"/>
      <c r="C54" s="227" t="s">
        <v>10</v>
      </c>
      <c r="D54" s="121"/>
      <c r="E54" s="223"/>
      <c r="F54" s="223"/>
      <c r="G54" s="223"/>
      <c r="H54" s="114"/>
      <c r="I54" s="9"/>
      <c r="J54" s="9"/>
      <c r="K54" s="9"/>
      <c r="L54" s="9"/>
      <c r="M54" s="28"/>
      <c r="N54" s="28"/>
      <c r="O54" s="15"/>
      <c r="P54" s="183"/>
    </row>
    <row r="55" spans="1:16" s="220" customFormat="1" ht="18" customHeight="1" outlineLevel="1">
      <c r="A55" s="221"/>
      <c r="B55" s="97"/>
      <c r="C55" s="99"/>
      <c r="D55" s="121" t="s">
        <v>5</v>
      </c>
      <c r="E55" s="223" t="s">
        <v>73</v>
      </c>
      <c r="F55" s="223" t="s">
        <v>77</v>
      </c>
      <c r="G55" s="223"/>
      <c r="H55" s="114"/>
      <c r="I55" s="479">
        <f>(I19*I43)*$H$27</f>
        <v>335870.70941017673</v>
      </c>
      <c r="J55" s="480">
        <f t="shared" ref="J55:O55" si="28">(J19*J43)*$H$27</f>
        <v>362869.07181883685</v>
      </c>
      <c r="K55" s="480">
        <f>(K19*K43)*$H$27</f>
        <v>392037.64899266476</v>
      </c>
      <c r="L55" s="480">
        <f t="shared" si="28"/>
        <v>423550.88973917189</v>
      </c>
      <c r="M55" s="480">
        <f t="shared" si="28"/>
        <v>457597.26561925362</v>
      </c>
      <c r="N55" s="480">
        <f t="shared" si="28"/>
        <v>494380.39814097929</v>
      </c>
      <c r="O55" s="481">
        <f t="shared" si="28"/>
        <v>534120.2765608253</v>
      </c>
      <c r="P55" s="183"/>
    </row>
    <row r="56" spans="1:16" s="220" customFormat="1" ht="18" customHeight="1" outlineLevel="1">
      <c r="A56" s="221"/>
      <c r="B56" s="97"/>
      <c r="C56" s="228"/>
      <c r="D56" s="121" t="s">
        <v>6</v>
      </c>
      <c r="E56" s="223" t="s">
        <v>73</v>
      </c>
      <c r="F56" s="223" t="s">
        <v>77</v>
      </c>
      <c r="G56" s="223"/>
      <c r="H56" s="114"/>
      <c r="I56" s="482">
        <f>(I20*I44)*$H$27</f>
        <v>10390467.443948669</v>
      </c>
      <c r="J56" s="475">
        <f>(J20*J44)*$H$27</f>
        <v>11225686.466589086</v>
      </c>
      <c r="K56" s="475">
        <f t="shared" ref="I56:O57" si="29">(K20*K44)*$H$27</f>
        <v>12128043.066970211</v>
      </c>
      <c r="L56" s="475">
        <f t="shared" si="29"/>
        <v>13102933.978431087</v>
      </c>
      <c r="M56" s="475">
        <f t="shared" si="29"/>
        <v>14156189.74100611</v>
      </c>
      <c r="N56" s="475">
        <f t="shared" si="29"/>
        <v>15294109.572195353</v>
      </c>
      <c r="O56" s="476">
        <f t="shared" si="29"/>
        <v>16523499.040759047</v>
      </c>
      <c r="P56" s="183"/>
    </row>
    <row r="57" spans="1:16" s="220" customFormat="1" ht="18" customHeight="1" outlineLevel="1">
      <c r="A57" s="221"/>
      <c r="B57" s="97"/>
      <c r="C57" s="228"/>
      <c r="D57" s="121" t="s">
        <v>7</v>
      </c>
      <c r="E57" s="223" t="s">
        <v>73</v>
      </c>
      <c r="F57" s="223" t="s">
        <v>77</v>
      </c>
      <c r="G57" s="223"/>
      <c r="H57" s="114"/>
      <c r="I57" s="482">
        <f t="shared" si="29"/>
        <v>10152717.86990623</v>
      </c>
      <c r="J57" s="475">
        <f t="shared" si="29"/>
        <v>10968825.820986476</v>
      </c>
      <c r="K57" s="475">
        <f t="shared" si="29"/>
        <v>11850535.140719997</v>
      </c>
      <c r="L57" s="475">
        <f>(L21*L45)*$H$27</f>
        <v>12803119.07704352</v>
      </c>
      <c r="M57" s="475">
        <f t="shared" si="29"/>
        <v>13832274.758437322</v>
      </c>
      <c r="N57" s="475">
        <f t="shared" si="29"/>
        <v>14944157.266799742</v>
      </c>
      <c r="O57" s="476">
        <f t="shared" si="29"/>
        <v>16145416.449208362</v>
      </c>
      <c r="P57" s="183"/>
    </row>
    <row r="58" spans="1:16" ht="18" customHeight="1">
      <c r="A58" s="226"/>
      <c r="B58" s="99"/>
      <c r="C58" s="99"/>
      <c r="D58" s="99"/>
      <c r="E58" s="223" t="s">
        <v>73</v>
      </c>
      <c r="F58" s="223" t="s">
        <v>77</v>
      </c>
      <c r="G58" s="223"/>
      <c r="H58" s="114" t="s">
        <v>61</v>
      </c>
      <c r="I58" s="483">
        <f>SUM(I55:I57)</f>
        <v>20879056.023265079</v>
      </c>
      <c r="J58" s="477">
        <f>SUM(J55:J57)</f>
        <v>22557381.359394398</v>
      </c>
      <c r="K58" s="477">
        <f>SUM(K55:K57)</f>
        <v>24370615.856682874</v>
      </c>
      <c r="L58" s="477">
        <f t="shared" ref="L58:O58" si="30">SUM(L55:L57)</f>
        <v>26329603.94521378</v>
      </c>
      <c r="M58" s="477">
        <f t="shared" si="30"/>
        <v>28446061.765062686</v>
      </c>
      <c r="N58" s="477">
        <f t="shared" si="30"/>
        <v>30732647.237136073</v>
      </c>
      <c r="O58" s="478">
        <f t="shared" si="30"/>
        <v>33203035.766528234</v>
      </c>
      <c r="P58" s="94"/>
    </row>
    <row r="59" spans="1:16" ht="18" customHeight="1">
      <c r="A59" s="226"/>
      <c r="B59" s="99"/>
      <c r="C59" s="99"/>
      <c r="D59" s="99"/>
      <c r="E59" s="223" t="s">
        <v>73</v>
      </c>
      <c r="F59" s="223" t="s">
        <v>77</v>
      </c>
      <c r="G59" s="223"/>
      <c r="H59" s="114" t="s">
        <v>81</v>
      </c>
      <c r="I59" s="483">
        <f>I52+I58</f>
        <v>119143120.86186494</v>
      </c>
      <c r="J59" s="477">
        <f>J52+J58</f>
        <v>128720226.17472841</v>
      </c>
      <c r="K59" s="477">
        <f t="shared" ref="K59:O59" si="31">K52+K58</f>
        <v>139067169.85937685</v>
      </c>
      <c r="L59" s="477">
        <f t="shared" si="31"/>
        <v>150245833.98761708</v>
      </c>
      <c r="M59" s="477">
        <f t="shared" si="31"/>
        <v>162323074.91021049</v>
      </c>
      <c r="N59" s="477">
        <f t="shared" si="31"/>
        <v>175371123.10533291</v>
      </c>
      <c r="O59" s="478">
        <f t="shared" si="31"/>
        <v>189468015.16813356</v>
      </c>
      <c r="P59" s="94"/>
    </row>
    <row r="60" spans="1:16" ht="18" customHeight="1" thickBot="1">
      <c r="A60" s="226"/>
      <c r="B60" s="99"/>
      <c r="C60" s="99"/>
      <c r="D60" s="99"/>
      <c r="E60" s="223" t="s">
        <v>74</v>
      </c>
      <c r="F60" s="223" t="s">
        <v>77</v>
      </c>
      <c r="G60" s="223"/>
      <c r="H60" s="114" t="s">
        <v>81</v>
      </c>
      <c r="I60" s="484">
        <f t="shared" ref="I60:O60" si="32">I59/I63</f>
        <v>34138430.046379633</v>
      </c>
      <c r="J60" s="485">
        <f t="shared" si="32"/>
        <v>39975225.520101987</v>
      </c>
      <c r="K60" s="485">
        <f t="shared" si="32"/>
        <v>41144133.094490193</v>
      </c>
      <c r="L60" s="485">
        <f t="shared" si="32"/>
        <v>42805080.908153012</v>
      </c>
      <c r="M60" s="485">
        <f t="shared" si="32"/>
        <v>44717100.526228786</v>
      </c>
      <c r="N60" s="485">
        <f t="shared" si="32"/>
        <v>46641256.145035349</v>
      </c>
      <c r="O60" s="486">
        <f t="shared" si="32"/>
        <v>49729137.839405134</v>
      </c>
      <c r="P60" s="94"/>
    </row>
    <row r="61" spans="1:16" ht="18" customHeight="1">
      <c r="A61" s="226"/>
      <c r="B61" s="99"/>
      <c r="C61" s="99"/>
      <c r="D61" s="99"/>
      <c r="E61" s="223"/>
      <c r="F61" s="223"/>
      <c r="G61" s="223"/>
      <c r="H61" s="7"/>
      <c r="I61" s="7"/>
      <c r="J61" s="7"/>
      <c r="K61" s="7"/>
      <c r="L61" s="7"/>
      <c r="M61" s="7"/>
      <c r="N61" s="7"/>
      <c r="O61" s="8"/>
      <c r="P61" s="94"/>
    </row>
    <row r="62" spans="1:16" ht="18" customHeight="1">
      <c r="A62" s="226"/>
      <c r="B62" s="99"/>
      <c r="C62" s="99"/>
      <c r="D62" s="99"/>
      <c r="E62" s="99"/>
      <c r="F62" s="223"/>
      <c r="G62" s="223"/>
      <c r="H62" s="7"/>
      <c r="I62" s="7"/>
      <c r="J62" s="7"/>
      <c r="K62" s="7"/>
      <c r="L62" s="7"/>
      <c r="M62" s="7"/>
      <c r="N62" s="7"/>
      <c r="O62" s="8"/>
      <c r="P62" s="94"/>
    </row>
    <row r="63" spans="1:16" ht="13">
      <c r="A63" s="226"/>
      <c r="B63" s="99"/>
      <c r="C63" s="99"/>
      <c r="D63" s="99"/>
      <c r="E63" s="99"/>
      <c r="F63" s="223"/>
      <c r="G63" s="223" t="s">
        <v>20</v>
      </c>
      <c r="H63" s="770" t="s">
        <v>68</v>
      </c>
      <c r="I63" s="564">
        <v>3.49</v>
      </c>
      <c r="J63" s="565">
        <v>3.22</v>
      </c>
      <c r="K63" s="566">
        <v>3.38</v>
      </c>
      <c r="L63" s="567">
        <v>3.51</v>
      </c>
      <c r="M63" s="567">
        <v>3.63</v>
      </c>
      <c r="N63" s="567">
        <v>3.76</v>
      </c>
      <c r="O63" s="568">
        <v>3.81</v>
      </c>
      <c r="P63" s="94"/>
    </row>
    <row r="64" spans="1:16" ht="18" customHeight="1" thickBot="1">
      <c r="A64" s="771"/>
      <c r="B64" s="771"/>
      <c r="C64" s="772"/>
      <c r="D64" s="771"/>
      <c r="E64" s="771"/>
      <c r="F64" s="773"/>
      <c r="G64" s="773"/>
      <c r="H64" s="774"/>
      <c r="I64" s="775"/>
      <c r="J64" s="776"/>
      <c r="K64" s="777"/>
      <c r="L64" s="778"/>
      <c r="M64" s="778"/>
      <c r="N64" s="778"/>
      <c r="O64" s="779"/>
      <c r="P64" s="94"/>
    </row>
    <row r="65" spans="1:16" ht="38.25" customHeight="1">
      <c r="A65" s="780"/>
      <c r="B65" s="780"/>
      <c r="C65" s="780"/>
      <c r="D65" s="780"/>
      <c r="E65" s="780"/>
      <c r="F65" s="781"/>
      <c r="G65" s="781"/>
      <c r="H65" s="782"/>
      <c r="I65" s="782"/>
      <c r="J65" s="782"/>
      <c r="K65" s="782"/>
      <c r="L65" s="782"/>
      <c r="M65" s="782"/>
      <c r="N65" s="782"/>
      <c r="O65" s="782"/>
      <c r="P65" s="94"/>
    </row>
    <row r="66" spans="1:16" ht="63" hidden="1" customHeight="1">
      <c r="A66" s="780"/>
      <c r="B66" s="780"/>
      <c r="C66" s="780"/>
      <c r="D66" s="780"/>
      <c r="E66" s="781"/>
      <c r="F66" s="781"/>
      <c r="G66" s="781"/>
      <c r="H66" s="782"/>
      <c r="I66" s="782"/>
      <c r="J66" s="782"/>
      <c r="K66" s="782"/>
      <c r="L66" s="782"/>
      <c r="M66" s="782"/>
      <c r="N66" s="782"/>
      <c r="O66" s="782"/>
    </row>
    <row r="67" spans="1:16" ht="63" hidden="1" customHeight="1">
      <c r="A67" s="780"/>
      <c r="B67" s="780"/>
      <c r="C67" s="780"/>
      <c r="D67" s="780"/>
      <c r="E67" s="781"/>
      <c r="F67" s="781"/>
      <c r="G67" s="781"/>
      <c r="H67" s="782"/>
      <c r="I67" s="782"/>
      <c r="J67" s="782"/>
      <c r="K67" s="782"/>
      <c r="L67" s="782"/>
      <c r="M67" s="782"/>
      <c r="N67" s="782"/>
      <c r="O67" s="782"/>
    </row>
    <row r="68" spans="1:16" ht="63" hidden="1" customHeight="1">
      <c r="A68" s="780"/>
      <c r="B68" s="780"/>
      <c r="C68" s="780"/>
      <c r="D68" s="780"/>
      <c r="E68" s="781"/>
      <c r="F68" s="781"/>
      <c r="G68" s="781"/>
      <c r="H68" s="782"/>
      <c r="I68" s="782"/>
      <c r="J68" s="782"/>
      <c r="K68" s="782"/>
      <c r="L68" s="782"/>
      <c r="M68" s="782"/>
      <c r="N68" s="782"/>
      <c r="O68" s="782"/>
    </row>
    <row r="69" spans="1:16" ht="63" hidden="1" customHeight="1">
      <c r="A69" s="780"/>
      <c r="B69" s="780"/>
      <c r="C69" s="780"/>
      <c r="D69" s="780"/>
      <c r="E69" s="781"/>
      <c r="F69" s="781"/>
      <c r="G69" s="781"/>
      <c r="H69" s="782"/>
      <c r="I69" s="782"/>
      <c r="J69" s="782"/>
      <c r="K69" s="782"/>
      <c r="L69" s="782"/>
      <c r="M69" s="782"/>
      <c r="N69" s="782"/>
      <c r="O69" s="782"/>
    </row>
    <row r="70" spans="1:16" ht="63" hidden="1" customHeight="1">
      <c r="A70" s="780"/>
      <c r="B70" s="780"/>
      <c r="C70" s="780"/>
      <c r="D70" s="780"/>
      <c r="E70" s="781"/>
      <c r="F70" s="781"/>
      <c r="G70" s="781"/>
      <c r="H70" s="782"/>
      <c r="I70" s="782"/>
      <c r="J70" s="782"/>
      <c r="K70" s="782"/>
      <c r="L70" s="782"/>
      <c r="M70" s="782"/>
      <c r="N70" s="782"/>
      <c r="O70" s="782"/>
    </row>
    <row r="71" spans="1:16" ht="63" hidden="1" customHeight="1">
      <c r="A71" s="780"/>
      <c r="B71" s="780"/>
      <c r="C71" s="780"/>
      <c r="D71" s="780"/>
      <c r="E71" s="781"/>
      <c r="F71" s="781"/>
      <c r="G71" s="781"/>
      <c r="H71" s="782"/>
      <c r="I71" s="782"/>
      <c r="J71" s="782"/>
      <c r="K71" s="782"/>
      <c r="L71" s="782"/>
      <c r="M71" s="782"/>
      <c r="N71" s="782"/>
      <c r="O71" s="782"/>
    </row>
    <row r="72" spans="1:16" ht="63" hidden="1" customHeight="1">
      <c r="A72" s="780"/>
      <c r="B72" s="780"/>
      <c r="C72" s="780"/>
      <c r="D72" s="780"/>
      <c r="E72" s="781"/>
      <c r="F72" s="781"/>
      <c r="G72" s="781"/>
      <c r="H72" s="782"/>
      <c r="I72" s="782"/>
      <c r="J72" s="782"/>
      <c r="K72" s="782"/>
      <c r="L72" s="782"/>
      <c r="M72" s="782"/>
      <c r="N72" s="782"/>
      <c r="O72" s="782"/>
    </row>
    <row r="73" spans="1:16" ht="63" hidden="1" customHeight="1">
      <c r="A73" s="780"/>
      <c r="B73" s="780"/>
      <c r="C73" s="780"/>
      <c r="D73" s="780"/>
      <c r="E73" s="781"/>
      <c r="F73" s="781"/>
      <c r="G73" s="781"/>
      <c r="H73" s="782"/>
      <c r="I73" s="782"/>
      <c r="J73" s="782"/>
      <c r="K73" s="782"/>
      <c r="L73" s="782"/>
      <c r="M73" s="782"/>
      <c r="N73" s="782"/>
      <c r="O73" s="782"/>
    </row>
    <row r="74" spans="1:16" ht="63" hidden="1" customHeight="1">
      <c r="A74" s="780"/>
      <c r="B74" s="780"/>
      <c r="C74" s="780"/>
      <c r="D74" s="780"/>
      <c r="E74" s="781"/>
      <c r="F74" s="781"/>
      <c r="G74" s="781"/>
      <c r="H74" s="782"/>
      <c r="I74" s="782"/>
      <c r="J74" s="782"/>
      <c r="K74" s="782"/>
      <c r="L74" s="782"/>
      <c r="M74" s="782"/>
      <c r="N74" s="782"/>
      <c r="O74" s="782"/>
    </row>
    <row r="75" spans="1:16" ht="63" hidden="1" customHeight="1">
      <c r="A75" s="780"/>
      <c r="B75" s="780"/>
      <c r="C75" s="780"/>
      <c r="D75" s="780"/>
      <c r="E75" s="781"/>
      <c r="F75" s="781"/>
      <c r="G75" s="781"/>
      <c r="H75" s="782"/>
      <c r="I75" s="782"/>
      <c r="J75" s="782"/>
      <c r="K75" s="782"/>
      <c r="L75" s="782"/>
      <c r="M75" s="782"/>
      <c r="N75" s="782"/>
      <c r="O75" s="782"/>
    </row>
    <row r="76" spans="1:16" ht="63" hidden="1" customHeight="1">
      <c r="A76" s="780"/>
      <c r="B76" s="780"/>
      <c r="C76" s="780"/>
      <c r="D76" s="780"/>
      <c r="E76" s="781"/>
      <c r="F76" s="781"/>
      <c r="G76" s="781"/>
      <c r="H76" s="782"/>
      <c r="I76" s="782"/>
      <c r="J76" s="782"/>
      <c r="K76" s="782"/>
      <c r="L76" s="782"/>
      <c r="M76" s="782"/>
      <c r="N76" s="782"/>
      <c r="O76" s="782"/>
    </row>
    <row r="77" spans="1:16" ht="63" hidden="1" customHeight="1">
      <c r="A77" s="780"/>
      <c r="B77" s="780"/>
      <c r="C77" s="780"/>
      <c r="D77" s="780"/>
      <c r="E77" s="781"/>
      <c r="F77" s="781"/>
      <c r="G77" s="781"/>
      <c r="H77" s="782"/>
      <c r="I77" s="782"/>
      <c r="J77" s="782"/>
      <c r="K77" s="782"/>
      <c r="L77" s="782"/>
      <c r="M77" s="782"/>
      <c r="N77" s="782"/>
      <c r="O77" s="782"/>
    </row>
    <row r="78" spans="1:16" ht="63" hidden="1" customHeight="1">
      <c r="A78" s="780"/>
      <c r="B78" s="780"/>
      <c r="C78" s="780"/>
      <c r="D78" s="780"/>
      <c r="E78" s="781"/>
      <c r="F78" s="781"/>
      <c r="G78" s="781"/>
      <c r="H78" s="782"/>
      <c r="I78" s="782"/>
      <c r="J78" s="782"/>
      <c r="K78" s="782"/>
      <c r="L78" s="782"/>
      <c r="M78" s="782"/>
      <c r="N78" s="782"/>
      <c r="O78" s="782"/>
    </row>
  </sheetData>
  <sheetProtection password="C66E" sheet="1" objects="1" scenarios="1"/>
  <conditionalFormatting sqref="H3:K3">
    <cfRule type="expression" dxfId="119" priority="14" stopIfTrue="1">
      <formula>H2="H"</formula>
    </cfRule>
    <cfRule type="expression" dxfId="118" priority="15" stopIfTrue="1">
      <formula>H2="F"</formula>
    </cfRule>
    <cfRule type="expression" dxfId="117" priority="16" stopIfTrue="1">
      <formula>H2="O"</formula>
    </cfRule>
  </conditionalFormatting>
  <conditionalFormatting sqref="H20">
    <cfRule type="containsBlanks" dxfId="116" priority="9">
      <formula>LEN(TRIM(H20))=0</formula>
    </cfRule>
  </conditionalFormatting>
  <conditionalFormatting sqref="H21">
    <cfRule type="containsBlanks" dxfId="115" priority="8">
      <formula>LEN(TRIM(H21))=0</formula>
    </cfRule>
  </conditionalFormatting>
  <conditionalFormatting sqref="H19">
    <cfRule type="containsBlanks" dxfId="114" priority="10">
      <formula>LEN(TRIM(H19))=0</formula>
    </cfRule>
  </conditionalFormatting>
  <conditionalFormatting sqref="H27">
    <cfRule type="containsBlanks" dxfId="113" priority="6">
      <formula>LEN(TRIM(H27))=0</formula>
    </cfRule>
  </conditionalFormatting>
  <conditionalFormatting sqref="H25">
    <cfRule type="containsBlanks" dxfId="112" priority="7">
      <formula>LEN(TRIM(H25))=0</formula>
    </cfRule>
  </conditionalFormatting>
  <conditionalFormatting sqref="H33">
    <cfRule type="containsBlanks" dxfId="111" priority="4">
      <formula>LEN(TRIM(H33))=0</formula>
    </cfRule>
  </conditionalFormatting>
  <conditionalFormatting sqref="L3:O3">
    <cfRule type="expression" dxfId="110" priority="1" stopIfTrue="1">
      <formula>L2="H"</formula>
    </cfRule>
    <cfRule type="expression" dxfId="109" priority="2" stopIfTrue="1">
      <formula>L2="F"</formula>
    </cfRule>
    <cfRule type="expression" dxfId="108" priority="3" stopIfTrue="1">
      <formula>L2="O"</formula>
    </cfRule>
  </conditionalFormatting>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76"/>
  <sheetViews>
    <sheetView workbookViewId="0">
      <selection activeCell="C60" sqref="C60"/>
    </sheetView>
  </sheetViews>
  <sheetFormatPr baseColWidth="10" defaultColWidth="8.83203125" defaultRowHeight="12" x14ac:dyDescent="0"/>
  <cols>
    <col min="1" max="1" width="8.83203125" style="127"/>
    <col min="2" max="2" width="35.83203125" style="127" customWidth="1"/>
    <col min="3" max="3" width="23.5" style="259" customWidth="1"/>
    <col min="4" max="4" width="29.6640625" style="260" bestFit="1" customWidth="1"/>
    <col min="5" max="5" width="49.83203125" style="127" bestFit="1" customWidth="1"/>
    <col min="6" max="6" width="21.33203125" style="259" customWidth="1"/>
    <col min="7" max="7" width="23.5" style="259" bestFit="1" customWidth="1"/>
    <col min="8" max="8" width="33.5" style="259" bestFit="1" customWidth="1"/>
    <col min="9" max="9" width="24.1640625" style="259" bestFit="1" customWidth="1"/>
    <col min="10" max="10" width="40.5" style="259" bestFit="1" customWidth="1"/>
    <col min="11" max="11" width="22.6640625" style="259" bestFit="1" customWidth="1"/>
    <col min="12" max="12" width="8.83203125" style="127"/>
    <col min="13" max="13" width="18.5" style="127" bestFit="1" customWidth="1"/>
    <col min="14" max="16384" width="8.83203125" style="127"/>
  </cols>
  <sheetData>
    <row r="1" spans="2:11" ht="13" thickBot="1"/>
    <row r="2" spans="2:11" ht="27.75" customHeight="1" thickBot="1">
      <c r="B2" s="347" t="s">
        <v>83</v>
      </c>
      <c r="C2" s="347" t="s">
        <v>84</v>
      </c>
      <c r="E2" s="346"/>
      <c r="F2" s="263"/>
    </row>
    <row r="3" spans="2:11" ht="27.75" customHeight="1" thickBot="1">
      <c r="B3" s="367" t="s">
        <v>85</v>
      </c>
      <c r="C3" s="431">
        <v>10866.641045349699</v>
      </c>
      <c r="E3" s="262"/>
      <c r="F3" s="266"/>
      <c r="H3" s="263"/>
      <c r="I3" s="267"/>
    </row>
    <row r="4" spans="2:11" ht="27.75" customHeight="1" thickBot="1">
      <c r="B4" s="442" t="s">
        <v>86</v>
      </c>
      <c r="C4" s="367">
        <v>14</v>
      </c>
      <c r="E4" s="262"/>
      <c r="F4" s="267"/>
    </row>
    <row r="5" spans="2:11" ht="27.75" customHeight="1" thickBot="1">
      <c r="B5" s="443" t="s">
        <v>87</v>
      </c>
      <c r="C5" s="463">
        <v>221.4</v>
      </c>
      <c r="E5" s="271"/>
      <c r="F5" s="267"/>
    </row>
    <row r="6" spans="2:11" ht="27.75" customHeight="1" thickBot="1">
      <c r="B6" s="444" t="s">
        <v>88</v>
      </c>
      <c r="C6" s="367">
        <v>246</v>
      </c>
      <c r="E6" s="274"/>
      <c r="F6" s="267"/>
    </row>
    <row r="7" spans="2:11" ht="27.75" customHeight="1" thickBot="1">
      <c r="B7" s="445" t="s">
        <v>89</v>
      </c>
      <c r="C7" s="463">
        <v>44.173337582722482</v>
      </c>
      <c r="E7" s="276"/>
      <c r="F7" s="267"/>
    </row>
    <row r="8" spans="2:11" ht="13" thickBot="1">
      <c r="B8" s="263"/>
      <c r="C8" s="267"/>
      <c r="D8" s="259"/>
      <c r="E8" s="276"/>
    </row>
    <row r="9" spans="2:11" ht="20.25" customHeight="1" thickBot="1">
      <c r="B9" s="438" t="s">
        <v>90</v>
      </c>
      <c r="C9" s="344" t="s">
        <v>91</v>
      </c>
      <c r="D9" s="259"/>
      <c r="E9" s="262"/>
    </row>
    <row r="10" spans="2:11" ht="20.25" customHeight="1">
      <c r="B10" s="435" t="s">
        <v>5</v>
      </c>
      <c r="C10" s="587">
        <f>'Direct costs Colombia'!H19</f>
        <v>0.15</v>
      </c>
      <c r="D10" s="127"/>
    </row>
    <row r="11" spans="2:11" ht="20.25" customHeight="1">
      <c r="B11" s="436" t="s">
        <v>6</v>
      </c>
      <c r="C11" s="587">
        <f>'Direct costs Colombia'!H20</f>
        <v>0.39</v>
      </c>
      <c r="D11" s="127"/>
    </row>
    <row r="12" spans="2:11" ht="20.25" customHeight="1" thickBot="1">
      <c r="B12" s="437" t="s">
        <v>7</v>
      </c>
      <c r="C12" s="588">
        <f>'Direct costs Colombia'!H21</f>
        <v>0.46</v>
      </c>
      <c r="D12" s="127"/>
    </row>
    <row r="13" spans="2:11" s="260" customFormat="1">
      <c r="B13" s="267"/>
      <c r="C13" s="282"/>
      <c r="D13" s="267"/>
      <c r="F13" s="267"/>
      <c r="G13" s="267"/>
      <c r="H13" s="267"/>
      <c r="I13" s="267"/>
      <c r="J13" s="267"/>
      <c r="K13" s="267"/>
    </row>
    <row r="14" spans="2:11" hidden="1">
      <c r="B14" s="283" t="s">
        <v>28</v>
      </c>
      <c r="C14" s="124"/>
      <c r="D14" s="284"/>
      <c r="E14" s="285"/>
      <c r="F14" s="284"/>
      <c r="G14" s="284"/>
      <c r="H14" s="284"/>
      <c r="I14" s="284"/>
      <c r="J14" s="284"/>
      <c r="K14" s="284"/>
    </row>
    <row r="15" spans="2:11" s="286" customFormat="1" hidden="1">
      <c r="B15" s="287" t="s">
        <v>92</v>
      </c>
      <c r="C15" s="288"/>
      <c r="D15" s="289"/>
      <c r="E15" s="288"/>
      <c r="F15" s="287" t="s">
        <v>93</v>
      </c>
      <c r="G15" s="287" t="s">
        <v>94</v>
      </c>
      <c r="H15" s="287" t="s">
        <v>95</v>
      </c>
      <c r="I15" s="287"/>
      <c r="J15" s="287"/>
      <c r="K15" s="287"/>
    </row>
    <row r="16" spans="2:11" hidden="1">
      <c r="B16" s="291" t="s">
        <v>96</v>
      </c>
      <c r="C16" s="291" t="s">
        <v>97</v>
      </c>
      <c r="D16" s="291" t="s">
        <v>98</v>
      </c>
      <c r="E16" s="291" t="s">
        <v>99</v>
      </c>
      <c r="F16" s="291" t="s">
        <v>100</v>
      </c>
      <c r="G16" s="291" t="s">
        <v>6</v>
      </c>
      <c r="H16" s="291" t="s">
        <v>7</v>
      </c>
      <c r="I16" s="291" t="s">
        <v>101</v>
      </c>
      <c r="J16" s="291" t="s">
        <v>102</v>
      </c>
      <c r="K16" s="291" t="s">
        <v>103</v>
      </c>
    </row>
    <row r="17" spans="2:13" hidden="1">
      <c r="B17" s="292" t="s">
        <v>104</v>
      </c>
      <c r="C17" s="316">
        <v>3.72</v>
      </c>
      <c r="D17" s="313">
        <v>0.26800000000000002</v>
      </c>
      <c r="E17" s="277">
        <f>C17*D17</f>
        <v>0.99696000000000007</v>
      </c>
      <c r="F17" s="259">
        <f>$C$10*E17</f>
        <v>0.14954400000000001</v>
      </c>
      <c r="G17" s="259">
        <f>$C$11*E17</f>
        <v>0.38881440000000006</v>
      </c>
      <c r="H17" s="259">
        <f>$C$12*E17</f>
        <v>0.45860160000000005</v>
      </c>
      <c r="I17" s="259">
        <f>($C$7*$C$4)*F17</f>
        <v>92.482006336589123</v>
      </c>
      <c r="J17" s="259">
        <f>($C$7*$C$5)*G17</f>
        <v>3802.5958662567264</v>
      </c>
      <c r="K17" s="259">
        <f>$C$3*H17</f>
        <v>4983.4589700230454</v>
      </c>
    </row>
    <row r="18" spans="2:13" hidden="1">
      <c r="B18" s="292" t="s">
        <v>105</v>
      </c>
      <c r="C18" s="316">
        <v>5.63</v>
      </c>
      <c r="D18" s="348">
        <v>0.627</v>
      </c>
      <c r="E18" s="277">
        <f t="shared" ref="E18:E25" si="0">C18*D18</f>
        <v>3.5300099999999999</v>
      </c>
      <c r="F18" s="259">
        <f t="shared" ref="F18:F25" si="1">$C$10*E18</f>
        <v>0.52950149999999996</v>
      </c>
      <c r="G18" s="259">
        <f t="shared" ref="G18:G25" si="2">$C$11*E18</f>
        <v>1.3767039000000001</v>
      </c>
      <c r="H18" s="259">
        <f t="shared" ref="H18:H25" si="3">$C$12*E18</f>
        <v>1.6238045999999999</v>
      </c>
      <c r="I18" s="259">
        <f t="shared" ref="I18:I25" si="4">($C$7*$C$4)*F18</f>
        <v>327.45787914081097</v>
      </c>
      <c r="J18" s="259">
        <f t="shared" ref="J18:J25" si="5">($C$7*$C$5)*G18</f>
        <v>13464.132396329747</v>
      </c>
      <c r="K18" s="259">
        <f t="shared" ref="K18:K25" si="6">$C$3*H18</f>
        <v>17645.301715987651</v>
      </c>
    </row>
    <row r="19" spans="2:13" hidden="1">
      <c r="B19" s="292" t="s">
        <v>106</v>
      </c>
      <c r="C19" s="316">
        <v>10.23</v>
      </c>
      <c r="D19" s="348">
        <v>0.73499999999999999</v>
      </c>
      <c r="E19" s="277">
        <f t="shared" si="0"/>
        <v>7.51905</v>
      </c>
      <c r="F19" s="259">
        <f t="shared" si="1"/>
        <v>1.1278575</v>
      </c>
      <c r="G19" s="259">
        <f t="shared" si="2"/>
        <v>2.9324295</v>
      </c>
      <c r="H19" s="259">
        <f t="shared" si="3"/>
        <v>3.4587630000000003</v>
      </c>
      <c r="I19" s="259">
        <f t="shared" si="4"/>
        <v>697.49722129787585</v>
      </c>
      <c r="J19" s="259">
        <f t="shared" si="5"/>
        <v>28679.092890564953</v>
      </c>
      <c r="K19" s="259">
        <f t="shared" si="6"/>
        <v>37585.135981936866</v>
      </c>
    </row>
    <row r="20" spans="2:13" hidden="1">
      <c r="B20" s="292" t="s">
        <v>107</v>
      </c>
      <c r="C20" s="316">
        <v>18.47</v>
      </c>
      <c r="D20" s="348">
        <v>0.748</v>
      </c>
      <c r="E20" s="277">
        <f t="shared" si="0"/>
        <v>13.81556</v>
      </c>
      <c r="F20" s="259">
        <f t="shared" si="1"/>
        <v>2.0723339999999997</v>
      </c>
      <c r="G20" s="259">
        <f t="shared" si="2"/>
        <v>5.3880683999999999</v>
      </c>
      <c r="H20" s="259">
        <f t="shared" si="3"/>
        <v>6.3551576000000001</v>
      </c>
      <c r="I20" s="259">
        <f t="shared" si="4"/>
        <v>1281.5867311261504</v>
      </c>
      <c r="J20" s="259">
        <f t="shared" si="5"/>
        <v>52695.184707532673</v>
      </c>
      <c r="K20" s="259">
        <f t="shared" si="6"/>
        <v>69059.216425826089</v>
      </c>
    </row>
    <row r="21" spans="2:13" hidden="1">
      <c r="B21" s="292" t="s">
        <v>108</v>
      </c>
      <c r="C21" s="316">
        <v>25.42</v>
      </c>
      <c r="D21" s="348">
        <v>0.76500000000000001</v>
      </c>
      <c r="E21" s="277">
        <f t="shared" si="0"/>
        <v>19.446300000000001</v>
      </c>
      <c r="F21" s="259">
        <f t="shared" si="1"/>
        <v>2.9169450000000001</v>
      </c>
      <c r="G21" s="259">
        <f t="shared" si="2"/>
        <v>7.5840570000000005</v>
      </c>
      <c r="H21" s="259">
        <f t="shared" si="3"/>
        <v>8.9452980000000011</v>
      </c>
      <c r="I21" s="259">
        <f t="shared" si="4"/>
        <v>1803.9167467332823</v>
      </c>
      <c r="J21" s="259">
        <f t="shared" si="5"/>
        <v>74171.90257782476</v>
      </c>
      <c r="K21" s="259">
        <f t="shared" si="6"/>
        <v>97205.342409684585</v>
      </c>
    </row>
    <row r="22" spans="2:13" hidden="1">
      <c r="B22" s="292" t="s">
        <v>109</v>
      </c>
      <c r="C22" s="316">
        <v>40.33</v>
      </c>
      <c r="D22" s="348">
        <v>0.747</v>
      </c>
      <c r="E22" s="277">
        <f t="shared" si="0"/>
        <v>30.12651</v>
      </c>
      <c r="F22" s="259">
        <f t="shared" si="1"/>
        <v>4.5189765</v>
      </c>
      <c r="G22" s="259">
        <f t="shared" si="2"/>
        <v>11.7493389</v>
      </c>
      <c r="H22" s="259">
        <f t="shared" si="3"/>
        <v>13.858194600000001</v>
      </c>
      <c r="I22" s="259">
        <f t="shared" si="4"/>
        <v>2794.6558424804557</v>
      </c>
      <c r="J22" s="259">
        <f t="shared" si="5"/>
        <v>114908.26351181784</v>
      </c>
      <c r="K22" s="259">
        <f t="shared" si="6"/>
        <v>150592.02625480355</v>
      </c>
    </row>
    <row r="23" spans="2:13" hidden="1">
      <c r="B23" s="292" t="s">
        <v>110</v>
      </c>
      <c r="C23" s="316">
        <v>84.43</v>
      </c>
      <c r="D23" s="348">
        <v>0.72</v>
      </c>
      <c r="E23" s="277">
        <f t="shared" si="0"/>
        <v>60.7896</v>
      </c>
      <c r="F23" s="259">
        <f t="shared" si="1"/>
        <v>9.1184399999999997</v>
      </c>
      <c r="G23" s="259">
        <f t="shared" si="2"/>
        <v>23.707944000000001</v>
      </c>
      <c r="H23" s="259">
        <f t="shared" si="3"/>
        <v>27.963216000000003</v>
      </c>
      <c r="I23" s="259">
        <f t="shared" si="4"/>
        <v>5639.0869968691995</v>
      </c>
      <c r="J23" s="259">
        <f t="shared" si="5"/>
        <v>231863.14563412764</v>
      </c>
      <c r="K23" s="259">
        <f t="shared" si="6"/>
        <v>303866.23074557947</v>
      </c>
    </row>
    <row r="24" spans="2:13" hidden="1">
      <c r="B24" s="292" t="s">
        <v>111</v>
      </c>
      <c r="C24" s="316">
        <v>158.12</v>
      </c>
      <c r="D24" s="348">
        <v>0.66299999999999992</v>
      </c>
      <c r="E24" s="277">
        <f t="shared" si="0"/>
        <v>104.83355999999999</v>
      </c>
      <c r="F24" s="259">
        <f t="shared" si="1"/>
        <v>15.725033999999997</v>
      </c>
      <c r="G24" s="259">
        <f t="shared" si="2"/>
        <v>40.885088400000001</v>
      </c>
      <c r="H24" s="259">
        <f t="shared" si="3"/>
        <v>48.223437599999997</v>
      </c>
      <c r="I24" s="259">
        <f t="shared" si="4"/>
        <v>9724.781295345043</v>
      </c>
      <c r="J24" s="259">
        <f t="shared" si="5"/>
        <v>399855.22177517298</v>
      </c>
      <c r="K24" s="259">
        <f t="shared" si="6"/>
        <v>524026.78637201997</v>
      </c>
    </row>
    <row r="25" spans="2:13" hidden="1">
      <c r="B25" s="292" t="s">
        <v>112</v>
      </c>
      <c r="C25" s="316">
        <v>209.35</v>
      </c>
      <c r="D25" s="348">
        <v>0.56100000000000005</v>
      </c>
      <c r="E25" s="277">
        <f t="shared" si="0"/>
        <v>117.44535</v>
      </c>
      <c r="F25" s="259">
        <f t="shared" si="1"/>
        <v>17.616802499999999</v>
      </c>
      <c r="G25" s="259">
        <f t="shared" si="2"/>
        <v>45.803686500000005</v>
      </c>
      <c r="H25" s="259">
        <f t="shared" si="3"/>
        <v>54.024861000000001</v>
      </c>
      <c r="I25" s="259">
        <f t="shared" si="4"/>
        <v>10894.701495449091</v>
      </c>
      <c r="J25" s="259">
        <f t="shared" si="5"/>
        <v>447958.99777430831</v>
      </c>
      <c r="K25" s="259">
        <f t="shared" si="6"/>
        <v>587068.7720119122</v>
      </c>
    </row>
    <row r="26" spans="2:13" s="303" customFormat="1" hidden="1">
      <c r="B26" s="297" t="s">
        <v>113</v>
      </c>
      <c r="C26" s="342">
        <v>289.38</v>
      </c>
      <c r="D26" s="352" t="s">
        <v>114</v>
      </c>
      <c r="E26" s="300"/>
      <c r="F26" s="301"/>
      <c r="G26" s="301"/>
      <c r="H26" s="301"/>
      <c r="I26" s="302"/>
      <c r="J26" s="302"/>
      <c r="K26" s="302"/>
    </row>
    <row r="27" spans="2:13" s="303" customFormat="1" hidden="1">
      <c r="B27" s="304" t="s">
        <v>115</v>
      </c>
      <c r="C27" s="342">
        <v>1584.2299999999998</v>
      </c>
      <c r="D27" s="352" t="s">
        <v>114</v>
      </c>
      <c r="E27" s="300"/>
      <c r="F27" s="301"/>
      <c r="G27" s="301"/>
      <c r="H27" s="301"/>
      <c r="I27" s="302"/>
      <c r="J27" s="302"/>
      <c r="K27" s="302"/>
      <c r="M27" s="305"/>
    </row>
    <row r="28" spans="2:13" hidden="1">
      <c r="B28" s="306"/>
      <c r="C28" s="295"/>
      <c r="D28" s="349"/>
      <c r="E28" s="307" t="s">
        <v>59</v>
      </c>
      <c r="F28" s="308"/>
      <c r="G28" s="309"/>
      <c r="H28" s="309"/>
      <c r="I28" s="308">
        <f>SUM(I17:I27)</f>
        <v>33256.166214778495</v>
      </c>
      <c r="J28" s="308">
        <f>SUM(J17:J27)</f>
        <v>1367398.5371339356</v>
      </c>
      <c r="K28" s="308">
        <f>SUM(K17:K27)</f>
        <v>1792032.2708877735</v>
      </c>
      <c r="M28" s="310"/>
    </row>
    <row r="29" spans="2:13" hidden="1">
      <c r="B29" s="306"/>
      <c r="D29" s="349"/>
      <c r="E29" s="263"/>
      <c r="F29" s="311"/>
    </row>
    <row r="30" spans="2:13" hidden="1">
      <c r="B30" s="287" t="s">
        <v>116</v>
      </c>
      <c r="C30" s="289"/>
      <c r="D30" s="289"/>
      <c r="E30" s="288"/>
      <c r="F30" s="287" t="s">
        <v>93</v>
      </c>
      <c r="G30" s="287" t="s">
        <v>94</v>
      </c>
      <c r="H30" s="287" t="s">
        <v>95</v>
      </c>
      <c r="I30" s="287"/>
      <c r="J30" s="287"/>
      <c r="K30" s="287"/>
      <c r="M30" s="312"/>
    </row>
    <row r="31" spans="2:13" hidden="1">
      <c r="B31" s="291" t="s">
        <v>96</v>
      </c>
      <c r="C31" s="291" t="s">
        <v>97</v>
      </c>
      <c r="D31" s="291" t="s">
        <v>98</v>
      </c>
      <c r="E31" s="291" t="s">
        <v>117</v>
      </c>
      <c r="F31" s="291" t="s">
        <v>100</v>
      </c>
      <c r="G31" s="291" t="s">
        <v>6</v>
      </c>
      <c r="H31" s="291" t="s">
        <v>7</v>
      </c>
      <c r="I31" s="291" t="s">
        <v>101</v>
      </c>
      <c r="J31" s="291" t="s">
        <v>102</v>
      </c>
      <c r="K31" s="291" t="s">
        <v>103</v>
      </c>
    </row>
    <row r="32" spans="2:13" hidden="1">
      <c r="B32" s="292" t="s">
        <v>104</v>
      </c>
      <c r="C32" s="295">
        <v>3.87</v>
      </c>
      <c r="D32" s="313">
        <v>0.39899999999999997</v>
      </c>
      <c r="E32" s="277">
        <f>C32*D32</f>
        <v>1.54413</v>
      </c>
      <c r="F32" s="259">
        <f>$C$10*E32</f>
        <v>0.23161949999999998</v>
      </c>
      <c r="G32" s="277">
        <f>$C$11*E32</f>
        <v>0.60221069999999999</v>
      </c>
      <c r="H32" s="259">
        <f>$C$12*E32</f>
        <v>0.71029980000000004</v>
      </c>
      <c r="I32" s="259">
        <f>($C$7*$C$4)*F32</f>
        <v>143.23968909937946</v>
      </c>
      <c r="J32" s="259">
        <f>($C$7*$C$5)*G32</f>
        <v>5889.6067595119139</v>
      </c>
      <c r="K32" s="259">
        <f>$C$3*H32</f>
        <v>7718.5729611836823</v>
      </c>
    </row>
    <row r="33" spans="2:11" hidden="1">
      <c r="B33" s="292" t="s">
        <v>105</v>
      </c>
      <c r="C33" s="295">
        <v>7.05</v>
      </c>
      <c r="D33" s="348">
        <v>0.85099999999999998</v>
      </c>
      <c r="E33" s="277">
        <f t="shared" ref="E33:E40" si="7">C33*D33</f>
        <v>5.9995499999999993</v>
      </c>
      <c r="F33" s="259">
        <f t="shared" ref="F33:F40" si="8">$C$10*E33</f>
        <v>0.89993249999999991</v>
      </c>
      <c r="G33" s="277">
        <f t="shared" ref="G33:G40" si="9">$C$11*E33</f>
        <v>2.3398244999999998</v>
      </c>
      <c r="H33" s="259">
        <f t="shared" ref="H33:H40" si="10">$C$12*E33</f>
        <v>2.7597929999999997</v>
      </c>
      <c r="I33" s="259">
        <f t="shared" ref="I33:I40" si="11">($C$7*$C$4)*F33</f>
        <v>556.5423097382876</v>
      </c>
      <c r="J33" s="259">
        <f t="shared" ref="J33:J40" si="12">($C$7*$C$5)*G33</f>
        <v>22883.42965555342</v>
      </c>
      <c r="K33" s="259">
        <f t="shared" ref="K33:K40" si="13">$C$3*H33</f>
        <v>29989.679890468778</v>
      </c>
    </row>
    <row r="34" spans="2:11" hidden="1">
      <c r="B34" s="292" t="s">
        <v>106</v>
      </c>
      <c r="C34" s="295">
        <v>11.18</v>
      </c>
      <c r="D34" s="348">
        <v>0.95299999999999996</v>
      </c>
      <c r="E34" s="277">
        <f t="shared" si="7"/>
        <v>10.654539999999999</v>
      </c>
      <c r="F34" s="259">
        <f t="shared" si="8"/>
        <v>1.5981809999999999</v>
      </c>
      <c r="G34" s="277">
        <f t="shared" si="9"/>
        <v>4.1552705999999997</v>
      </c>
      <c r="H34" s="259">
        <f t="shared" si="10"/>
        <v>4.9010883999999999</v>
      </c>
      <c r="I34" s="259">
        <f t="shared" si="11"/>
        <v>988.35784363810194</v>
      </c>
      <c r="J34" s="259">
        <f t="shared" si="12"/>
        <v>40638.450650845502</v>
      </c>
      <c r="K34" s="259">
        <f t="shared" si="13"/>
        <v>53258.368374327285</v>
      </c>
    </row>
    <row r="35" spans="2:11" hidden="1">
      <c r="B35" s="292" t="s">
        <v>107</v>
      </c>
      <c r="C35" s="295">
        <v>15.75</v>
      </c>
      <c r="D35" s="348">
        <v>0.96900000000000008</v>
      </c>
      <c r="E35" s="277">
        <f t="shared" si="7"/>
        <v>15.261750000000001</v>
      </c>
      <c r="F35" s="259">
        <f t="shared" si="8"/>
        <v>2.2892625</v>
      </c>
      <c r="G35" s="277">
        <f t="shared" si="9"/>
        <v>5.9520825000000004</v>
      </c>
      <c r="H35" s="259">
        <f t="shared" si="10"/>
        <v>7.0204050000000011</v>
      </c>
      <c r="I35" s="259">
        <f t="shared" si="11"/>
        <v>1415.7411131915412</v>
      </c>
      <c r="J35" s="259">
        <f t="shared" si="12"/>
        <v>58211.229599827064</v>
      </c>
      <c r="K35" s="259">
        <f t="shared" si="13"/>
        <v>76288.221127978264</v>
      </c>
    </row>
    <row r="36" spans="2:11" hidden="1">
      <c r="B36" s="292" t="s">
        <v>108</v>
      </c>
      <c r="C36" s="295">
        <v>20.67</v>
      </c>
      <c r="D36" s="348">
        <v>0.97099999999999997</v>
      </c>
      <c r="E36" s="277">
        <f t="shared" si="7"/>
        <v>20.07057</v>
      </c>
      <c r="F36" s="259">
        <f t="shared" si="8"/>
        <v>3.0105854999999999</v>
      </c>
      <c r="G36" s="277">
        <f t="shared" si="9"/>
        <v>7.8275223</v>
      </c>
      <c r="H36" s="259">
        <f t="shared" si="10"/>
        <v>9.2324622000000005</v>
      </c>
      <c r="I36" s="259">
        <f t="shared" si="11"/>
        <v>1861.826534584091</v>
      </c>
      <c r="J36" s="259">
        <f t="shared" si="12"/>
        <v>76552.987597713305</v>
      </c>
      <c r="K36" s="259">
        <f t="shared" si="13"/>
        <v>100325.85269215959</v>
      </c>
    </row>
    <row r="37" spans="2:11" hidden="1">
      <c r="B37" s="292" t="s">
        <v>109</v>
      </c>
      <c r="C37" s="295">
        <v>30.52</v>
      </c>
      <c r="D37" s="348">
        <v>0.96700000000000008</v>
      </c>
      <c r="E37" s="277">
        <f t="shared" si="7"/>
        <v>29.512840000000001</v>
      </c>
      <c r="F37" s="259">
        <f t="shared" si="8"/>
        <v>4.4269259999999999</v>
      </c>
      <c r="G37" s="277">
        <f t="shared" si="9"/>
        <v>11.5100076</v>
      </c>
      <c r="H37" s="259">
        <f t="shared" si="10"/>
        <v>13.575906400000001</v>
      </c>
      <c r="I37" s="259">
        <f t="shared" si="11"/>
        <v>2737.7293531242385</v>
      </c>
      <c r="J37" s="259">
        <f t="shared" si="12"/>
        <v>112567.60891660262</v>
      </c>
      <c r="K37" s="259">
        <f t="shared" si="13"/>
        <v>147524.50171406567</v>
      </c>
    </row>
    <row r="38" spans="2:11" hidden="1">
      <c r="B38" s="292" t="s">
        <v>110</v>
      </c>
      <c r="C38" s="295">
        <v>75.099999999999994</v>
      </c>
      <c r="D38" s="348">
        <v>0.96400000000000008</v>
      </c>
      <c r="E38" s="277">
        <f t="shared" si="7"/>
        <v>72.3964</v>
      </c>
      <c r="F38" s="259">
        <f t="shared" si="8"/>
        <v>10.85946</v>
      </c>
      <c r="G38" s="277">
        <f t="shared" si="9"/>
        <v>28.234596</v>
      </c>
      <c r="H38" s="259">
        <f t="shared" si="10"/>
        <v>33.302343999999998</v>
      </c>
      <c r="I38" s="259">
        <f t="shared" si="11"/>
        <v>6715.7802956450014</v>
      </c>
      <c r="J38" s="259">
        <f t="shared" si="12"/>
        <v>276133.69781322061</v>
      </c>
      <c r="K38" s="259">
        <f t="shared" si="13"/>
        <v>361884.61821675528</v>
      </c>
    </row>
    <row r="39" spans="2:11" hidden="1">
      <c r="B39" s="292" t="s">
        <v>111</v>
      </c>
      <c r="C39" s="295">
        <v>162.22</v>
      </c>
      <c r="D39" s="348">
        <v>0.94299999999999995</v>
      </c>
      <c r="E39" s="277">
        <f t="shared" si="7"/>
        <v>152.97345999999999</v>
      </c>
      <c r="F39" s="259">
        <f t="shared" si="8"/>
        <v>22.946018999999996</v>
      </c>
      <c r="G39" s="277">
        <f t="shared" si="9"/>
        <v>59.659649399999999</v>
      </c>
      <c r="H39" s="259">
        <f t="shared" si="10"/>
        <v>70.367791600000004</v>
      </c>
      <c r="I39" s="259">
        <f t="shared" si="11"/>
        <v>14190.431408531897</v>
      </c>
      <c r="J39" s="259">
        <f t="shared" si="12"/>
        <v>583469.99542909302</v>
      </c>
      <c r="K39" s="259">
        <f t="shared" si="13"/>
        <v>764661.53247117379</v>
      </c>
    </row>
    <row r="40" spans="2:11" hidden="1">
      <c r="B40" s="292" t="s">
        <v>112</v>
      </c>
      <c r="C40" s="295">
        <v>263.02</v>
      </c>
      <c r="D40" s="348">
        <v>0.90500000000000003</v>
      </c>
      <c r="E40" s="277">
        <f t="shared" si="7"/>
        <v>238.03309999999999</v>
      </c>
      <c r="F40" s="259">
        <f t="shared" si="8"/>
        <v>35.704964999999994</v>
      </c>
      <c r="G40" s="277">
        <f t="shared" si="9"/>
        <v>92.832909000000001</v>
      </c>
      <c r="H40" s="259">
        <f t="shared" si="10"/>
        <v>109.495226</v>
      </c>
      <c r="I40" s="259">
        <f t="shared" si="11"/>
        <v>22080.904612540067</v>
      </c>
      <c r="J40" s="259">
        <f t="shared" si="12"/>
        <v>907903.70936875488</v>
      </c>
      <c r="K40" s="259">
        <f t="shared" si="13"/>
        <v>1189845.3171214415</v>
      </c>
    </row>
    <row r="41" spans="2:11" hidden="1">
      <c r="B41" s="297" t="s">
        <v>113</v>
      </c>
      <c r="C41" s="315">
        <v>383.08</v>
      </c>
      <c r="D41" s="352" t="s">
        <v>114</v>
      </c>
      <c r="E41" s="355"/>
      <c r="F41" s="302"/>
      <c r="G41" s="355"/>
      <c r="H41" s="302"/>
      <c r="I41" s="302"/>
      <c r="J41" s="302"/>
      <c r="K41" s="302"/>
    </row>
    <row r="42" spans="2:11" s="303" customFormat="1" hidden="1">
      <c r="B42" s="304" t="s">
        <v>115</v>
      </c>
      <c r="C42" s="315">
        <v>1803.4700000000005</v>
      </c>
      <c r="D42" s="352" t="s">
        <v>114</v>
      </c>
      <c r="E42" s="300"/>
      <c r="F42" s="301"/>
      <c r="G42" s="300"/>
      <c r="H42" s="301"/>
      <c r="I42" s="302"/>
      <c r="J42" s="301"/>
      <c r="K42" s="302"/>
    </row>
    <row r="43" spans="2:11" hidden="1">
      <c r="B43" s="260"/>
      <c r="C43" s="316"/>
      <c r="D43" s="267"/>
      <c r="E43" s="307" t="s">
        <v>59</v>
      </c>
      <c r="F43" s="308"/>
      <c r="G43" s="309"/>
      <c r="H43" s="309"/>
      <c r="I43" s="308">
        <f>SUM(I32:I42)</f>
        <v>50690.553160092604</v>
      </c>
      <c r="J43" s="308">
        <f>SUM(J32:J41)</f>
        <v>2084250.7157911223</v>
      </c>
      <c r="K43" s="308">
        <f>SUM(K32:K42)</f>
        <v>2731496.6645695539</v>
      </c>
    </row>
    <row r="44" spans="2:11" ht="13" thickBot="1">
      <c r="B44" s="260"/>
      <c r="C44" s="316"/>
    </row>
    <row r="45" spans="2:11">
      <c r="B45" s="456"/>
      <c r="C45" s="318" t="s">
        <v>118</v>
      </c>
      <c r="D45" s="318" t="s">
        <v>119</v>
      </c>
      <c r="E45" s="319" t="s">
        <v>120</v>
      </c>
      <c r="F45" s="311"/>
    </row>
    <row r="46" spans="2:11">
      <c r="B46" s="457" t="s">
        <v>59</v>
      </c>
      <c r="C46" s="384">
        <f>SUM(I28,I43)</f>
        <v>83946.7193748711</v>
      </c>
      <c r="D46" s="384">
        <f>SUM(J28,J43)</f>
        <v>3451649.2529250579</v>
      </c>
      <c r="E46" s="385">
        <f>SUM(K28,K43)</f>
        <v>4523528.9354573274</v>
      </c>
    </row>
    <row r="47" spans="2:11">
      <c r="B47" s="457"/>
      <c r="C47" s="384"/>
      <c r="D47" s="361"/>
      <c r="E47" s="330"/>
    </row>
    <row r="48" spans="2:11">
      <c r="B48" s="457" t="s">
        <v>121</v>
      </c>
      <c r="C48" s="384">
        <f>SUM(C46:D46)</f>
        <v>3535595.9722999288</v>
      </c>
      <c r="D48" s="361"/>
      <c r="E48" s="330"/>
    </row>
    <row r="49" spans="2:10">
      <c r="B49" s="457" t="s">
        <v>122</v>
      </c>
      <c r="C49" s="384">
        <f>E46</f>
        <v>4523528.9354573274</v>
      </c>
      <c r="D49" s="392"/>
      <c r="E49" s="393"/>
    </row>
    <row r="50" spans="2:10">
      <c r="B50" s="458"/>
      <c r="C50" s="384"/>
      <c r="D50" s="370"/>
      <c r="E50" s="371"/>
    </row>
    <row r="51" spans="2:10">
      <c r="B51" s="459" t="s">
        <v>123</v>
      </c>
      <c r="C51" s="384">
        <f>SUM(C46:E46)</f>
        <v>8059124.9077572562</v>
      </c>
      <c r="D51" s="361"/>
      <c r="E51" s="330"/>
    </row>
    <row r="52" spans="2:10">
      <c r="B52" s="459" t="s">
        <v>124</v>
      </c>
      <c r="C52" s="384">
        <f>C51*(1+D55)</f>
        <v>8445962.9033296052</v>
      </c>
      <c r="D52" s="361"/>
      <c r="E52" s="330"/>
    </row>
    <row r="53" spans="2:10">
      <c r="B53" s="459" t="s">
        <v>125</v>
      </c>
      <c r="C53" s="384">
        <f>C52*(1+D55)</f>
        <v>8851369.1226894259</v>
      </c>
      <c r="D53" s="361"/>
      <c r="E53" s="330"/>
    </row>
    <row r="54" spans="2:10">
      <c r="B54" s="457" t="s">
        <v>126</v>
      </c>
      <c r="C54" s="384">
        <f>C53-C51</f>
        <v>792244.21493216977</v>
      </c>
      <c r="D54" s="370" t="s">
        <v>138</v>
      </c>
      <c r="E54" s="393"/>
    </row>
    <row r="55" spans="2:10" ht="13" thickBot="1">
      <c r="B55" s="460" t="s">
        <v>127</v>
      </c>
      <c r="C55" s="589">
        <f>C54/C51</f>
        <v>9.8304000000000058E-2</v>
      </c>
      <c r="D55" s="589">
        <f>'Direct costs Colombia'!H12</f>
        <v>4.8000000000000001E-2</v>
      </c>
      <c r="E55" s="394"/>
    </row>
    <row r="56" spans="2:10">
      <c r="B56" s="292"/>
      <c r="C56" s="293"/>
      <c r="D56" s="293"/>
      <c r="E56" s="260"/>
      <c r="J56" s="127"/>
    </row>
    <row r="57" spans="2:10">
      <c r="B57" s="292"/>
      <c r="C57" s="293"/>
      <c r="D57" s="293"/>
      <c r="E57" s="260"/>
    </row>
    <row r="58" spans="2:10">
      <c r="B58" s="292"/>
      <c r="C58" s="293"/>
      <c r="D58" s="293"/>
      <c r="E58" s="260"/>
    </row>
    <row r="59" spans="2:10">
      <c r="B59" s="292"/>
      <c r="C59" s="293"/>
      <c r="D59" s="293"/>
      <c r="E59" s="260"/>
    </row>
    <row r="60" spans="2:10">
      <c r="B60" s="292"/>
      <c r="C60" s="293"/>
      <c r="D60" s="293"/>
      <c r="E60" s="260"/>
    </row>
    <row r="61" spans="2:10">
      <c r="B61" s="292"/>
      <c r="C61" s="293"/>
      <c r="D61" s="293"/>
      <c r="E61" s="260"/>
    </row>
    <row r="62" spans="2:10">
      <c r="B62" s="259"/>
      <c r="C62" s="293"/>
      <c r="D62" s="293"/>
      <c r="E62" s="260"/>
    </row>
    <row r="63" spans="2:10">
      <c r="B63" s="304"/>
      <c r="C63" s="293"/>
      <c r="D63" s="293"/>
      <c r="E63" s="260"/>
    </row>
    <row r="64" spans="2:10">
      <c r="B64" s="263"/>
      <c r="C64" s="336"/>
      <c r="D64" s="337"/>
      <c r="E64" s="260"/>
    </row>
    <row r="65" spans="4:4">
      <c r="D65" s="263"/>
    </row>
    <row r="66" spans="4:4">
      <c r="D66" s="293"/>
    </row>
    <row r="67" spans="4:4">
      <c r="D67" s="293"/>
    </row>
    <row r="68" spans="4:4">
      <c r="D68" s="293"/>
    </row>
    <row r="69" spans="4:4">
      <c r="D69" s="293"/>
    </row>
    <row r="70" spans="4:4">
      <c r="D70" s="293"/>
    </row>
    <row r="71" spans="4:4">
      <c r="D71" s="293"/>
    </row>
    <row r="72" spans="4:4">
      <c r="D72" s="293"/>
    </row>
    <row r="73" spans="4:4">
      <c r="D73" s="293"/>
    </row>
    <row r="74" spans="4:4">
      <c r="D74" s="293"/>
    </row>
    <row r="75" spans="4:4">
      <c r="D75" s="293"/>
    </row>
    <row r="76" spans="4:4">
      <c r="D76" s="293"/>
    </row>
  </sheetData>
  <sheetProtection password="DC20" sheet="1" objects="1" scenarios="1"/>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F517"/>
  <sheetViews>
    <sheetView topLeftCell="E10" workbookViewId="0">
      <selection activeCell="J21" sqref="J20:J21"/>
    </sheetView>
  </sheetViews>
  <sheetFormatPr baseColWidth="10" defaultColWidth="0" defaultRowHeight="13" zeroHeight="1" outlineLevelRow="1" x14ac:dyDescent="0"/>
  <cols>
    <col min="1" max="1" width="14.5" style="94" customWidth="1"/>
    <col min="2" max="2" width="9.33203125" style="94" customWidth="1"/>
    <col min="3" max="3" width="53.5" style="94" bestFit="1" customWidth="1"/>
    <col min="4" max="4" width="10.5" style="94" bestFit="1" customWidth="1"/>
    <col min="5" max="5" width="6.33203125" style="214" bestFit="1" customWidth="1"/>
    <col min="6" max="6" width="13.6640625" style="214" bestFit="1" customWidth="1"/>
    <col min="7" max="7" width="12.6640625" style="214" customWidth="1"/>
    <col min="8" max="8" width="27.33203125" style="94" customWidth="1"/>
    <col min="9" max="9" width="14.5" style="94" customWidth="1"/>
    <col min="10" max="15" width="13.83203125" style="94" bestFit="1" customWidth="1"/>
    <col min="16" max="16" width="8.83203125" style="94" customWidth="1"/>
    <col min="17" max="344" width="0" style="145" hidden="1" customWidth="1"/>
    <col min="345" max="16384" width="8.83203125" style="145" hidden="1"/>
  </cols>
  <sheetData>
    <row r="1" spans="1:341" s="94" customFormat="1" ht="15" customHeight="1">
      <c r="A1" s="213" t="s">
        <v>1</v>
      </c>
      <c r="C1" s="213"/>
      <c r="E1" s="214"/>
      <c r="F1" s="214"/>
      <c r="G1" s="214"/>
    </row>
    <row r="2" spans="1:341" s="94" customFormat="1" ht="15" customHeight="1" thickBot="1">
      <c r="A2" s="215" t="s">
        <v>44</v>
      </c>
      <c r="C2" s="215"/>
      <c r="E2" s="214"/>
      <c r="F2" s="214"/>
      <c r="G2" s="214"/>
    </row>
    <row r="3" spans="1:341" ht="15" customHeight="1" thickBot="1">
      <c r="A3" s="236" t="str">
        <f ca="1">"Sheet: "&amp;MID(CELL("filename",A3),FIND("]",CELL("filename",A3))+1,99)</f>
        <v>Sheet: Direct costs Costa Rica</v>
      </c>
      <c r="B3" s="184"/>
      <c r="C3" s="216"/>
      <c r="D3" s="184"/>
      <c r="E3" s="216" t="s">
        <v>11</v>
      </c>
      <c r="F3" s="216" t="s">
        <v>18</v>
      </c>
      <c r="G3" s="216" t="s">
        <v>12</v>
      </c>
      <c r="H3" s="128" t="s">
        <v>1</v>
      </c>
      <c r="I3" s="669">
        <v>2016</v>
      </c>
      <c r="J3" s="669">
        <v>2017</v>
      </c>
      <c r="K3" s="669">
        <v>2018</v>
      </c>
      <c r="L3" s="75">
        <v>2019</v>
      </c>
      <c r="M3" s="75">
        <v>2020</v>
      </c>
      <c r="N3" s="75">
        <v>2021</v>
      </c>
      <c r="O3" s="670">
        <v>2022</v>
      </c>
      <c r="Q3" s="94"/>
      <c r="R3" s="94"/>
      <c r="S3" s="94"/>
      <c r="T3" s="94"/>
      <c r="U3" s="94"/>
      <c r="V3" s="94"/>
      <c r="W3" s="94"/>
      <c r="X3" s="94"/>
      <c r="Y3" s="94"/>
      <c r="Z3" s="94"/>
      <c r="AA3" s="94"/>
      <c r="AB3" s="94"/>
      <c r="AC3" s="94"/>
      <c r="AD3" s="94"/>
      <c r="AE3" s="94"/>
      <c r="AF3" s="94"/>
      <c r="AG3" s="94"/>
      <c r="AH3" s="94"/>
      <c r="AI3" s="94"/>
      <c r="AJ3" s="94"/>
      <c r="AK3" s="94"/>
      <c r="AL3" s="94"/>
      <c r="AM3" s="94"/>
      <c r="AN3" s="94"/>
      <c r="AO3" s="94"/>
    </row>
    <row r="4" spans="1:341" s="238" customFormat="1" ht="18" thickBot="1">
      <c r="A4" s="237" t="s">
        <v>2</v>
      </c>
      <c r="B4" s="95"/>
      <c r="C4" s="95"/>
      <c r="D4" s="219"/>
      <c r="E4" s="95"/>
      <c r="F4" s="95"/>
      <c r="G4" s="95"/>
      <c r="H4" s="95"/>
      <c r="I4" s="95"/>
      <c r="J4" s="95"/>
      <c r="K4" s="95"/>
      <c r="L4" s="95"/>
      <c r="M4" s="95"/>
      <c r="N4" s="95"/>
      <c r="O4" s="96"/>
      <c r="P4" s="183"/>
      <c r="Q4" s="183"/>
      <c r="R4" s="183"/>
      <c r="S4" s="183"/>
      <c r="T4" s="183"/>
      <c r="U4" s="183"/>
      <c r="V4" s="183"/>
      <c r="W4" s="183"/>
      <c r="X4" s="183"/>
      <c r="Y4" s="183"/>
      <c r="Z4" s="183"/>
      <c r="AA4" s="183"/>
      <c r="AB4" s="183"/>
      <c r="AC4" s="183"/>
      <c r="AD4" s="183"/>
      <c r="AE4" s="183"/>
      <c r="AF4" s="183"/>
      <c r="AG4" s="183"/>
      <c r="AH4" s="183"/>
      <c r="AI4" s="183"/>
      <c r="AJ4" s="183"/>
      <c r="AK4" s="183"/>
      <c r="AL4" s="183"/>
      <c r="AM4" s="183"/>
      <c r="AN4" s="183"/>
      <c r="AO4" s="183"/>
      <c r="AP4" s="196"/>
      <c r="AQ4" s="196"/>
      <c r="AR4" s="196"/>
      <c r="AS4" s="196"/>
      <c r="AT4" s="196"/>
      <c r="AU4" s="196"/>
      <c r="AV4" s="196"/>
      <c r="AW4" s="196"/>
      <c r="AX4" s="196"/>
      <c r="AY4" s="196"/>
      <c r="AZ4" s="196"/>
      <c r="BA4" s="196"/>
      <c r="BB4" s="196"/>
      <c r="BC4" s="196"/>
      <c r="BD4" s="196"/>
      <c r="BE4" s="196"/>
      <c r="BF4" s="196"/>
      <c r="BG4" s="196"/>
      <c r="BH4" s="196"/>
      <c r="BI4" s="196"/>
      <c r="BJ4" s="196"/>
      <c r="BK4" s="196"/>
      <c r="BL4" s="196"/>
      <c r="BM4" s="196"/>
      <c r="BN4" s="196"/>
      <c r="BO4" s="196"/>
      <c r="BP4" s="196"/>
      <c r="BQ4" s="196"/>
      <c r="BR4" s="196"/>
      <c r="BS4" s="196"/>
      <c r="BT4" s="196"/>
      <c r="BU4" s="196"/>
      <c r="BV4" s="196"/>
      <c r="BW4" s="196"/>
      <c r="BX4" s="196"/>
      <c r="BY4" s="196"/>
      <c r="BZ4" s="196"/>
      <c r="CA4" s="196"/>
      <c r="CB4" s="196"/>
      <c r="CC4" s="196"/>
      <c r="CD4" s="196"/>
      <c r="CE4" s="196"/>
      <c r="CF4" s="196"/>
      <c r="CG4" s="196"/>
      <c r="CH4" s="196"/>
      <c r="CI4" s="196"/>
      <c r="CJ4" s="196"/>
      <c r="CK4" s="196"/>
      <c r="CL4" s="196"/>
      <c r="CM4" s="196"/>
      <c r="CN4" s="196"/>
      <c r="CO4" s="196"/>
      <c r="CP4" s="196"/>
      <c r="CQ4" s="196"/>
      <c r="CR4" s="196"/>
      <c r="CS4" s="196"/>
      <c r="CT4" s="196"/>
      <c r="CU4" s="196"/>
      <c r="CV4" s="196"/>
      <c r="CW4" s="196"/>
      <c r="CX4" s="196"/>
      <c r="CY4" s="196"/>
      <c r="CZ4" s="196"/>
      <c r="DA4" s="196"/>
      <c r="DB4" s="196"/>
      <c r="DC4" s="196"/>
      <c r="DD4" s="196"/>
      <c r="DE4" s="196"/>
      <c r="DF4" s="196"/>
      <c r="DG4" s="196"/>
      <c r="DH4" s="196"/>
      <c r="DI4" s="196"/>
      <c r="DJ4" s="196"/>
      <c r="DK4" s="196"/>
      <c r="DL4" s="196"/>
      <c r="DM4" s="196"/>
      <c r="DN4" s="196"/>
      <c r="DO4" s="196"/>
      <c r="DP4" s="196"/>
      <c r="DQ4" s="196"/>
      <c r="DR4" s="196"/>
      <c r="DS4" s="196"/>
      <c r="DT4" s="196"/>
      <c r="DU4" s="196"/>
      <c r="DV4" s="196"/>
      <c r="DW4" s="196"/>
      <c r="DX4" s="196"/>
      <c r="DY4" s="196"/>
      <c r="DZ4" s="196"/>
      <c r="EA4" s="196"/>
      <c r="EB4" s="196"/>
      <c r="EC4" s="196"/>
      <c r="ED4" s="196"/>
      <c r="EE4" s="196"/>
      <c r="EF4" s="196"/>
      <c r="EG4" s="196"/>
      <c r="EH4" s="196"/>
      <c r="EI4" s="196"/>
      <c r="EJ4" s="196"/>
      <c r="EK4" s="196"/>
      <c r="EL4" s="196"/>
      <c r="EM4" s="196"/>
      <c r="EN4" s="196"/>
      <c r="EO4" s="196"/>
      <c r="EP4" s="196"/>
      <c r="EQ4" s="196"/>
      <c r="ER4" s="196"/>
      <c r="ES4" s="196"/>
      <c r="ET4" s="196"/>
      <c r="EU4" s="196"/>
      <c r="EV4" s="196"/>
      <c r="EW4" s="196"/>
      <c r="EX4" s="196"/>
      <c r="EY4" s="196"/>
      <c r="EZ4" s="196"/>
      <c r="FA4" s="196"/>
      <c r="FB4" s="196"/>
      <c r="FC4" s="196"/>
      <c r="FD4" s="196"/>
      <c r="FE4" s="196"/>
      <c r="FF4" s="196"/>
      <c r="FG4" s="196"/>
      <c r="FH4" s="196"/>
      <c r="FI4" s="196"/>
      <c r="FJ4" s="196"/>
      <c r="FK4" s="196"/>
      <c r="FL4" s="196"/>
      <c r="FM4" s="196"/>
      <c r="FN4" s="196"/>
      <c r="FO4" s="196"/>
      <c r="FP4" s="196"/>
      <c r="FQ4" s="196"/>
      <c r="FR4" s="196"/>
      <c r="FS4" s="196"/>
      <c r="FT4" s="196"/>
      <c r="FU4" s="196"/>
      <c r="FV4" s="196"/>
      <c r="FW4" s="196"/>
      <c r="FX4" s="196"/>
      <c r="FY4" s="196"/>
      <c r="FZ4" s="196"/>
      <c r="GA4" s="196"/>
      <c r="GB4" s="196"/>
      <c r="GC4" s="196"/>
      <c r="GD4" s="196"/>
      <c r="GE4" s="196"/>
      <c r="GF4" s="196"/>
      <c r="GG4" s="196"/>
      <c r="GH4" s="196"/>
      <c r="GI4" s="196"/>
      <c r="GJ4" s="196"/>
      <c r="GK4" s="196"/>
      <c r="GL4" s="196"/>
      <c r="GM4" s="196"/>
      <c r="GN4" s="196"/>
      <c r="GO4" s="196"/>
      <c r="GP4" s="196"/>
      <c r="GQ4" s="196"/>
      <c r="GR4" s="196"/>
      <c r="GS4" s="196"/>
      <c r="GT4" s="196"/>
      <c r="GU4" s="196"/>
      <c r="GV4" s="196"/>
      <c r="GW4" s="196"/>
      <c r="GX4" s="196"/>
      <c r="GY4" s="196"/>
      <c r="GZ4" s="196"/>
      <c r="HA4" s="196"/>
      <c r="HB4" s="196"/>
      <c r="HC4" s="196"/>
      <c r="HD4" s="196"/>
      <c r="HE4" s="196"/>
      <c r="HF4" s="196"/>
      <c r="HG4" s="196"/>
      <c r="HH4" s="196"/>
      <c r="HI4" s="196"/>
      <c r="HJ4" s="196"/>
      <c r="HK4" s="196"/>
      <c r="HL4" s="196"/>
      <c r="HM4" s="196"/>
      <c r="HN4" s="196"/>
      <c r="HO4" s="196"/>
      <c r="HP4" s="196"/>
      <c r="HQ4" s="196"/>
      <c r="HR4" s="196"/>
      <c r="HS4" s="196"/>
      <c r="HT4" s="196"/>
      <c r="HU4" s="196"/>
      <c r="HV4" s="196"/>
      <c r="HW4" s="196"/>
      <c r="HX4" s="196"/>
      <c r="HY4" s="196"/>
      <c r="HZ4" s="196"/>
      <c r="IA4" s="196"/>
      <c r="IB4" s="196"/>
      <c r="IC4" s="196"/>
      <c r="ID4" s="196"/>
      <c r="IE4" s="196"/>
      <c r="IF4" s="196"/>
      <c r="IG4" s="196"/>
      <c r="IH4" s="196"/>
      <c r="II4" s="196"/>
      <c r="IJ4" s="196"/>
      <c r="IK4" s="196"/>
      <c r="IL4" s="196"/>
      <c r="IM4" s="196"/>
      <c r="IN4" s="196"/>
      <c r="IO4" s="196"/>
      <c r="IP4" s="196"/>
      <c r="IQ4" s="196"/>
      <c r="IR4" s="196"/>
      <c r="IS4" s="196"/>
      <c r="IT4" s="196"/>
      <c r="IU4" s="196"/>
      <c r="IV4" s="196"/>
      <c r="IW4" s="196"/>
      <c r="IX4" s="196"/>
      <c r="IY4" s="196"/>
      <c r="IZ4" s="196"/>
      <c r="JA4" s="196"/>
      <c r="JB4" s="196"/>
      <c r="JC4" s="196"/>
      <c r="JD4" s="196"/>
      <c r="JE4" s="196"/>
      <c r="JF4" s="196"/>
      <c r="JG4" s="196"/>
      <c r="JH4" s="196"/>
      <c r="JI4" s="196"/>
      <c r="JJ4" s="196"/>
      <c r="JK4" s="196"/>
      <c r="JL4" s="196"/>
      <c r="JM4" s="196"/>
      <c r="JN4" s="196"/>
      <c r="JO4" s="196"/>
      <c r="JP4" s="196"/>
      <c r="JQ4" s="196"/>
      <c r="JR4" s="196"/>
      <c r="JS4" s="196"/>
      <c r="JT4" s="196"/>
      <c r="JU4" s="196"/>
      <c r="JV4" s="196"/>
      <c r="JW4" s="196"/>
      <c r="JX4" s="196"/>
      <c r="JY4" s="196"/>
      <c r="JZ4" s="196"/>
      <c r="KA4" s="196"/>
      <c r="KB4" s="196"/>
      <c r="KC4" s="196"/>
      <c r="KD4" s="196"/>
      <c r="KE4" s="196"/>
      <c r="KF4" s="196"/>
      <c r="KG4" s="196"/>
      <c r="KH4" s="196"/>
      <c r="KI4" s="196"/>
      <c r="KJ4" s="196"/>
      <c r="KK4" s="196"/>
      <c r="KL4" s="196"/>
      <c r="KM4" s="196"/>
      <c r="KN4" s="196"/>
      <c r="KO4" s="196"/>
      <c r="KP4" s="196"/>
      <c r="KQ4" s="196"/>
      <c r="KR4" s="196"/>
      <c r="KS4" s="196"/>
      <c r="KT4" s="196"/>
      <c r="KU4" s="196"/>
      <c r="KV4" s="196"/>
      <c r="KW4" s="196"/>
      <c r="KX4" s="196"/>
      <c r="KY4" s="196"/>
      <c r="KZ4" s="196"/>
      <c r="LA4" s="196"/>
      <c r="LB4" s="196"/>
      <c r="LC4" s="196"/>
      <c r="LD4" s="196"/>
      <c r="LE4" s="196"/>
      <c r="LF4" s="196"/>
      <c r="LG4" s="196"/>
      <c r="LH4" s="196"/>
      <c r="LI4" s="196"/>
      <c r="LJ4" s="196"/>
      <c r="LK4" s="196"/>
      <c r="LL4" s="196"/>
      <c r="LM4" s="196"/>
      <c r="LN4" s="196"/>
      <c r="LO4" s="196"/>
      <c r="LP4" s="196"/>
      <c r="LQ4" s="196"/>
      <c r="LR4" s="196"/>
      <c r="LS4" s="196"/>
      <c r="LT4" s="196"/>
      <c r="LU4" s="196"/>
      <c r="LV4" s="196"/>
      <c r="LW4" s="196"/>
      <c r="LX4" s="196"/>
      <c r="LY4" s="196"/>
      <c r="LZ4" s="196"/>
      <c r="MA4" s="196"/>
      <c r="MB4" s="196"/>
      <c r="MC4" s="196"/>
    </row>
    <row r="5" spans="1:341" s="222" customFormat="1" ht="15" customHeight="1" thickTop="1">
      <c r="A5" s="97"/>
      <c r="B5" s="97"/>
      <c r="C5" s="97"/>
      <c r="E5" s="239"/>
      <c r="F5" s="239"/>
      <c r="G5" s="239"/>
      <c r="H5" s="97"/>
      <c r="I5" s="97"/>
      <c r="J5" s="97"/>
      <c r="K5" s="97"/>
      <c r="L5" s="97"/>
      <c r="M5" s="97"/>
      <c r="N5" s="97"/>
      <c r="O5" s="98"/>
      <c r="P5" s="224"/>
      <c r="Q5" s="224"/>
      <c r="R5" s="224"/>
      <c r="S5" s="224"/>
      <c r="T5" s="224"/>
      <c r="U5" s="224"/>
      <c r="V5" s="224"/>
      <c r="W5" s="224"/>
      <c r="X5" s="224"/>
      <c r="Y5" s="224"/>
      <c r="Z5" s="224"/>
      <c r="AA5" s="224"/>
      <c r="AB5" s="224"/>
      <c r="AC5" s="224"/>
      <c r="AD5" s="224"/>
      <c r="AE5" s="224"/>
      <c r="AF5" s="224"/>
      <c r="AG5" s="224"/>
      <c r="AH5" s="224"/>
      <c r="AI5" s="224"/>
      <c r="AJ5" s="224"/>
      <c r="AK5" s="224"/>
      <c r="AL5" s="224"/>
      <c r="AM5" s="224"/>
      <c r="AN5" s="224"/>
      <c r="AO5" s="224"/>
      <c r="AP5" s="97"/>
      <c r="AQ5" s="97"/>
      <c r="AR5" s="97"/>
      <c r="AS5" s="97"/>
      <c r="AT5" s="97"/>
      <c r="AU5" s="97"/>
      <c r="AV5" s="97"/>
      <c r="AW5" s="97"/>
      <c r="AX5" s="97"/>
      <c r="AY5" s="97"/>
      <c r="AZ5" s="97"/>
      <c r="BA5" s="97"/>
      <c r="BB5" s="97"/>
      <c r="BC5" s="97"/>
      <c r="BD5" s="97"/>
      <c r="BE5" s="97"/>
      <c r="BF5" s="97"/>
      <c r="BG5" s="97"/>
      <c r="BH5" s="97"/>
      <c r="BI5" s="97"/>
      <c r="BJ5" s="97"/>
      <c r="BK5" s="97"/>
      <c r="BL5" s="97"/>
      <c r="BM5" s="97"/>
      <c r="BN5" s="97"/>
      <c r="BO5" s="97"/>
      <c r="BP5" s="97"/>
      <c r="BQ5" s="97"/>
      <c r="BR5" s="97"/>
      <c r="BS5" s="97"/>
      <c r="BT5" s="97"/>
      <c r="BU5" s="97"/>
      <c r="BV5" s="97"/>
      <c r="BW5" s="97"/>
      <c r="BX5" s="97"/>
      <c r="BY5" s="97"/>
      <c r="BZ5" s="97"/>
      <c r="CA5" s="97"/>
      <c r="CB5" s="97"/>
      <c r="CC5" s="97"/>
      <c r="CD5" s="97"/>
      <c r="CE5" s="97"/>
      <c r="CF5" s="97"/>
      <c r="CG5" s="97"/>
      <c r="CH5" s="97"/>
      <c r="CI5" s="97"/>
      <c r="CJ5" s="97"/>
      <c r="CK5" s="97"/>
      <c r="CL5" s="97"/>
      <c r="CM5" s="97"/>
      <c r="CN5" s="97"/>
      <c r="CO5" s="97"/>
      <c r="CP5" s="97"/>
      <c r="CQ5" s="97"/>
      <c r="CR5" s="97"/>
      <c r="CS5" s="97"/>
      <c r="CT5" s="97"/>
      <c r="CU5" s="97"/>
      <c r="CV5" s="97"/>
      <c r="CW5" s="97"/>
      <c r="CX5" s="97"/>
      <c r="CY5" s="97"/>
      <c r="CZ5" s="97"/>
      <c r="DA5" s="97"/>
      <c r="DB5" s="97"/>
      <c r="DC5" s="97"/>
      <c r="DD5" s="97"/>
      <c r="DE5" s="97"/>
      <c r="DF5" s="97"/>
      <c r="DG5" s="97"/>
      <c r="DH5" s="97"/>
      <c r="DI5" s="97"/>
      <c r="DJ5" s="97"/>
      <c r="DK5" s="97"/>
      <c r="DL5" s="97"/>
      <c r="DM5" s="97"/>
      <c r="DN5" s="97"/>
      <c r="DO5" s="97"/>
      <c r="DP5" s="97"/>
      <c r="DQ5" s="97"/>
      <c r="DR5" s="97"/>
      <c r="DS5" s="97"/>
      <c r="DT5" s="97"/>
      <c r="DU5" s="97"/>
      <c r="DV5" s="97"/>
      <c r="DW5" s="97"/>
      <c r="DX5" s="97"/>
      <c r="DY5" s="97"/>
      <c r="DZ5" s="97"/>
      <c r="EA5" s="97"/>
      <c r="EB5" s="97"/>
      <c r="EC5" s="97"/>
      <c r="ED5" s="97"/>
      <c r="EE5" s="97"/>
      <c r="EF5" s="97"/>
      <c r="EG5" s="97"/>
      <c r="EH5" s="97"/>
      <c r="EI5" s="97"/>
      <c r="EJ5" s="97"/>
      <c r="EK5" s="97"/>
      <c r="EL5" s="97"/>
      <c r="EM5" s="97"/>
      <c r="EN5" s="97"/>
      <c r="EO5" s="97"/>
      <c r="EP5" s="97"/>
      <c r="EQ5" s="97"/>
      <c r="ER5" s="97"/>
      <c r="ES5" s="97"/>
      <c r="ET5" s="97"/>
      <c r="EU5" s="97"/>
      <c r="EV5" s="97"/>
      <c r="EW5" s="97"/>
      <c r="EX5" s="97"/>
      <c r="EY5" s="97"/>
      <c r="EZ5" s="97"/>
      <c r="FA5" s="97"/>
      <c r="FB5" s="97"/>
      <c r="FC5" s="97"/>
      <c r="FD5" s="97"/>
      <c r="FE5" s="97"/>
      <c r="FF5" s="97"/>
      <c r="FG5" s="97"/>
      <c r="FH5" s="97"/>
      <c r="FI5" s="97"/>
      <c r="FJ5" s="97"/>
      <c r="FK5" s="97"/>
      <c r="FL5" s="97"/>
      <c r="FM5" s="97"/>
      <c r="FN5" s="97"/>
      <c r="FO5" s="97"/>
      <c r="FP5" s="97"/>
      <c r="FQ5" s="97"/>
      <c r="FR5" s="97"/>
      <c r="FS5" s="97"/>
      <c r="FT5" s="97"/>
      <c r="FU5" s="97"/>
      <c r="FV5" s="97"/>
      <c r="FW5" s="97"/>
      <c r="FX5" s="97"/>
      <c r="FY5" s="97"/>
      <c r="FZ5" s="97"/>
      <c r="GA5" s="97"/>
      <c r="GB5" s="97"/>
      <c r="GC5" s="97"/>
      <c r="GD5" s="97"/>
      <c r="GE5" s="97"/>
      <c r="GF5" s="97"/>
      <c r="GG5" s="97"/>
      <c r="GH5" s="97"/>
      <c r="GI5" s="97"/>
      <c r="GJ5" s="97"/>
      <c r="GK5" s="97"/>
      <c r="GL5" s="97"/>
      <c r="GM5" s="97"/>
      <c r="GN5" s="97"/>
      <c r="GO5" s="97"/>
      <c r="GP5" s="97"/>
      <c r="GQ5" s="97"/>
      <c r="GR5" s="97"/>
      <c r="GS5" s="97"/>
      <c r="GT5" s="97"/>
      <c r="GU5" s="97"/>
      <c r="GV5" s="97"/>
      <c r="GW5" s="97"/>
      <c r="GX5" s="97"/>
      <c r="GY5" s="97"/>
      <c r="GZ5" s="97"/>
      <c r="HA5" s="97"/>
      <c r="HB5" s="97"/>
      <c r="HC5" s="97"/>
      <c r="HD5" s="97"/>
      <c r="HE5" s="97"/>
      <c r="HF5" s="97"/>
      <c r="HG5" s="97"/>
      <c r="HH5" s="97"/>
      <c r="HI5" s="97"/>
      <c r="HJ5" s="97"/>
      <c r="HK5" s="97"/>
      <c r="HL5" s="97"/>
      <c r="HM5" s="97"/>
      <c r="HN5" s="97"/>
      <c r="HO5" s="97"/>
      <c r="HP5" s="97"/>
      <c r="HQ5" s="97"/>
      <c r="HR5" s="97"/>
      <c r="HS5" s="97"/>
      <c r="HT5" s="97"/>
      <c r="HU5" s="97"/>
      <c r="HV5" s="97"/>
      <c r="HW5" s="97"/>
      <c r="HX5" s="97"/>
      <c r="HY5" s="97"/>
      <c r="HZ5" s="97"/>
      <c r="IA5" s="97"/>
      <c r="IB5" s="97"/>
      <c r="IC5" s="97"/>
      <c r="ID5" s="97"/>
      <c r="IE5" s="97"/>
      <c r="IF5" s="97"/>
      <c r="IG5" s="97"/>
      <c r="IH5" s="97"/>
      <c r="II5" s="97"/>
      <c r="IJ5" s="97"/>
      <c r="IK5" s="97"/>
      <c r="IL5" s="97"/>
      <c r="IM5" s="97"/>
      <c r="IN5" s="97"/>
      <c r="IO5" s="97"/>
      <c r="IP5" s="97"/>
      <c r="IQ5" s="97"/>
      <c r="IR5" s="97"/>
      <c r="IS5" s="97"/>
      <c r="IT5" s="97"/>
      <c r="IU5" s="97"/>
      <c r="IV5" s="97"/>
      <c r="IW5" s="97"/>
      <c r="IX5" s="97"/>
      <c r="IY5" s="97"/>
      <c r="IZ5" s="97"/>
      <c r="JA5" s="97"/>
      <c r="JB5" s="97"/>
      <c r="JC5" s="97"/>
      <c r="JD5" s="97"/>
      <c r="JE5" s="97"/>
      <c r="JF5" s="97"/>
      <c r="JG5" s="97"/>
      <c r="JH5" s="97"/>
      <c r="JI5" s="97"/>
      <c r="JJ5" s="97"/>
      <c r="JK5" s="97"/>
      <c r="JL5" s="97"/>
      <c r="JM5" s="97"/>
      <c r="JN5" s="97"/>
      <c r="JO5" s="97"/>
      <c r="JP5" s="97"/>
      <c r="JQ5" s="97"/>
      <c r="JR5" s="97"/>
      <c r="JS5" s="97"/>
      <c r="JT5" s="97"/>
      <c r="JU5" s="97"/>
      <c r="JV5" s="97"/>
      <c r="JW5" s="97"/>
      <c r="JX5" s="97"/>
      <c r="JY5" s="97"/>
      <c r="JZ5" s="97"/>
      <c r="KA5" s="97"/>
      <c r="KB5" s="97"/>
      <c r="KC5" s="97"/>
      <c r="KD5" s="97"/>
      <c r="KE5" s="97"/>
      <c r="KF5" s="97"/>
      <c r="KG5" s="97"/>
      <c r="KH5" s="97"/>
      <c r="KI5" s="97"/>
      <c r="KJ5" s="97"/>
      <c r="KK5" s="97"/>
      <c r="KL5" s="97"/>
      <c r="KM5" s="97"/>
      <c r="KN5" s="97"/>
      <c r="KO5" s="97"/>
      <c r="KP5" s="97"/>
      <c r="KQ5" s="97"/>
      <c r="KR5" s="97"/>
      <c r="KS5" s="97"/>
      <c r="KT5" s="97"/>
      <c r="KU5" s="97"/>
      <c r="KV5" s="97"/>
      <c r="KW5" s="97"/>
      <c r="KX5" s="97"/>
      <c r="KY5" s="97"/>
      <c r="KZ5" s="97"/>
      <c r="LA5" s="97"/>
      <c r="LB5" s="97"/>
      <c r="LC5" s="97"/>
      <c r="LD5" s="97"/>
      <c r="LE5" s="97"/>
      <c r="LF5" s="97"/>
      <c r="LG5" s="97"/>
      <c r="LH5" s="97"/>
      <c r="LI5" s="97"/>
      <c r="LJ5" s="97"/>
      <c r="LK5" s="97"/>
      <c r="LL5" s="97"/>
      <c r="LM5" s="97"/>
      <c r="LN5" s="97"/>
      <c r="LO5" s="97"/>
      <c r="LP5" s="97"/>
      <c r="LQ5" s="97"/>
      <c r="LR5" s="97"/>
      <c r="LS5" s="97"/>
      <c r="LT5" s="97"/>
      <c r="LU5" s="97"/>
      <c r="LV5" s="97"/>
      <c r="LW5" s="97"/>
      <c r="LX5" s="97"/>
      <c r="LY5" s="97"/>
      <c r="LZ5" s="97"/>
      <c r="MA5" s="97"/>
      <c r="MB5" s="97"/>
      <c r="MC5" s="97"/>
    </row>
    <row r="6" spans="1:341" s="222" customFormat="1" ht="15" customHeight="1">
      <c r="A6" s="97"/>
      <c r="B6" s="97"/>
      <c r="C6" s="97"/>
      <c r="E6" s="223"/>
      <c r="F6" s="223"/>
      <c r="G6" s="223"/>
      <c r="H6" s="97"/>
      <c r="I6" s="97"/>
      <c r="J6" s="97"/>
      <c r="K6" s="97"/>
      <c r="L6" s="97"/>
      <c r="M6" s="97"/>
      <c r="N6" s="97"/>
      <c r="O6" s="98"/>
      <c r="P6" s="224"/>
      <c r="Q6" s="224"/>
      <c r="R6" s="224"/>
      <c r="S6" s="224"/>
      <c r="T6" s="224"/>
      <c r="U6" s="224"/>
      <c r="V6" s="224"/>
      <c r="W6" s="224"/>
      <c r="X6" s="224"/>
      <c r="Y6" s="224"/>
      <c r="Z6" s="224"/>
      <c r="AA6" s="224"/>
      <c r="AB6" s="224"/>
      <c r="AC6" s="224"/>
      <c r="AD6" s="224"/>
      <c r="AE6" s="224"/>
      <c r="AF6" s="224"/>
      <c r="AG6" s="224"/>
      <c r="AH6" s="224"/>
      <c r="AI6" s="224"/>
      <c r="AJ6" s="224"/>
      <c r="AK6" s="224"/>
      <c r="AL6" s="224"/>
      <c r="AM6" s="224"/>
      <c r="AN6" s="224"/>
      <c r="AO6" s="224"/>
      <c r="AP6" s="97"/>
      <c r="AQ6" s="97"/>
      <c r="AR6" s="97"/>
      <c r="AS6" s="97"/>
      <c r="AT6" s="97"/>
      <c r="AU6" s="97"/>
      <c r="AV6" s="97"/>
      <c r="AW6" s="97"/>
      <c r="AX6" s="97"/>
      <c r="AY6" s="97"/>
      <c r="AZ6" s="97"/>
      <c r="BA6" s="97"/>
      <c r="BB6" s="97"/>
      <c r="BC6" s="97"/>
      <c r="BD6" s="97"/>
      <c r="BE6" s="97"/>
      <c r="BF6" s="97"/>
      <c r="BG6" s="97"/>
      <c r="BH6" s="97"/>
      <c r="BI6" s="97"/>
      <c r="BJ6" s="97"/>
      <c r="BK6" s="97"/>
      <c r="BL6" s="97"/>
      <c r="BM6" s="97"/>
      <c r="BN6" s="97"/>
      <c r="BO6" s="97"/>
      <c r="BP6" s="97"/>
      <c r="BQ6" s="97"/>
      <c r="BR6" s="97"/>
      <c r="BS6" s="97"/>
      <c r="BT6" s="97"/>
      <c r="BU6" s="97"/>
      <c r="BV6" s="97"/>
      <c r="BW6" s="97"/>
      <c r="BX6" s="97"/>
      <c r="BY6" s="97"/>
      <c r="BZ6" s="97"/>
      <c r="CA6" s="97"/>
      <c r="CB6" s="97"/>
      <c r="CC6" s="97"/>
      <c r="CD6" s="97"/>
      <c r="CE6" s="97"/>
      <c r="CF6" s="97"/>
      <c r="CG6" s="97"/>
      <c r="CH6" s="97"/>
      <c r="CI6" s="97"/>
      <c r="CJ6" s="97"/>
      <c r="CK6" s="97"/>
      <c r="CL6" s="97"/>
      <c r="CM6" s="97"/>
      <c r="CN6" s="97"/>
      <c r="CO6" s="97"/>
      <c r="CP6" s="97"/>
      <c r="CQ6" s="97"/>
      <c r="CR6" s="97"/>
      <c r="CS6" s="97"/>
      <c r="CT6" s="97"/>
      <c r="CU6" s="97"/>
      <c r="CV6" s="97"/>
      <c r="CW6" s="97"/>
      <c r="CX6" s="97"/>
      <c r="CY6" s="97"/>
      <c r="CZ6" s="97"/>
      <c r="DA6" s="97"/>
      <c r="DB6" s="97"/>
      <c r="DC6" s="97"/>
      <c r="DD6" s="97"/>
      <c r="DE6" s="97"/>
      <c r="DF6" s="97"/>
      <c r="DG6" s="97"/>
      <c r="DH6" s="97"/>
      <c r="DI6" s="97"/>
      <c r="DJ6" s="97"/>
      <c r="DK6" s="97"/>
      <c r="DL6" s="97"/>
      <c r="DM6" s="97"/>
      <c r="DN6" s="97"/>
      <c r="DO6" s="97"/>
      <c r="DP6" s="97"/>
      <c r="DQ6" s="97"/>
      <c r="DR6" s="97"/>
      <c r="DS6" s="97"/>
      <c r="DT6" s="97"/>
      <c r="DU6" s="97"/>
      <c r="DV6" s="97"/>
      <c r="DW6" s="97"/>
      <c r="DX6" s="97"/>
      <c r="DY6" s="97"/>
      <c r="DZ6" s="97"/>
      <c r="EA6" s="97"/>
      <c r="EB6" s="97"/>
      <c r="EC6" s="97"/>
      <c r="ED6" s="97"/>
      <c r="EE6" s="97"/>
      <c r="EF6" s="97"/>
      <c r="EG6" s="97"/>
      <c r="EH6" s="97"/>
      <c r="EI6" s="97"/>
      <c r="EJ6" s="97"/>
      <c r="EK6" s="97"/>
      <c r="EL6" s="97"/>
      <c r="EM6" s="97"/>
      <c r="EN6" s="97"/>
      <c r="EO6" s="97"/>
      <c r="EP6" s="97"/>
      <c r="EQ6" s="97"/>
      <c r="ER6" s="97"/>
      <c r="ES6" s="97"/>
      <c r="ET6" s="97"/>
      <c r="EU6" s="97"/>
      <c r="EV6" s="97"/>
      <c r="EW6" s="97"/>
      <c r="EX6" s="97"/>
      <c r="EY6" s="97"/>
      <c r="EZ6" s="97"/>
      <c r="FA6" s="97"/>
      <c r="FB6" s="97"/>
      <c r="FC6" s="97"/>
      <c r="FD6" s="97"/>
      <c r="FE6" s="97"/>
      <c r="FF6" s="97"/>
      <c r="FG6" s="97"/>
      <c r="FH6" s="97"/>
      <c r="FI6" s="97"/>
      <c r="FJ6" s="97"/>
      <c r="FK6" s="97"/>
      <c r="FL6" s="97"/>
      <c r="FM6" s="97"/>
      <c r="FN6" s="97"/>
      <c r="FO6" s="97"/>
      <c r="FP6" s="97"/>
      <c r="FQ6" s="97"/>
      <c r="FR6" s="97"/>
      <c r="FS6" s="97"/>
      <c r="FT6" s="97"/>
      <c r="FU6" s="97"/>
      <c r="FV6" s="97"/>
      <c r="FW6" s="97"/>
      <c r="FX6" s="97"/>
      <c r="FY6" s="97"/>
      <c r="FZ6" s="97"/>
      <c r="GA6" s="97"/>
      <c r="GB6" s="97"/>
      <c r="GC6" s="97"/>
      <c r="GD6" s="97"/>
      <c r="GE6" s="97"/>
      <c r="GF6" s="97"/>
      <c r="GG6" s="97"/>
      <c r="GH6" s="97"/>
      <c r="GI6" s="97"/>
      <c r="GJ6" s="97"/>
      <c r="GK6" s="97"/>
      <c r="GL6" s="97"/>
      <c r="GM6" s="97"/>
      <c r="GN6" s="97"/>
      <c r="GO6" s="97"/>
      <c r="GP6" s="97"/>
      <c r="GQ6" s="97"/>
      <c r="GR6" s="97"/>
      <c r="GS6" s="97"/>
      <c r="GT6" s="97"/>
      <c r="GU6" s="97"/>
      <c r="GV6" s="97"/>
      <c r="GW6" s="97"/>
      <c r="GX6" s="97"/>
      <c r="GY6" s="97"/>
      <c r="GZ6" s="97"/>
      <c r="HA6" s="97"/>
      <c r="HB6" s="97"/>
      <c r="HC6" s="97"/>
      <c r="HD6" s="97"/>
      <c r="HE6" s="97"/>
      <c r="HF6" s="97"/>
      <c r="HG6" s="97"/>
      <c r="HH6" s="97"/>
      <c r="HI6" s="97"/>
      <c r="HJ6" s="97"/>
      <c r="HK6" s="97"/>
      <c r="HL6" s="97"/>
      <c r="HM6" s="97"/>
      <c r="HN6" s="97"/>
      <c r="HO6" s="97"/>
      <c r="HP6" s="97"/>
      <c r="HQ6" s="97"/>
      <c r="HR6" s="97"/>
      <c r="HS6" s="97"/>
      <c r="HT6" s="97"/>
      <c r="HU6" s="97"/>
      <c r="HV6" s="97"/>
      <c r="HW6" s="97"/>
      <c r="HX6" s="97"/>
      <c r="HY6" s="97"/>
      <c r="HZ6" s="97"/>
      <c r="IA6" s="97"/>
      <c r="IB6" s="97"/>
      <c r="IC6" s="97"/>
      <c r="ID6" s="97"/>
      <c r="IE6" s="97"/>
      <c r="IF6" s="97"/>
      <c r="IG6" s="97"/>
      <c r="IH6" s="97"/>
      <c r="II6" s="97"/>
      <c r="IJ6" s="97"/>
      <c r="IK6" s="97"/>
      <c r="IL6" s="97"/>
      <c r="IM6" s="97"/>
      <c r="IN6" s="97"/>
      <c r="IO6" s="97"/>
      <c r="IP6" s="97"/>
      <c r="IQ6" s="97"/>
      <c r="IR6" s="97"/>
      <c r="IS6" s="97"/>
      <c r="IT6" s="97"/>
      <c r="IU6" s="97"/>
      <c r="IV6" s="97"/>
      <c r="IW6" s="97"/>
      <c r="IX6" s="97"/>
      <c r="IY6" s="97"/>
      <c r="IZ6" s="97"/>
      <c r="JA6" s="97"/>
      <c r="JB6" s="97"/>
      <c r="JC6" s="97"/>
      <c r="JD6" s="97"/>
      <c r="JE6" s="97"/>
      <c r="JF6" s="97"/>
      <c r="JG6" s="97"/>
      <c r="JH6" s="97"/>
      <c r="JI6" s="97"/>
      <c r="JJ6" s="97"/>
      <c r="JK6" s="97"/>
      <c r="JL6" s="97"/>
      <c r="JM6" s="97"/>
      <c r="JN6" s="97"/>
      <c r="JO6" s="97"/>
      <c r="JP6" s="97"/>
      <c r="JQ6" s="97"/>
      <c r="JR6" s="97"/>
      <c r="JS6" s="97"/>
      <c r="JT6" s="97"/>
      <c r="JU6" s="97"/>
      <c r="JV6" s="97"/>
      <c r="JW6" s="97"/>
      <c r="JX6" s="97"/>
      <c r="JY6" s="97"/>
      <c r="JZ6" s="97"/>
      <c r="KA6" s="97"/>
      <c r="KB6" s="97"/>
      <c r="KC6" s="97"/>
      <c r="KD6" s="97"/>
      <c r="KE6" s="97"/>
      <c r="KF6" s="97"/>
      <c r="KG6" s="97"/>
      <c r="KH6" s="97"/>
      <c r="KI6" s="97"/>
      <c r="KJ6" s="97"/>
      <c r="KK6" s="97"/>
      <c r="KL6" s="97"/>
      <c r="KM6" s="97"/>
      <c r="KN6" s="97"/>
      <c r="KO6" s="97"/>
      <c r="KP6" s="97"/>
      <c r="KQ6" s="97"/>
      <c r="KR6" s="97"/>
      <c r="KS6" s="97"/>
      <c r="KT6" s="97"/>
      <c r="KU6" s="97"/>
      <c r="KV6" s="97"/>
      <c r="KW6" s="97"/>
      <c r="KX6" s="97"/>
      <c r="KY6" s="97"/>
      <c r="KZ6" s="97"/>
      <c r="LA6" s="97"/>
      <c r="LB6" s="97"/>
      <c r="LC6" s="97"/>
      <c r="LD6" s="97"/>
      <c r="LE6" s="97"/>
      <c r="LF6" s="97"/>
      <c r="LG6" s="97"/>
      <c r="LH6" s="97"/>
      <c r="LI6" s="97"/>
      <c r="LJ6" s="97"/>
      <c r="LK6" s="97"/>
      <c r="LL6" s="97"/>
      <c r="LM6" s="97"/>
      <c r="LN6" s="97"/>
      <c r="LO6" s="97"/>
      <c r="LP6" s="97"/>
      <c r="LQ6" s="97"/>
      <c r="LR6" s="97"/>
      <c r="LS6" s="97"/>
      <c r="LT6" s="97"/>
      <c r="LU6" s="97"/>
      <c r="LV6" s="97"/>
      <c r="LW6" s="97"/>
      <c r="LX6" s="97"/>
      <c r="LY6" s="97"/>
      <c r="LZ6" s="97"/>
      <c r="MA6" s="97"/>
      <c r="MB6" s="97"/>
      <c r="MC6" s="97"/>
    </row>
    <row r="7" spans="1:341" s="99" customFormat="1" ht="15" customHeight="1">
      <c r="A7" s="226"/>
      <c r="B7" s="227" t="s">
        <v>16</v>
      </c>
      <c r="E7" s="223"/>
      <c r="F7" s="223"/>
      <c r="G7" s="223"/>
      <c r="O7" s="100"/>
      <c r="P7" s="70"/>
      <c r="Q7" s="70"/>
      <c r="R7" s="70"/>
      <c r="S7" s="70"/>
      <c r="T7" s="70"/>
      <c r="U7" s="70"/>
      <c r="V7" s="70"/>
      <c r="W7" s="70"/>
      <c r="X7" s="70"/>
      <c r="Y7" s="70"/>
      <c r="Z7" s="70"/>
      <c r="AA7" s="70"/>
      <c r="AB7" s="70"/>
      <c r="AC7" s="70"/>
      <c r="AD7" s="70"/>
      <c r="AE7" s="70"/>
      <c r="AF7" s="70"/>
      <c r="AG7" s="70"/>
      <c r="AH7" s="70"/>
      <c r="AI7" s="70"/>
      <c r="AJ7" s="70"/>
      <c r="AK7" s="70"/>
      <c r="AL7" s="70"/>
      <c r="AM7" s="70"/>
      <c r="AN7" s="70"/>
      <c r="AO7" s="70"/>
    </row>
    <row r="8" spans="1:341" s="99" customFormat="1" ht="15" customHeight="1">
      <c r="A8" s="226"/>
      <c r="B8" s="227"/>
      <c r="E8" s="223"/>
      <c r="F8" s="223"/>
      <c r="G8" s="223"/>
      <c r="O8" s="100"/>
      <c r="P8" s="70"/>
      <c r="Q8" s="70"/>
      <c r="R8" s="70"/>
      <c r="S8" s="70"/>
      <c r="T8" s="70"/>
      <c r="U8" s="70"/>
      <c r="V8" s="70"/>
      <c r="W8" s="70"/>
      <c r="X8" s="70"/>
      <c r="Y8" s="70"/>
      <c r="Z8" s="70"/>
      <c r="AA8" s="70"/>
      <c r="AB8" s="70"/>
      <c r="AC8" s="70"/>
      <c r="AD8" s="70"/>
      <c r="AE8" s="70"/>
      <c r="AF8" s="70"/>
      <c r="AG8" s="70"/>
      <c r="AH8" s="70"/>
      <c r="AI8" s="70"/>
      <c r="AJ8" s="70"/>
      <c r="AK8" s="70"/>
      <c r="AL8" s="70"/>
      <c r="AM8" s="70"/>
      <c r="AN8" s="70"/>
      <c r="AO8" s="70"/>
    </row>
    <row r="9" spans="1:341" s="99" customFormat="1" ht="15" customHeight="1">
      <c r="A9" s="226"/>
      <c r="B9" s="227"/>
      <c r="C9" s="121" t="s">
        <v>17</v>
      </c>
      <c r="E9" s="223" t="s">
        <v>21</v>
      </c>
      <c r="F9" s="223" t="s">
        <v>19</v>
      </c>
      <c r="G9" s="223" t="s">
        <v>67</v>
      </c>
      <c r="H9" s="101"/>
      <c r="I9" s="365">
        <v>4857274</v>
      </c>
      <c r="J9" s="365">
        <v>4906000</v>
      </c>
      <c r="K9" s="365">
        <v>4953000</v>
      </c>
      <c r="L9" s="5">
        <v>4999000</v>
      </c>
      <c r="M9" s="5">
        <v>5044000</v>
      </c>
      <c r="N9" s="5">
        <v>5088000</v>
      </c>
      <c r="O9" s="6">
        <v>5130000</v>
      </c>
      <c r="P9" s="70"/>
      <c r="Q9" s="70"/>
      <c r="R9" s="70"/>
      <c r="S9" s="70"/>
      <c r="T9" s="70"/>
      <c r="U9" s="70"/>
      <c r="V9" s="70"/>
      <c r="W9" s="70"/>
      <c r="X9" s="70"/>
      <c r="Y9" s="70"/>
      <c r="Z9" s="70"/>
      <c r="AA9" s="70"/>
      <c r="AB9" s="70"/>
      <c r="AC9" s="70"/>
      <c r="AD9" s="70"/>
      <c r="AE9" s="70"/>
      <c r="AF9" s="70"/>
      <c r="AG9" s="70"/>
      <c r="AH9" s="70"/>
      <c r="AI9" s="70"/>
      <c r="AJ9" s="70"/>
      <c r="AK9" s="70"/>
      <c r="AL9" s="70"/>
      <c r="AM9" s="70"/>
      <c r="AN9" s="70"/>
      <c r="AO9" s="70"/>
    </row>
    <row r="10" spans="1:341" s="99" customFormat="1" ht="15" customHeight="1">
      <c r="A10" s="226"/>
      <c r="B10" s="227"/>
      <c r="C10" s="121"/>
      <c r="E10" s="223"/>
      <c r="F10" s="223"/>
      <c r="G10" s="223"/>
      <c r="H10" s="101"/>
      <c r="I10" s="30"/>
      <c r="J10" s="30"/>
      <c r="K10" s="30"/>
      <c r="L10" s="7"/>
      <c r="M10" s="7"/>
      <c r="N10" s="7"/>
      <c r="O10" s="8"/>
      <c r="P10" s="70"/>
      <c r="Q10" s="70"/>
      <c r="R10" s="70"/>
      <c r="S10" s="70"/>
      <c r="T10" s="70"/>
      <c r="U10" s="70"/>
      <c r="V10" s="70"/>
      <c r="W10" s="70"/>
      <c r="X10" s="70"/>
      <c r="Y10" s="70"/>
      <c r="Z10" s="70"/>
      <c r="AA10" s="70"/>
      <c r="AB10" s="70"/>
      <c r="AC10" s="70"/>
      <c r="AD10" s="70"/>
      <c r="AE10" s="70"/>
      <c r="AF10" s="70"/>
      <c r="AG10" s="70"/>
      <c r="AH10" s="70"/>
      <c r="AI10" s="70"/>
      <c r="AJ10" s="70"/>
      <c r="AK10" s="70"/>
      <c r="AL10" s="70"/>
      <c r="AM10" s="70"/>
      <c r="AN10" s="70"/>
      <c r="AO10" s="70"/>
    </row>
    <row r="11" spans="1:341" s="99" customFormat="1" ht="15" customHeight="1">
      <c r="A11" s="226"/>
      <c r="B11" s="227"/>
      <c r="C11" s="121" t="s">
        <v>22</v>
      </c>
      <c r="E11" s="223" t="s">
        <v>21</v>
      </c>
      <c r="F11" s="223" t="s">
        <v>19</v>
      </c>
      <c r="G11" s="223" t="s">
        <v>67</v>
      </c>
      <c r="H11" s="101"/>
      <c r="I11" s="33">
        <v>446302</v>
      </c>
      <c r="J11" s="33">
        <v>464000</v>
      </c>
      <c r="K11" s="33">
        <v>483000</v>
      </c>
      <c r="L11" s="5">
        <v>503000</v>
      </c>
      <c r="M11" s="5">
        <v>526000</v>
      </c>
      <c r="N11" s="5">
        <v>549000</v>
      </c>
      <c r="O11" s="6">
        <v>574000</v>
      </c>
      <c r="P11" s="70"/>
      <c r="Q11" s="70"/>
      <c r="R11" s="70"/>
      <c r="S11" s="70"/>
      <c r="T11" s="70"/>
      <c r="U11" s="70"/>
      <c r="V11" s="70"/>
      <c r="W11" s="70"/>
      <c r="X11" s="70"/>
      <c r="Y11" s="70"/>
      <c r="Z11" s="70"/>
      <c r="AA11" s="70"/>
      <c r="AB11" s="70"/>
      <c r="AC11" s="70"/>
      <c r="AD11" s="70"/>
      <c r="AE11" s="70"/>
      <c r="AF11" s="70"/>
      <c r="AG11" s="70"/>
      <c r="AH11" s="70"/>
      <c r="AI11" s="70"/>
      <c r="AJ11" s="70"/>
      <c r="AK11" s="70"/>
      <c r="AL11" s="70"/>
      <c r="AM11" s="70"/>
      <c r="AN11" s="70"/>
      <c r="AO11" s="70"/>
    </row>
    <row r="12" spans="1:341" s="99" customFormat="1" ht="15" customHeight="1">
      <c r="A12" s="226"/>
      <c r="B12" s="227"/>
      <c r="C12" s="121" t="s">
        <v>51</v>
      </c>
      <c r="E12" s="223" t="s">
        <v>14</v>
      </c>
      <c r="F12" s="223" t="s">
        <v>77</v>
      </c>
      <c r="G12" s="223" t="s">
        <v>56</v>
      </c>
      <c r="H12" s="591">
        <v>4.4999999999999998E-2</v>
      </c>
      <c r="I12" s="30"/>
      <c r="J12" s="30"/>
      <c r="K12" s="30"/>
      <c r="L12" s="7"/>
      <c r="M12" s="7"/>
      <c r="N12" s="7"/>
      <c r="O12" s="8"/>
      <c r="P12" s="70"/>
      <c r="Q12" s="70"/>
      <c r="R12" s="70"/>
      <c r="S12" s="70"/>
      <c r="T12" s="70"/>
      <c r="U12" s="70"/>
      <c r="V12" s="70"/>
      <c r="W12" s="70"/>
      <c r="X12" s="70"/>
      <c r="Y12" s="70"/>
      <c r="Z12" s="70"/>
      <c r="AA12" s="70"/>
      <c r="AB12" s="70"/>
      <c r="AC12" s="70"/>
      <c r="AD12" s="70"/>
      <c r="AE12" s="70"/>
      <c r="AF12" s="70"/>
      <c r="AG12" s="70"/>
      <c r="AH12" s="70"/>
      <c r="AI12" s="70"/>
      <c r="AJ12" s="70"/>
      <c r="AK12" s="70"/>
      <c r="AL12" s="70"/>
      <c r="AM12" s="70"/>
      <c r="AN12" s="70"/>
      <c r="AO12" s="70"/>
    </row>
    <row r="13" spans="1:341" s="99" customFormat="1" ht="15" customHeight="1">
      <c r="A13" s="226"/>
      <c r="B13" s="227"/>
      <c r="C13" s="121"/>
      <c r="E13" s="223"/>
      <c r="F13" s="223"/>
      <c r="G13" s="223"/>
      <c r="H13" s="7"/>
      <c r="I13" s="30"/>
      <c r="J13" s="30"/>
      <c r="K13" s="30"/>
      <c r="L13" s="7"/>
      <c r="M13" s="7"/>
      <c r="N13" s="7"/>
      <c r="O13" s="8"/>
      <c r="P13" s="70"/>
      <c r="Q13" s="70"/>
      <c r="R13" s="70"/>
      <c r="S13" s="70"/>
      <c r="T13" s="70"/>
      <c r="U13" s="70"/>
      <c r="V13" s="70"/>
      <c r="W13" s="70"/>
      <c r="X13" s="70"/>
      <c r="Y13" s="70"/>
      <c r="Z13" s="70"/>
      <c r="AA13" s="70"/>
      <c r="AB13" s="70"/>
      <c r="AC13" s="70"/>
      <c r="AD13" s="70"/>
      <c r="AE13" s="70"/>
      <c r="AF13" s="70"/>
      <c r="AG13" s="70"/>
      <c r="AH13" s="70"/>
      <c r="AI13" s="70"/>
      <c r="AJ13" s="70"/>
      <c r="AK13" s="70"/>
      <c r="AL13" s="70"/>
      <c r="AM13" s="70"/>
      <c r="AN13" s="70"/>
      <c r="AO13" s="70"/>
    </row>
    <row r="14" spans="1:341" s="99" customFormat="1" ht="15" customHeight="1">
      <c r="A14" s="226"/>
      <c r="B14" s="227"/>
      <c r="C14" s="121" t="s">
        <v>76</v>
      </c>
      <c r="E14" s="223" t="s">
        <v>15</v>
      </c>
      <c r="F14" s="223" t="s">
        <v>19</v>
      </c>
      <c r="G14" s="223" t="s">
        <v>64</v>
      </c>
      <c r="H14" s="101"/>
      <c r="I14" s="599">
        <v>408.79</v>
      </c>
      <c r="J14" s="31">
        <f>(I14*(1+$H$12))</f>
        <v>427.18554999999998</v>
      </c>
      <c r="K14" s="31">
        <f t="shared" ref="K14:K15" si="0">(J14*(1+$H$12))</f>
        <v>446.40889974999993</v>
      </c>
      <c r="L14" s="31">
        <f t="shared" ref="L14:L15" si="1">(K14*(1+$H$12))</f>
        <v>466.49730023874992</v>
      </c>
      <c r="M14" s="31">
        <f t="shared" ref="M14:M15" si="2">(L14*(1+$H$12))</f>
        <v>487.48967874949363</v>
      </c>
      <c r="N14" s="31">
        <f t="shared" ref="N14:N15" si="3">(M14*(1+$H$12))</f>
        <v>509.42671429322081</v>
      </c>
      <c r="O14" s="32">
        <f t="shared" ref="O14:O15" si="4">(N14*(1+$H$12))</f>
        <v>532.35091643641567</v>
      </c>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row>
    <row r="15" spans="1:341" s="99" customFormat="1" ht="15" customHeight="1">
      <c r="A15" s="226"/>
      <c r="B15" s="227"/>
      <c r="C15" s="121" t="s">
        <v>27</v>
      </c>
      <c r="E15" s="223" t="s">
        <v>15</v>
      </c>
      <c r="F15" s="223" t="s">
        <v>19</v>
      </c>
      <c r="G15" s="223" t="s">
        <v>64</v>
      </c>
      <c r="H15" s="84"/>
      <c r="I15" s="599">
        <v>366.27</v>
      </c>
      <c r="J15" s="31">
        <f>(I15*(1+$H$12))</f>
        <v>382.75214999999997</v>
      </c>
      <c r="K15" s="31">
        <f t="shared" si="0"/>
        <v>399.97599674999992</v>
      </c>
      <c r="L15" s="31">
        <f t="shared" si="1"/>
        <v>417.97491660374988</v>
      </c>
      <c r="M15" s="31">
        <f t="shared" si="2"/>
        <v>436.7837878509186</v>
      </c>
      <c r="N15" s="31">
        <f t="shared" si="3"/>
        <v>456.43905830420988</v>
      </c>
      <c r="O15" s="32">
        <f t="shared" si="4"/>
        <v>476.97881592789929</v>
      </c>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row>
    <row r="16" spans="1:341" s="99" customFormat="1" ht="15" customHeight="1">
      <c r="A16" s="226"/>
      <c r="B16" s="227"/>
      <c r="C16" s="84"/>
      <c r="D16" s="84"/>
      <c r="E16" s="84"/>
      <c r="F16" s="84"/>
      <c r="G16" s="84"/>
      <c r="H16" s="84"/>
      <c r="I16" s="84"/>
      <c r="J16" s="84"/>
      <c r="K16" s="84"/>
      <c r="L16" s="7"/>
      <c r="M16" s="7"/>
      <c r="N16" s="7"/>
      <c r="O16" s="8"/>
      <c r="P16" s="70"/>
      <c r="Q16" s="70"/>
      <c r="R16" s="70"/>
      <c r="S16" s="70"/>
      <c r="T16" s="70"/>
      <c r="U16" s="70"/>
      <c r="V16" s="70"/>
      <c r="W16" s="70"/>
      <c r="X16" s="70"/>
      <c r="Y16" s="70"/>
      <c r="Z16" s="70"/>
      <c r="AA16" s="70"/>
      <c r="AB16" s="70"/>
      <c r="AC16" s="70"/>
      <c r="AD16" s="70"/>
      <c r="AE16" s="70"/>
      <c r="AF16" s="70"/>
      <c r="AG16" s="70"/>
      <c r="AH16" s="70"/>
      <c r="AI16" s="70"/>
      <c r="AJ16" s="70"/>
      <c r="AK16" s="70"/>
      <c r="AL16" s="70"/>
      <c r="AM16" s="70"/>
      <c r="AN16" s="70"/>
      <c r="AO16" s="70"/>
    </row>
    <row r="17" spans="1:341" s="99" customFormat="1" ht="15" customHeight="1">
      <c r="A17" s="226"/>
      <c r="B17" s="227"/>
      <c r="C17" s="121"/>
      <c r="E17" s="223"/>
      <c r="F17" s="223"/>
      <c r="G17" s="223"/>
      <c r="H17" s="7"/>
      <c r="I17" s="84"/>
      <c r="J17" s="84"/>
      <c r="K17" s="84"/>
      <c r="L17" s="7"/>
      <c r="M17" s="7"/>
      <c r="N17" s="7"/>
      <c r="O17" s="8"/>
      <c r="P17" s="70"/>
      <c r="Q17" s="70"/>
      <c r="R17" s="70"/>
      <c r="S17" s="70"/>
      <c r="T17" s="70"/>
      <c r="U17" s="70"/>
      <c r="V17" s="70"/>
      <c r="W17" s="70"/>
      <c r="X17" s="70"/>
      <c r="Y17" s="70"/>
      <c r="Z17" s="70"/>
      <c r="AA17" s="70"/>
      <c r="AB17" s="70"/>
      <c r="AC17" s="70"/>
      <c r="AD17" s="70"/>
      <c r="AE17" s="70"/>
      <c r="AF17" s="70"/>
      <c r="AG17" s="70"/>
      <c r="AH17" s="70"/>
      <c r="AI17" s="70"/>
      <c r="AJ17" s="70"/>
      <c r="AK17" s="70"/>
      <c r="AL17" s="70"/>
      <c r="AM17" s="70"/>
      <c r="AN17" s="70"/>
      <c r="AO17" s="70"/>
    </row>
    <row r="18" spans="1:341" s="99" customFormat="1" ht="15" customHeight="1">
      <c r="A18" s="226"/>
      <c r="B18" s="227" t="s">
        <v>3</v>
      </c>
      <c r="C18" s="121"/>
      <c r="E18" s="223"/>
      <c r="F18" s="223"/>
      <c r="G18" s="223"/>
      <c r="H18" s="7"/>
      <c r="I18" s="30"/>
      <c r="J18" s="30"/>
      <c r="K18" s="30"/>
      <c r="L18" s="7"/>
      <c r="M18" s="7"/>
      <c r="N18" s="7"/>
      <c r="O18" s="8"/>
      <c r="P18" s="70"/>
      <c r="Q18" s="70"/>
      <c r="R18" s="70"/>
      <c r="S18" s="70"/>
      <c r="T18" s="70"/>
      <c r="U18" s="70"/>
      <c r="V18" s="70"/>
      <c r="W18" s="70"/>
      <c r="X18" s="70"/>
      <c r="Y18" s="70"/>
      <c r="Z18" s="70"/>
      <c r="AA18" s="70"/>
      <c r="AB18" s="70"/>
      <c r="AC18" s="70"/>
      <c r="AD18" s="70"/>
      <c r="AE18" s="70"/>
      <c r="AF18" s="70"/>
      <c r="AG18" s="70"/>
      <c r="AH18" s="70"/>
      <c r="AI18" s="70"/>
      <c r="AJ18" s="70"/>
      <c r="AK18" s="70"/>
      <c r="AL18" s="70"/>
      <c r="AM18" s="70"/>
      <c r="AN18" s="70"/>
      <c r="AO18" s="70"/>
    </row>
    <row r="19" spans="1:341" s="99" customFormat="1" ht="15" customHeight="1">
      <c r="A19" s="226"/>
      <c r="B19" s="227" t="s">
        <v>4</v>
      </c>
      <c r="C19" s="121" t="s">
        <v>5</v>
      </c>
      <c r="E19" s="223" t="s">
        <v>14</v>
      </c>
      <c r="F19" s="240" t="s">
        <v>77</v>
      </c>
      <c r="G19" s="223" t="s">
        <v>65</v>
      </c>
      <c r="H19" s="525">
        <v>0.15</v>
      </c>
      <c r="I19" s="33">
        <f t="shared" ref="I19:O19" si="5">I14*$H$19</f>
        <v>61.3185</v>
      </c>
      <c r="J19" s="33">
        <f t="shared" si="5"/>
        <v>64.0778325</v>
      </c>
      <c r="K19" s="33">
        <f t="shared" si="5"/>
        <v>66.96133496249999</v>
      </c>
      <c r="L19" s="33">
        <f t="shared" si="5"/>
        <v>69.974595035812484</v>
      </c>
      <c r="M19" s="33">
        <f t="shared" si="5"/>
        <v>73.123451812424037</v>
      </c>
      <c r="N19" s="33">
        <f t="shared" si="5"/>
        <v>76.414007143983113</v>
      </c>
      <c r="O19" s="34">
        <f t="shared" si="5"/>
        <v>79.852637465462351</v>
      </c>
      <c r="P19" s="70"/>
      <c r="Q19" s="70"/>
      <c r="R19" s="70"/>
      <c r="S19" s="70"/>
      <c r="T19" s="70"/>
      <c r="U19" s="70"/>
      <c r="V19" s="70"/>
      <c r="W19" s="70"/>
      <c r="X19" s="70"/>
      <c r="Y19" s="70"/>
      <c r="Z19" s="70"/>
      <c r="AA19" s="70"/>
      <c r="AB19" s="70"/>
      <c r="AC19" s="70"/>
      <c r="AD19" s="70"/>
      <c r="AE19" s="70"/>
      <c r="AF19" s="70"/>
      <c r="AG19" s="70"/>
      <c r="AH19" s="70"/>
      <c r="AI19" s="70"/>
      <c r="AJ19" s="70"/>
      <c r="AK19" s="70"/>
      <c r="AL19" s="70"/>
      <c r="AM19" s="70"/>
      <c r="AN19" s="70"/>
      <c r="AO19" s="70"/>
    </row>
    <row r="20" spans="1:341" s="99" customFormat="1" ht="15" customHeight="1">
      <c r="A20" s="226"/>
      <c r="B20" s="227"/>
      <c r="C20" s="121" t="s">
        <v>6</v>
      </c>
      <c r="E20" s="223" t="s">
        <v>14</v>
      </c>
      <c r="F20" s="240" t="s">
        <v>77</v>
      </c>
      <c r="G20" s="223" t="s">
        <v>65</v>
      </c>
      <c r="H20" s="525">
        <v>0.39</v>
      </c>
      <c r="I20" s="33">
        <f>I14*$H$20</f>
        <v>159.4281</v>
      </c>
      <c r="J20" s="33">
        <f t="shared" ref="J20:O20" si="6">J14*$H$20</f>
        <v>166.60236449999999</v>
      </c>
      <c r="K20" s="33">
        <f t="shared" si="6"/>
        <v>174.09947090249997</v>
      </c>
      <c r="L20" s="33">
        <f t="shared" si="6"/>
        <v>181.93394709311247</v>
      </c>
      <c r="M20" s="33">
        <f t="shared" si="6"/>
        <v>190.12097471230251</v>
      </c>
      <c r="N20" s="33">
        <f t="shared" si="6"/>
        <v>198.67641857435612</v>
      </c>
      <c r="O20" s="34">
        <f t="shared" si="6"/>
        <v>207.61685741020213</v>
      </c>
      <c r="P20" s="70"/>
      <c r="Q20" s="70"/>
      <c r="R20" s="70"/>
      <c r="S20" s="70"/>
      <c r="T20" s="70"/>
      <c r="U20" s="70"/>
      <c r="V20" s="70"/>
      <c r="W20" s="70"/>
      <c r="X20" s="70"/>
      <c r="Y20" s="70"/>
      <c r="Z20" s="70"/>
      <c r="AA20" s="70"/>
      <c r="AB20" s="70"/>
      <c r="AC20" s="70"/>
      <c r="AD20" s="70"/>
      <c r="AE20" s="70"/>
      <c r="AF20" s="70"/>
      <c r="AG20" s="70"/>
      <c r="AH20" s="70"/>
      <c r="AI20" s="70"/>
      <c r="AJ20" s="70"/>
      <c r="AK20" s="70"/>
      <c r="AL20" s="70"/>
      <c r="AM20" s="70"/>
      <c r="AN20" s="70"/>
      <c r="AO20" s="70"/>
    </row>
    <row r="21" spans="1:341" s="99" customFormat="1" ht="15" customHeight="1">
      <c r="A21" s="226"/>
      <c r="B21" s="227"/>
      <c r="C21" s="121" t="s">
        <v>7</v>
      </c>
      <c r="E21" s="223" t="s">
        <v>14</v>
      </c>
      <c r="F21" s="240" t="s">
        <v>77</v>
      </c>
      <c r="G21" s="223" t="s">
        <v>31</v>
      </c>
      <c r="H21" s="525">
        <v>0.46</v>
      </c>
      <c r="I21" s="33">
        <f t="shared" ref="I21:O21" si="7">I14*$H$21</f>
        <v>188.04340000000002</v>
      </c>
      <c r="J21" s="33">
        <f t="shared" si="7"/>
        <v>196.50535299999999</v>
      </c>
      <c r="K21" s="33">
        <f t="shared" si="7"/>
        <v>205.34809388499997</v>
      </c>
      <c r="L21" s="33">
        <f t="shared" si="7"/>
        <v>214.58875810982497</v>
      </c>
      <c r="M21" s="33">
        <f t="shared" si="7"/>
        <v>224.24525222476709</v>
      </c>
      <c r="N21" s="33">
        <f t="shared" si="7"/>
        <v>234.33628857488159</v>
      </c>
      <c r="O21" s="34">
        <f t="shared" si="7"/>
        <v>244.88142156075122</v>
      </c>
      <c r="P21" s="70"/>
      <c r="Q21" s="70"/>
      <c r="R21" s="70"/>
      <c r="S21" s="70"/>
      <c r="T21" s="70"/>
      <c r="U21" s="70"/>
      <c r="V21" s="70"/>
      <c r="W21" s="70"/>
      <c r="X21" s="70"/>
      <c r="Y21" s="70"/>
      <c r="Z21" s="70"/>
      <c r="AA21" s="70"/>
      <c r="AB21" s="70"/>
      <c r="AC21" s="70"/>
      <c r="AD21" s="70"/>
      <c r="AE21" s="70"/>
      <c r="AF21" s="70"/>
      <c r="AG21" s="70"/>
      <c r="AH21" s="70"/>
      <c r="AI21" s="70"/>
      <c r="AJ21" s="70"/>
      <c r="AK21" s="70"/>
      <c r="AL21" s="70"/>
      <c r="AM21" s="70"/>
      <c r="AN21" s="70"/>
      <c r="AO21" s="70"/>
    </row>
    <row r="22" spans="1:341" s="99" customFormat="1" ht="15" customHeight="1">
      <c r="A22" s="226"/>
      <c r="B22" s="227"/>
      <c r="E22" s="223"/>
      <c r="F22" s="223"/>
      <c r="G22" s="223"/>
      <c r="H22" s="7"/>
      <c r="I22" s="30"/>
      <c r="J22" s="30"/>
      <c r="K22" s="30"/>
      <c r="L22" s="7"/>
      <c r="M22" s="7"/>
      <c r="N22" s="7"/>
      <c r="O22" s="8"/>
      <c r="P22" s="70"/>
      <c r="Q22" s="70"/>
      <c r="R22" s="70"/>
      <c r="S22" s="70"/>
      <c r="T22" s="70"/>
      <c r="U22" s="70"/>
      <c r="V22" s="70"/>
      <c r="W22" s="70"/>
      <c r="X22" s="70"/>
      <c r="Y22" s="70"/>
      <c r="Z22" s="70"/>
      <c r="AA22" s="70"/>
      <c r="AB22" s="70"/>
      <c r="AC22" s="70"/>
      <c r="AD22" s="70"/>
      <c r="AE22" s="70"/>
      <c r="AF22" s="70"/>
      <c r="AG22" s="70"/>
      <c r="AH22" s="70"/>
      <c r="AI22" s="70"/>
      <c r="AJ22" s="70"/>
      <c r="AK22" s="70"/>
      <c r="AL22" s="70"/>
      <c r="AM22" s="70"/>
      <c r="AN22" s="70"/>
      <c r="AO22" s="70"/>
    </row>
    <row r="23" spans="1:341" s="99" customFormat="1" ht="15" customHeight="1">
      <c r="A23" s="226"/>
      <c r="B23" s="227" t="s">
        <v>8</v>
      </c>
      <c r="E23" s="223"/>
      <c r="F23" s="223"/>
      <c r="G23" s="223"/>
      <c r="H23" s="7"/>
      <c r="I23" s="30"/>
      <c r="J23" s="30"/>
      <c r="K23" s="30"/>
      <c r="L23" s="7"/>
      <c r="M23" s="7"/>
      <c r="N23" s="7"/>
      <c r="O23" s="8"/>
      <c r="P23" s="70"/>
      <c r="Q23" s="70"/>
      <c r="R23" s="70"/>
      <c r="S23" s="70"/>
      <c r="T23" s="70"/>
      <c r="U23" s="70"/>
      <c r="V23" s="70"/>
      <c r="W23" s="70"/>
      <c r="X23" s="70"/>
      <c r="Y23" s="70"/>
      <c r="Z23" s="70"/>
      <c r="AA23" s="70"/>
      <c r="AB23" s="70"/>
      <c r="AC23" s="70"/>
      <c r="AD23" s="70"/>
      <c r="AE23" s="70"/>
      <c r="AF23" s="70"/>
      <c r="AG23" s="70"/>
      <c r="AH23" s="70"/>
      <c r="AI23" s="70"/>
      <c r="AJ23" s="70"/>
      <c r="AK23" s="70"/>
      <c r="AL23" s="70"/>
      <c r="AM23" s="70"/>
      <c r="AN23" s="70"/>
      <c r="AO23" s="70"/>
    </row>
    <row r="24" spans="1:341" s="99" customFormat="1" ht="15" customHeight="1">
      <c r="A24" s="226"/>
      <c r="B24" s="227"/>
      <c r="E24" s="223"/>
      <c r="F24" s="223"/>
      <c r="G24" s="223"/>
      <c r="H24" s="416"/>
      <c r="I24" s="30"/>
      <c r="J24" s="30"/>
      <c r="K24" s="30"/>
      <c r="L24" s="7"/>
      <c r="M24" s="7"/>
      <c r="N24" s="7"/>
      <c r="O24" s="8"/>
      <c r="P24" s="70"/>
      <c r="Q24" s="70"/>
      <c r="R24" s="70"/>
      <c r="S24" s="70"/>
      <c r="T24" s="70"/>
      <c r="U24" s="70"/>
      <c r="V24" s="70"/>
      <c r="W24" s="70"/>
      <c r="X24" s="70"/>
      <c r="Y24" s="70"/>
      <c r="Z24" s="70"/>
      <c r="AA24" s="70"/>
      <c r="AB24" s="70"/>
      <c r="AC24" s="70"/>
      <c r="AD24" s="70"/>
      <c r="AE24" s="70"/>
      <c r="AF24" s="70"/>
      <c r="AG24" s="70"/>
      <c r="AH24" s="70"/>
      <c r="AI24" s="70"/>
      <c r="AJ24" s="70"/>
      <c r="AK24" s="70"/>
      <c r="AL24" s="70"/>
      <c r="AM24" s="70"/>
      <c r="AN24" s="70"/>
      <c r="AO24" s="70"/>
    </row>
    <row r="25" spans="1:341" s="99" customFormat="1" ht="15" customHeight="1">
      <c r="A25" s="226"/>
      <c r="B25" s="229"/>
      <c r="C25" s="121" t="s">
        <v>9</v>
      </c>
      <c r="E25" s="223" t="s">
        <v>14</v>
      </c>
      <c r="F25" s="223" t="s">
        <v>77</v>
      </c>
      <c r="G25" s="783" t="s">
        <v>36</v>
      </c>
      <c r="H25" s="417">
        <v>1</v>
      </c>
      <c r="I25" s="33">
        <f t="shared" ref="I25:O25" si="8">I14*$H$25</f>
        <v>408.79</v>
      </c>
      <c r="J25" s="33">
        <f t="shared" si="8"/>
        <v>427.18554999999998</v>
      </c>
      <c r="K25" s="33">
        <f t="shared" si="8"/>
        <v>446.40889974999993</v>
      </c>
      <c r="L25" s="33">
        <f t="shared" si="8"/>
        <v>466.49730023874992</v>
      </c>
      <c r="M25" s="33">
        <f t="shared" si="8"/>
        <v>487.48967874949363</v>
      </c>
      <c r="N25" s="33">
        <f t="shared" si="8"/>
        <v>509.42671429322081</v>
      </c>
      <c r="O25" s="34">
        <f t="shared" si="8"/>
        <v>532.35091643641567</v>
      </c>
      <c r="P25" s="70"/>
      <c r="Q25" s="70"/>
      <c r="R25" s="70"/>
      <c r="S25" s="70"/>
      <c r="T25" s="70"/>
      <c r="U25" s="70"/>
      <c r="V25" s="70"/>
      <c r="W25" s="70"/>
      <c r="X25" s="70"/>
      <c r="Y25" s="70"/>
      <c r="Z25" s="70"/>
      <c r="AA25" s="70"/>
      <c r="AB25" s="70"/>
      <c r="AC25" s="70"/>
      <c r="AD25" s="70"/>
      <c r="AE25" s="70"/>
      <c r="AF25" s="70"/>
      <c r="AG25" s="70"/>
      <c r="AH25" s="70"/>
      <c r="AI25" s="70"/>
      <c r="AJ25" s="70"/>
      <c r="AK25" s="70"/>
      <c r="AL25" s="70"/>
      <c r="AM25" s="70"/>
      <c r="AN25" s="70"/>
      <c r="AO25" s="70"/>
    </row>
    <row r="26" spans="1:341" s="99" customFormat="1" ht="15" customHeight="1">
      <c r="A26" s="226"/>
      <c r="B26" s="229"/>
      <c r="C26" s="121"/>
      <c r="E26" s="223"/>
      <c r="F26" s="223"/>
      <c r="G26" s="223"/>
      <c r="H26" s="106"/>
      <c r="I26" s="7"/>
      <c r="J26" s="7"/>
      <c r="K26" s="7"/>
      <c r="L26" s="7"/>
      <c r="M26" s="7"/>
      <c r="N26" s="7"/>
      <c r="O26" s="8"/>
      <c r="P26" s="70"/>
      <c r="Q26" s="70"/>
      <c r="R26" s="70"/>
      <c r="S26" s="70"/>
      <c r="T26" s="70"/>
      <c r="U26" s="70"/>
      <c r="V26" s="70"/>
      <c r="W26" s="70"/>
      <c r="X26" s="70"/>
      <c r="Y26" s="70"/>
      <c r="Z26" s="70"/>
      <c r="AA26" s="70"/>
      <c r="AB26" s="70"/>
      <c r="AC26" s="70"/>
      <c r="AD26" s="70"/>
      <c r="AE26" s="70"/>
      <c r="AF26" s="70"/>
      <c r="AG26" s="70"/>
      <c r="AH26" s="70"/>
      <c r="AI26" s="70"/>
      <c r="AJ26" s="70"/>
      <c r="AK26" s="70"/>
      <c r="AL26" s="70"/>
      <c r="AM26" s="70"/>
      <c r="AN26" s="70"/>
      <c r="AO26" s="70"/>
    </row>
    <row r="27" spans="1:341" s="99" customFormat="1" ht="15" customHeight="1" thickBot="1">
      <c r="A27" s="226"/>
      <c r="C27" s="121" t="s">
        <v>10</v>
      </c>
      <c r="E27" s="223" t="s">
        <v>14</v>
      </c>
      <c r="F27" s="223" t="s">
        <v>77</v>
      </c>
      <c r="G27" s="223"/>
      <c r="H27" s="257" t="s">
        <v>35</v>
      </c>
      <c r="I27" s="65"/>
      <c r="J27" s="65"/>
      <c r="K27" s="65"/>
      <c r="L27" s="65"/>
      <c r="M27" s="65"/>
      <c r="N27" s="65"/>
      <c r="O27" s="66"/>
      <c r="P27" s="70"/>
      <c r="Q27" s="70"/>
      <c r="R27" s="70"/>
      <c r="S27" s="70"/>
      <c r="T27" s="70"/>
      <c r="U27" s="70"/>
      <c r="V27" s="70"/>
      <c r="W27" s="70"/>
      <c r="X27" s="70"/>
      <c r="Y27" s="70"/>
      <c r="Z27" s="70"/>
      <c r="AA27" s="70"/>
      <c r="AB27" s="70"/>
      <c r="AC27" s="70"/>
      <c r="AD27" s="70"/>
      <c r="AE27" s="70"/>
      <c r="AF27" s="70"/>
      <c r="AG27" s="70"/>
      <c r="AH27" s="70"/>
      <c r="AI27" s="70"/>
      <c r="AJ27" s="70"/>
      <c r="AK27" s="70"/>
      <c r="AL27" s="70"/>
      <c r="AM27" s="70"/>
      <c r="AN27" s="70"/>
      <c r="AO27" s="70"/>
    </row>
    <row r="28" spans="1:341" s="238" customFormat="1" ht="18" hidden="1" thickBot="1">
      <c r="A28" s="218" t="s">
        <v>75</v>
      </c>
      <c r="B28" s="95"/>
      <c r="C28" s="95"/>
      <c r="D28" s="219"/>
      <c r="E28" s="95"/>
      <c r="F28" s="95"/>
      <c r="G28" s="95"/>
      <c r="H28" s="418"/>
      <c r="I28" s="129"/>
      <c r="J28" s="129"/>
      <c r="K28" s="129"/>
      <c r="L28" s="129"/>
      <c r="M28" s="129"/>
      <c r="N28" s="129"/>
      <c r="O28" s="130"/>
      <c r="P28" s="183"/>
      <c r="Q28" s="183"/>
      <c r="R28" s="183"/>
      <c r="S28" s="183"/>
      <c r="T28" s="183"/>
      <c r="U28" s="183"/>
      <c r="V28" s="183"/>
      <c r="W28" s="183"/>
      <c r="X28" s="183"/>
      <c r="Y28" s="183"/>
      <c r="Z28" s="183"/>
      <c r="AA28" s="183"/>
      <c r="AB28" s="183"/>
      <c r="AC28" s="183"/>
      <c r="AD28" s="183"/>
      <c r="AE28" s="183"/>
      <c r="AF28" s="183"/>
      <c r="AG28" s="183"/>
      <c r="AH28" s="183"/>
      <c r="AI28" s="183"/>
      <c r="AJ28" s="183"/>
      <c r="AK28" s="183"/>
      <c r="AL28" s="183"/>
      <c r="AM28" s="183"/>
      <c r="AN28" s="183"/>
      <c r="AO28" s="183"/>
      <c r="AP28" s="196"/>
      <c r="AQ28" s="196"/>
      <c r="AR28" s="196"/>
      <c r="AS28" s="196"/>
      <c r="AT28" s="196"/>
      <c r="AU28" s="196"/>
      <c r="AV28" s="196"/>
      <c r="AW28" s="196"/>
      <c r="AX28" s="196"/>
      <c r="AY28" s="196"/>
      <c r="AZ28" s="196"/>
      <c r="BA28" s="196"/>
      <c r="BB28" s="196"/>
      <c r="BC28" s="196"/>
      <c r="BD28" s="196"/>
      <c r="BE28" s="196"/>
      <c r="BF28" s="196"/>
      <c r="BG28" s="196"/>
      <c r="BH28" s="196"/>
      <c r="BI28" s="196"/>
      <c r="BJ28" s="196"/>
      <c r="BK28" s="196"/>
      <c r="BL28" s="196"/>
      <c r="BM28" s="196"/>
      <c r="BN28" s="196"/>
      <c r="BO28" s="196"/>
      <c r="BP28" s="196"/>
      <c r="BQ28" s="196"/>
      <c r="BR28" s="196"/>
      <c r="BS28" s="196"/>
      <c r="BT28" s="196"/>
      <c r="BU28" s="196"/>
      <c r="BV28" s="196"/>
      <c r="BW28" s="196"/>
      <c r="BX28" s="196"/>
      <c r="BY28" s="196"/>
      <c r="BZ28" s="196"/>
      <c r="CA28" s="196"/>
      <c r="CB28" s="196"/>
      <c r="CC28" s="196"/>
      <c r="CD28" s="196"/>
      <c r="CE28" s="196"/>
      <c r="CF28" s="196"/>
      <c r="CG28" s="196"/>
      <c r="CH28" s="196"/>
      <c r="CI28" s="196"/>
      <c r="CJ28" s="196"/>
      <c r="CK28" s="196"/>
      <c r="CL28" s="196"/>
      <c r="CM28" s="196"/>
      <c r="CN28" s="196"/>
      <c r="CO28" s="196"/>
      <c r="CP28" s="196"/>
      <c r="CQ28" s="196"/>
      <c r="CR28" s="196"/>
      <c r="CS28" s="196"/>
      <c r="CT28" s="196"/>
      <c r="CU28" s="196"/>
      <c r="CV28" s="196"/>
      <c r="CW28" s="196"/>
      <c r="CX28" s="196"/>
      <c r="CY28" s="196"/>
      <c r="CZ28" s="196"/>
      <c r="DA28" s="196"/>
      <c r="DB28" s="196"/>
      <c r="DC28" s="196"/>
      <c r="DD28" s="196"/>
      <c r="DE28" s="196"/>
      <c r="DF28" s="196"/>
      <c r="DG28" s="196"/>
      <c r="DH28" s="196"/>
      <c r="DI28" s="196"/>
      <c r="DJ28" s="196"/>
      <c r="DK28" s="196"/>
      <c r="DL28" s="196"/>
      <c r="DM28" s="196"/>
      <c r="DN28" s="196"/>
      <c r="DO28" s="196"/>
      <c r="DP28" s="196"/>
      <c r="DQ28" s="196"/>
      <c r="DR28" s="196"/>
      <c r="DS28" s="196"/>
      <c r="DT28" s="196"/>
      <c r="DU28" s="196"/>
      <c r="DV28" s="196"/>
      <c r="DW28" s="196"/>
      <c r="DX28" s="196"/>
      <c r="DY28" s="196"/>
      <c r="DZ28" s="196"/>
      <c r="EA28" s="196"/>
      <c r="EB28" s="196"/>
      <c r="EC28" s="196"/>
      <c r="ED28" s="196"/>
      <c r="EE28" s="196"/>
      <c r="EF28" s="196"/>
      <c r="EG28" s="196"/>
      <c r="EH28" s="196"/>
      <c r="EI28" s="196"/>
      <c r="EJ28" s="196"/>
      <c r="EK28" s="196"/>
      <c r="EL28" s="196"/>
      <c r="EM28" s="196"/>
      <c r="EN28" s="196"/>
      <c r="EO28" s="196"/>
      <c r="EP28" s="196"/>
      <c r="EQ28" s="196"/>
      <c r="ER28" s="196"/>
      <c r="ES28" s="196"/>
      <c r="ET28" s="196"/>
      <c r="EU28" s="196"/>
      <c r="EV28" s="196"/>
      <c r="EW28" s="196"/>
      <c r="EX28" s="196"/>
      <c r="EY28" s="196"/>
      <c r="EZ28" s="196"/>
      <c r="FA28" s="196"/>
      <c r="FB28" s="196"/>
      <c r="FC28" s="196"/>
      <c r="FD28" s="196"/>
      <c r="FE28" s="196"/>
      <c r="FF28" s="196"/>
      <c r="FG28" s="196"/>
      <c r="FH28" s="196"/>
      <c r="FI28" s="196"/>
      <c r="FJ28" s="196"/>
      <c r="FK28" s="196"/>
      <c r="FL28" s="196"/>
      <c r="FM28" s="196"/>
      <c r="FN28" s="196"/>
      <c r="FO28" s="196"/>
      <c r="FP28" s="196"/>
      <c r="FQ28" s="196"/>
      <c r="FR28" s="196"/>
      <c r="FS28" s="196"/>
      <c r="FT28" s="196"/>
      <c r="FU28" s="196"/>
      <c r="FV28" s="196"/>
      <c r="FW28" s="196"/>
      <c r="FX28" s="196"/>
      <c r="FY28" s="196"/>
      <c r="FZ28" s="196"/>
      <c r="GA28" s="196"/>
      <c r="GB28" s="196"/>
      <c r="GC28" s="196"/>
      <c r="GD28" s="196"/>
      <c r="GE28" s="196"/>
      <c r="GF28" s="196"/>
      <c r="GG28" s="196"/>
      <c r="GH28" s="196"/>
      <c r="GI28" s="196"/>
      <c r="GJ28" s="196"/>
      <c r="GK28" s="196"/>
      <c r="GL28" s="196"/>
      <c r="GM28" s="196"/>
      <c r="GN28" s="196"/>
      <c r="GO28" s="196"/>
      <c r="GP28" s="196"/>
      <c r="GQ28" s="196"/>
      <c r="GR28" s="196"/>
      <c r="GS28" s="196"/>
      <c r="GT28" s="196"/>
      <c r="GU28" s="196"/>
      <c r="GV28" s="196"/>
      <c r="GW28" s="196"/>
      <c r="GX28" s="196"/>
      <c r="GY28" s="196"/>
      <c r="GZ28" s="196"/>
      <c r="HA28" s="196"/>
      <c r="HB28" s="196"/>
      <c r="HC28" s="196"/>
      <c r="HD28" s="196"/>
      <c r="HE28" s="196"/>
      <c r="HF28" s="196"/>
      <c r="HG28" s="196"/>
      <c r="HH28" s="196"/>
      <c r="HI28" s="196"/>
      <c r="HJ28" s="196"/>
      <c r="HK28" s="196"/>
      <c r="HL28" s="196"/>
      <c r="HM28" s="196"/>
      <c r="HN28" s="196"/>
      <c r="HO28" s="196"/>
      <c r="HP28" s="196"/>
      <c r="HQ28" s="196"/>
      <c r="HR28" s="196"/>
      <c r="HS28" s="196"/>
      <c r="HT28" s="196"/>
      <c r="HU28" s="196"/>
      <c r="HV28" s="196"/>
      <c r="HW28" s="196"/>
      <c r="HX28" s="196"/>
      <c r="HY28" s="196"/>
      <c r="HZ28" s="196"/>
      <c r="IA28" s="196"/>
      <c r="IB28" s="196"/>
      <c r="IC28" s="196"/>
      <c r="ID28" s="196"/>
      <c r="IE28" s="196"/>
      <c r="IF28" s="196"/>
      <c r="IG28" s="196"/>
      <c r="IH28" s="196"/>
      <c r="II28" s="196"/>
      <c r="IJ28" s="196"/>
      <c r="IK28" s="196"/>
      <c r="IL28" s="196"/>
      <c r="IM28" s="196"/>
      <c r="IN28" s="196"/>
      <c r="IO28" s="196"/>
      <c r="IP28" s="196"/>
      <c r="IQ28" s="196"/>
      <c r="IR28" s="196"/>
      <c r="IS28" s="196"/>
      <c r="IT28" s="196"/>
      <c r="IU28" s="196"/>
      <c r="IV28" s="196"/>
      <c r="IW28" s="196"/>
      <c r="IX28" s="196"/>
      <c r="IY28" s="196"/>
      <c r="IZ28" s="196"/>
      <c r="JA28" s="196"/>
      <c r="JB28" s="196"/>
      <c r="JC28" s="196"/>
      <c r="JD28" s="196"/>
      <c r="JE28" s="196"/>
      <c r="JF28" s="196"/>
      <c r="JG28" s="196"/>
      <c r="JH28" s="196"/>
      <c r="JI28" s="196"/>
      <c r="JJ28" s="196"/>
      <c r="JK28" s="196"/>
      <c r="JL28" s="196"/>
      <c r="JM28" s="196"/>
      <c r="JN28" s="196"/>
      <c r="JO28" s="196"/>
      <c r="JP28" s="196"/>
      <c r="JQ28" s="196"/>
      <c r="JR28" s="196"/>
      <c r="JS28" s="196"/>
      <c r="JT28" s="196"/>
      <c r="JU28" s="196"/>
      <c r="JV28" s="196"/>
      <c r="JW28" s="196"/>
      <c r="JX28" s="196"/>
      <c r="JY28" s="196"/>
      <c r="JZ28" s="196"/>
      <c r="KA28" s="196"/>
      <c r="KB28" s="196"/>
      <c r="KC28" s="196"/>
      <c r="KD28" s="196"/>
      <c r="KE28" s="196"/>
      <c r="KF28" s="196"/>
      <c r="KG28" s="196"/>
      <c r="KH28" s="196"/>
      <c r="KI28" s="196"/>
      <c r="KJ28" s="196"/>
      <c r="KK28" s="196"/>
      <c r="KL28" s="196"/>
      <c r="KM28" s="196"/>
      <c r="KN28" s="196"/>
      <c r="KO28" s="196"/>
      <c r="KP28" s="196"/>
      <c r="KQ28" s="196"/>
      <c r="KR28" s="196"/>
      <c r="KS28" s="196"/>
      <c r="KT28" s="196"/>
      <c r="KU28" s="196"/>
      <c r="KV28" s="196"/>
      <c r="KW28" s="196"/>
      <c r="KX28" s="196"/>
      <c r="KY28" s="196"/>
      <c r="KZ28" s="196"/>
      <c r="LA28" s="196"/>
      <c r="LB28" s="196"/>
      <c r="LC28" s="196"/>
      <c r="LD28" s="196"/>
      <c r="LE28" s="196"/>
      <c r="LF28" s="196"/>
      <c r="LG28" s="196"/>
      <c r="LH28" s="196"/>
      <c r="LI28" s="196"/>
      <c r="LJ28" s="196"/>
      <c r="LK28" s="196"/>
      <c r="LL28" s="196"/>
      <c r="LM28" s="196"/>
      <c r="LN28" s="196"/>
      <c r="LO28" s="196"/>
      <c r="LP28" s="196"/>
      <c r="LQ28" s="196"/>
      <c r="LR28" s="196"/>
      <c r="LS28" s="196"/>
      <c r="LT28" s="196"/>
      <c r="LU28" s="196"/>
      <c r="LV28" s="196"/>
      <c r="LW28" s="196"/>
      <c r="LX28" s="196"/>
      <c r="LY28" s="196"/>
      <c r="LZ28" s="196"/>
      <c r="MA28" s="196"/>
      <c r="MB28" s="196"/>
      <c r="MC28" s="196"/>
    </row>
    <row r="29" spans="1:341" s="220" customFormat="1" ht="18" hidden="1" thickTop="1">
      <c r="A29" s="230"/>
      <c r="B29" s="227"/>
      <c r="C29" s="227"/>
      <c r="D29" s="227"/>
      <c r="E29" s="223"/>
      <c r="F29" s="223"/>
      <c r="G29" s="223"/>
      <c r="H29" s="29"/>
      <c r="I29" s="29"/>
      <c r="J29" s="29"/>
      <c r="K29" s="29"/>
      <c r="L29" s="29"/>
      <c r="M29" s="29"/>
      <c r="N29" s="29"/>
      <c r="O29" s="110"/>
      <c r="P29" s="183"/>
      <c r="Q29" s="183"/>
      <c r="R29" s="183"/>
      <c r="S29" s="183"/>
      <c r="T29" s="183"/>
      <c r="U29" s="183"/>
      <c r="V29" s="183"/>
      <c r="W29" s="183"/>
      <c r="X29" s="183"/>
      <c r="Y29" s="183"/>
      <c r="Z29" s="183"/>
      <c r="AA29" s="183"/>
      <c r="AB29" s="183"/>
      <c r="AC29" s="183"/>
      <c r="AD29" s="183"/>
      <c r="AE29" s="183"/>
      <c r="AF29" s="183"/>
      <c r="AG29" s="183"/>
      <c r="AH29" s="183"/>
      <c r="AI29" s="183"/>
      <c r="AJ29" s="183"/>
      <c r="AK29" s="183"/>
      <c r="AL29" s="183"/>
      <c r="AM29" s="183"/>
      <c r="AN29" s="183"/>
      <c r="AO29" s="183"/>
      <c r="AP29" s="183"/>
      <c r="AQ29" s="183"/>
      <c r="AR29" s="183"/>
      <c r="AS29" s="183"/>
      <c r="AT29" s="183"/>
      <c r="AU29" s="183"/>
      <c r="AV29" s="183"/>
      <c r="AW29" s="183"/>
      <c r="AX29" s="183"/>
      <c r="AY29" s="183"/>
      <c r="AZ29" s="183"/>
      <c r="BA29" s="183"/>
      <c r="BB29" s="183"/>
      <c r="BC29" s="183"/>
      <c r="BD29" s="183"/>
      <c r="BE29" s="183"/>
      <c r="BF29" s="183"/>
      <c r="BG29" s="183"/>
      <c r="BH29" s="183"/>
      <c r="BI29" s="183"/>
      <c r="BJ29" s="183"/>
      <c r="BK29" s="183"/>
      <c r="BL29" s="183"/>
      <c r="BM29" s="183"/>
      <c r="BN29" s="183"/>
      <c r="BO29" s="183"/>
      <c r="BP29" s="183"/>
      <c r="BQ29" s="183"/>
      <c r="BR29" s="183"/>
      <c r="BS29" s="183"/>
      <c r="BT29" s="183"/>
      <c r="BU29" s="183"/>
      <c r="BV29" s="183"/>
      <c r="BW29" s="183"/>
      <c r="BX29" s="183"/>
      <c r="BY29" s="183"/>
      <c r="BZ29" s="183"/>
      <c r="CA29" s="183"/>
      <c r="CB29" s="183"/>
      <c r="CC29" s="183"/>
      <c r="CD29" s="183"/>
      <c r="CE29" s="183"/>
      <c r="CF29" s="183"/>
      <c r="CG29" s="183"/>
      <c r="CH29" s="183"/>
      <c r="CI29" s="183"/>
      <c r="CJ29" s="183"/>
      <c r="CK29" s="183"/>
      <c r="CL29" s="183"/>
      <c r="CM29" s="183"/>
      <c r="CN29" s="183"/>
      <c r="CO29" s="183"/>
      <c r="CP29" s="183"/>
      <c r="CQ29" s="183"/>
      <c r="CR29" s="183"/>
      <c r="CS29" s="183"/>
      <c r="CT29" s="183"/>
      <c r="CU29" s="183"/>
      <c r="CV29" s="183"/>
      <c r="CW29" s="183"/>
      <c r="CX29" s="183"/>
      <c r="CY29" s="183"/>
      <c r="CZ29" s="183"/>
      <c r="DA29" s="183"/>
      <c r="DB29" s="183"/>
      <c r="DC29" s="183"/>
      <c r="DD29" s="183"/>
      <c r="DE29" s="183"/>
      <c r="DF29" s="183"/>
      <c r="DG29" s="183"/>
      <c r="DH29" s="183"/>
      <c r="DI29" s="183"/>
      <c r="DJ29" s="183"/>
      <c r="DK29" s="183"/>
      <c r="DL29" s="183"/>
      <c r="DM29" s="183"/>
      <c r="DN29" s="183"/>
      <c r="DO29" s="183"/>
      <c r="DP29" s="183"/>
      <c r="DQ29" s="183"/>
      <c r="DR29" s="183"/>
      <c r="DS29" s="183"/>
      <c r="DT29" s="183"/>
      <c r="DU29" s="183"/>
      <c r="DV29" s="183"/>
      <c r="DW29" s="183"/>
      <c r="DX29" s="183"/>
      <c r="DY29" s="183"/>
      <c r="DZ29" s="183"/>
      <c r="EA29" s="183"/>
      <c r="EB29" s="183"/>
      <c r="EC29" s="183"/>
      <c r="ED29" s="183"/>
      <c r="EE29" s="183"/>
      <c r="EF29" s="183"/>
      <c r="EG29" s="183"/>
      <c r="EH29" s="183"/>
      <c r="EI29" s="183"/>
      <c r="EJ29" s="183"/>
      <c r="EK29" s="183"/>
      <c r="EL29" s="183"/>
      <c r="EM29" s="183"/>
      <c r="EN29" s="183"/>
      <c r="EO29" s="183"/>
      <c r="EP29" s="183"/>
      <c r="EQ29" s="183"/>
      <c r="ER29" s="183"/>
      <c r="ES29" s="183"/>
      <c r="ET29" s="183"/>
      <c r="EU29" s="183"/>
      <c r="EV29" s="183"/>
      <c r="EW29" s="183"/>
      <c r="EX29" s="183"/>
      <c r="EY29" s="183"/>
      <c r="EZ29" s="183"/>
      <c r="FA29" s="183"/>
      <c r="FB29" s="183"/>
      <c r="FC29" s="183"/>
      <c r="FD29" s="183"/>
      <c r="FE29" s="183"/>
      <c r="FF29" s="183"/>
      <c r="FG29" s="183"/>
      <c r="FH29" s="183"/>
      <c r="FI29" s="183"/>
      <c r="FJ29" s="183"/>
      <c r="FK29" s="183"/>
      <c r="FL29" s="183"/>
      <c r="FM29" s="183"/>
      <c r="FN29" s="183"/>
      <c r="FO29" s="183"/>
      <c r="FP29" s="183"/>
      <c r="FQ29" s="183"/>
      <c r="FR29" s="183"/>
      <c r="FS29" s="183"/>
      <c r="FT29" s="183"/>
      <c r="FU29" s="183"/>
      <c r="FV29" s="183"/>
      <c r="FW29" s="183"/>
      <c r="FX29" s="183"/>
      <c r="FY29" s="183"/>
      <c r="FZ29" s="183"/>
      <c r="GA29" s="183"/>
      <c r="GB29" s="183"/>
      <c r="GC29" s="183"/>
      <c r="GD29" s="183"/>
      <c r="GE29" s="183"/>
      <c r="GF29" s="183"/>
      <c r="GG29" s="183"/>
      <c r="GH29" s="183"/>
      <c r="GI29" s="183"/>
      <c r="GJ29" s="183"/>
      <c r="GK29" s="183"/>
      <c r="GL29" s="183"/>
      <c r="GM29" s="183"/>
      <c r="GN29" s="183"/>
      <c r="GO29" s="183"/>
      <c r="GP29" s="183"/>
      <c r="GQ29" s="183"/>
      <c r="GR29" s="183"/>
      <c r="GS29" s="183"/>
      <c r="GT29" s="183"/>
      <c r="GU29" s="183"/>
      <c r="GV29" s="183"/>
      <c r="GW29" s="183"/>
      <c r="GX29" s="183"/>
      <c r="GY29" s="183"/>
      <c r="GZ29" s="183"/>
      <c r="HA29" s="183"/>
      <c r="HB29" s="183"/>
      <c r="HC29" s="183"/>
      <c r="HD29" s="183"/>
      <c r="HE29" s="183"/>
      <c r="HF29" s="183"/>
      <c r="HG29" s="183"/>
      <c r="HH29" s="183"/>
      <c r="HI29" s="183"/>
      <c r="HJ29" s="183"/>
      <c r="HK29" s="183"/>
      <c r="HL29" s="183"/>
      <c r="HM29" s="183"/>
      <c r="HN29" s="183"/>
      <c r="HO29" s="183"/>
      <c r="HP29" s="183"/>
      <c r="HQ29" s="183"/>
      <c r="HR29" s="183"/>
      <c r="HS29" s="183"/>
      <c r="HT29" s="183"/>
      <c r="HU29" s="183"/>
      <c r="HV29" s="183"/>
      <c r="HW29" s="183"/>
      <c r="HX29" s="183"/>
      <c r="HY29" s="183"/>
      <c r="HZ29" s="183"/>
      <c r="IA29" s="183"/>
      <c r="IB29" s="183"/>
      <c r="IC29" s="183"/>
      <c r="ID29" s="183"/>
      <c r="IE29" s="183"/>
      <c r="IF29" s="183"/>
      <c r="IG29" s="183"/>
      <c r="IH29" s="183"/>
      <c r="II29" s="183"/>
      <c r="IJ29" s="183"/>
      <c r="IK29" s="183"/>
      <c r="IL29" s="183"/>
      <c r="IM29" s="183"/>
      <c r="IN29" s="183"/>
      <c r="IO29" s="183"/>
      <c r="IP29" s="183"/>
      <c r="IQ29" s="183"/>
      <c r="IR29" s="183"/>
      <c r="IS29" s="183"/>
      <c r="IT29" s="183"/>
      <c r="IU29" s="183"/>
      <c r="IV29" s="183"/>
      <c r="IW29" s="183"/>
      <c r="IX29" s="183"/>
      <c r="IY29" s="183"/>
      <c r="IZ29" s="183"/>
      <c r="JA29" s="183"/>
      <c r="JB29" s="183"/>
      <c r="JC29" s="183"/>
      <c r="JD29" s="183"/>
      <c r="JE29" s="183"/>
      <c r="JF29" s="183"/>
      <c r="JG29" s="183"/>
      <c r="JH29" s="183"/>
      <c r="JI29" s="183"/>
      <c r="JJ29" s="183"/>
      <c r="JK29" s="183"/>
      <c r="JL29" s="183"/>
      <c r="JM29" s="183"/>
      <c r="JN29" s="183"/>
      <c r="JO29" s="183"/>
      <c r="JP29" s="183"/>
      <c r="JQ29" s="183"/>
      <c r="JR29" s="183"/>
      <c r="JS29" s="183"/>
      <c r="JT29" s="183"/>
      <c r="JU29" s="183"/>
      <c r="JV29" s="183"/>
      <c r="JW29" s="183"/>
      <c r="JX29" s="183"/>
      <c r="JY29" s="183"/>
      <c r="JZ29" s="183"/>
      <c r="KA29" s="183"/>
      <c r="KB29" s="183"/>
      <c r="KC29" s="183"/>
      <c r="KD29" s="183"/>
      <c r="KE29" s="183"/>
      <c r="KF29" s="183"/>
      <c r="KG29" s="183"/>
      <c r="KH29" s="183"/>
      <c r="KI29" s="183"/>
      <c r="KJ29" s="183"/>
      <c r="KK29" s="183"/>
      <c r="KL29" s="183"/>
      <c r="KM29" s="183"/>
      <c r="KN29" s="183"/>
      <c r="KO29" s="183"/>
      <c r="KP29" s="183"/>
      <c r="KQ29" s="183"/>
      <c r="KR29" s="183"/>
      <c r="KS29" s="183"/>
      <c r="KT29" s="183"/>
      <c r="KU29" s="183"/>
      <c r="KV29" s="183"/>
      <c r="KW29" s="183"/>
      <c r="KX29" s="183"/>
      <c r="KY29" s="183"/>
      <c r="KZ29" s="183"/>
      <c r="LA29" s="183"/>
      <c r="LB29" s="183"/>
      <c r="LC29" s="183"/>
      <c r="LD29" s="183"/>
      <c r="LE29" s="183"/>
      <c r="LF29" s="183"/>
      <c r="LG29" s="183"/>
      <c r="LH29" s="183"/>
      <c r="LI29" s="183"/>
      <c r="LJ29" s="183"/>
      <c r="LK29" s="183"/>
      <c r="LL29" s="183"/>
      <c r="LM29" s="183"/>
      <c r="LN29" s="183"/>
      <c r="LO29" s="183"/>
      <c r="LP29" s="183"/>
      <c r="LQ29" s="183"/>
      <c r="LR29" s="183"/>
      <c r="LS29" s="183"/>
      <c r="LT29" s="183"/>
      <c r="LU29" s="183"/>
      <c r="LV29" s="183"/>
      <c r="LW29" s="183"/>
      <c r="LX29" s="183"/>
      <c r="LY29" s="183"/>
      <c r="LZ29" s="183"/>
      <c r="MA29" s="183"/>
      <c r="MB29" s="183"/>
      <c r="MC29" s="183"/>
    </row>
    <row r="30" spans="1:341" s="220" customFormat="1" ht="17" hidden="1">
      <c r="A30" s="230"/>
      <c r="B30" s="227" t="s">
        <v>13</v>
      </c>
      <c r="C30" s="227"/>
      <c r="D30" s="227"/>
      <c r="E30" s="223"/>
      <c r="F30" s="223"/>
      <c r="G30" s="223"/>
      <c r="H30" s="29"/>
      <c r="I30" s="29"/>
      <c r="J30" s="29"/>
      <c r="K30" s="29"/>
      <c r="L30" s="29"/>
      <c r="M30" s="29"/>
      <c r="N30" s="29"/>
      <c r="O30" s="110"/>
      <c r="P30" s="183"/>
      <c r="Q30" s="183"/>
      <c r="R30" s="183"/>
      <c r="S30" s="183"/>
      <c r="T30" s="183"/>
      <c r="U30" s="183"/>
      <c r="V30" s="183"/>
      <c r="W30" s="183"/>
      <c r="X30" s="183"/>
      <c r="Y30" s="183"/>
      <c r="Z30" s="183"/>
      <c r="AA30" s="183"/>
      <c r="AB30" s="183"/>
      <c r="AC30" s="183"/>
      <c r="AD30" s="183"/>
      <c r="AE30" s="183"/>
      <c r="AF30" s="183"/>
      <c r="AG30" s="183"/>
      <c r="AH30" s="183"/>
      <c r="AI30" s="183"/>
      <c r="AJ30" s="183"/>
      <c r="AK30" s="183"/>
      <c r="AL30" s="183"/>
      <c r="AM30" s="183"/>
      <c r="AN30" s="183"/>
      <c r="AO30" s="183"/>
      <c r="AP30" s="183"/>
      <c r="AQ30" s="183"/>
      <c r="AR30" s="183"/>
      <c r="AS30" s="183"/>
      <c r="AT30" s="183"/>
      <c r="AU30" s="183"/>
      <c r="AV30" s="183"/>
      <c r="AW30" s="183"/>
      <c r="AX30" s="183"/>
      <c r="AY30" s="183"/>
      <c r="AZ30" s="183"/>
      <c r="BA30" s="183"/>
      <c r="BB30" s="183"/>
      <c r="BC30" s="183"/>
      <c r="BD30" s="183"/>
      <c r="BE30" s="183"/>
      <c r="BF30" s="183"/>
      <c r="BG30" s="183"/>
      <c r="BH30" s="183"/>
      <c r="BI30" s="183"/>
      <c r="BJ30" s="183"/>
      <c r="BK30" s="183"/>
      <c r="BL30" s="183"/>
      <c r="BM30" s="183"/>
      <c r="BN30" s="183"/>
      <c r="BO30" s="183"/>
      <c r="BP30" s="183"/>
      <c r="BQ30" s="183"/>
      <c r="BR30" s="183"/>
      <c r="BS30" s="183"/>
      <c r="BT30" s="183"/>
      <c r="BU30" s="183"/>
      <c r="BV30" s="183"/>
      <c r="BW30" s="183"/>
      <c r="BX30" s="183"/>
      <c r="BY30" s="183"/>
      <c r="BZ30" s="183"/>
      <c r="CA30" s="183"/>
      <c r="CB30" s="183"/>
      <c r="CC30" s="183"/>
      <c r="CD30" s="183"/>
      <c r="CE30" s="183"/>
      <c r="CF30" s="183"/>
      <c r="CG30" s="183"/>
      <c r="CH30" s="183"/>
      <c r="CI30" s="183"/>
      <c r="CJ30" s="183"/>
      <c r="CK30" s="183"/>
      <c r="CL30" s="183"/>
      <c r="CM30" s="183"/>
      <c r="CN30" s="183"/>
      <c r="CO30" s="183"/>
      <c r="CP30" s="183"/>
      <c r="CQ30" s="183"/>
      <c r="CR30" s="183"/>
      <c r="CS30" s="183"/>
      <c r="CT30" s="183"/>
      <c r="CU30" s="183"/>
      <c r="CV30" s="183"/>
      <c r="CW30" s="183"/>
      <c r="CX30" s="183"/>
      <c r="CY30" s="183"/>
      <c r="CZ30" s="183"/>
      <c r="DA30" s="183"/>
      <c r="DB30" s="183"/>
      <c r="DC30" s="183"/>
      <c r="DD30" s="183"/>
      <c r="DE30" s="183"/>
      <c r="DF30" s="183"/>
      <c r="DG30" s="183"/>
      <c r="DH30" s="183"/>
      <c r="DI30" s="183"/>
      <c r="DJ30" s="183"/>
      <c r="DK30" s="183"/>
      <c r="DL30" s="183"/>
      <c r="DM30" s="183"/>
      <c r="DN30" s="183"/>
      <c r="DO30" s="183"/>
      <c r="DP30" s="183"/>
      <c r="DQ30" s="183"/>
      <c r="DR30" s="183"/>
      <c r="DS30" s="183"/>
      <c r="DT30" s="183"/>
      <c r="DU30" s="183"/>
      <c r="DV30" s="183"/>
      <c r="DW30" s="183"/>
      <c r="DX30" s="183"/>
      <c r="DY30" s="183"/>
      <c r="DZ30" s="183"/>
      <c r="EA30" s="183"/>
      <c r="EB30" s="183"/>
      <c r="EC30" s="183"/>
      <c r="ED30" s="183"/>
      <c r="EE30" s="183"/>
      <c r="EF30" s="183"/>
      <c r="EG30" s="183"/>
      <c r="EH30" s="183"/>
      <c r="EI30" s="183"/>
      <c r="EJ30" s="183"/>
      <c r="EK30" s="183"/>
      <c r="EL30" s="183"/>
      <c r="EM30" s="183"/>
      <c r="EN30" s="183"/>
      <c r="EO30" s="183"/>
      <c r="EP30" s="183"/>
      <c r="EQ30" s="183"/>
      <c r="ER30" s="183"/>
      <c r="ES30" s="183"/>
      <c r="ET30" s="183"/>
      <c r="EU30" s="183"/>
      <c r="EV30" s="183"/>
      <c r="EW30" s="183"/>
      <c r="EX30" s="183"/>
      <c r="EY30" s="183"/>
      <c r="EZ30" s="183"/>
      <c r="FA30" s="183"/>
      <c r="FB30" s="183"/>
      <c r="FC30" s="183"/>
      <c r="FD30" s="183"/>
      <c r="FE30" s="183"/>
      <c r="FF30" s="183"/>
      <c r="FG30" s="183"/>
      <c r="FH30" s="183"/>
      <c r="FI30" s="183"/>
      <c r="FJ30" s="183"/>
      <c r="FK30" s="183"/>
      <c r="FL30" s="183"/>
      <c r="FM30" s="183"/>
      <c r="FN30" s="183"/>
      <c r="FO30" s="183"/>
      <c r="FP30" s="183"/>
      <c r="FQ30" s="183"/>
      <c r="FR30" s="183"/>
      <c r="FS30" s="183"/>
      <c r="FT30" s="183"/>
      <c r="FU30" s="183"/>
      <c r="FV30" s="183"/>
      <c r="FW30" s="183"/>
      <c r="FX30" s="183"/>
      <c r="FY30" s="183"/>
      <c r="FZ30" s="183"/>
      <c r="GA30" s="183"/>
      <c r="GB30" s="183"/>
      <c r="GC30" s="183"/>
      <c r="GD30" s="183"/>
      <c r="GE30" s="183"/>
      <c r="GF30" s="183"/>
      <c r="GG30" s="183"/>
      <c r="GH30" s="183"/>
      <c r="GI30" s="183"/>
      <c r="GJ30" s="183"/>
      <c r="GK30" s="183"/>
      <c r="GL30" s="183"/>
      <c r="GM30" s="183"/>
      <c r="GN30" s="183"/>
      <c r="GO30" s="183"/>
      <c r="GP30" s="183"/>
      <c r="GQ30" s="183"/>
      <c r="GR30" s="183"/>
      <c r="GS30" s="183"/>
      <c r="GT30" s="183"/>
      <c r="GU30" s="183"/>
      <c r="GV30" s="183"/>
      <c r="GW30" s="183"/>
      <c r="GX30" s="183"/>
      <c r="GY30" s="183"/>
      <c r="GZ30" s="183"/>
      <c r="HA30" s="183"/>
      <c r="HB30" s="183"/>
      <c r="HC30" s="183"/>
      <c r="HD30" s="183"/>
      <c r="HE30" s="183"/>
      <c r="HF30" s="183"/>
      <c r="HG30" s="183"/>
      <c r="HH30" s="183"/>
      <c r="HI30" s="183"/>
      <c r="HJ30" s="183"/>
      <c r="HK30" s="183"/>
      <c r="HL30" s="183"/>
      <c r="HM30" s="183"/>
      <c r="HN30" s="183"/>
      <c r="HO30" s="183"/>
      <c r="HP30" s="183"/>
      <c r="HQ30" s="183"/>
      <c r="HR30" s="183"/>
      <c r="HS30" s="183"/>
      <c r="HT30" s="183"/>
      <c r="HU30" s="183"/>
      <c r="HV30" s="183"/>
      <c r="HW30" s="183"/>
      <c r="HX30" s="183"/>
      <c r="HY30" s="183"/>
      <c r="HZ30" s="183"/>
      <c r="IA30" s="183"/>
      <c r="IB30" s="183"/>
      <c r="IC30" s="183"/>
      <c r="ID30" s="183"/>
      <c r="IE30" s="183"/>
      <c r="IF30" s="183"/>
      <c r="IG30" s="183"/>
      <c r="IH30" s="183"/>
      <c r="II30" s="183"/>
      <c r="IJ30" s="183"/>
      <c r="IK30" s="183"/>
      <c r="IL30" s="183"/>
      <c r="IM30" s="183"/>
      <c r="IN30" s="183"/>
      <c r="IO30" s="183"/>
      <c r="IP30" s="183"/>
      <c r="IQ30" s="183"/>
      <c r="IR30" s="183"/>
      <c r="IS30" s="183"/>
      <c r="IT30" s="183"/>
      <c r="IU30" s="183"/>
      <c r="IV30" s="183"/>
      <c r="IW30" s="183"/>
      <c r="IX30" s="183"/>
      <c r="IY30" s="183"/>
      <c r="IZ30" s="183"/>
      <c r="JA30" s="183"/>
      <c r="JB30" s="183"/>
      <c r="JC30" s="183"/>
      <c r="JD30" s="183"/>
      <c r="JE30" s="183"/>
      <c r="JF30" s="183"/>
      <c r="JG30" s="183"/>
      <c r="JH30" s="183"/>
      <c r="JI30" s="183"/>
      <c r="JJ30" s="183"/>
      <c r="JK30" s="183"/>
      <c r="JL30" s="183"/>
      <c r="JM30" s="183"/>
      <c r="JN30" s="183"/>
      <c r="JO30" s="183"/>
      <c r="JP30" s="183"/>
      <c r="JQ30" s="183"/>
      <c r="JR30" s="183"/>
      <c r="JS30" s="183"/>
      <c r="JT30" s="183"/>
      <c r="JU30" s="183"/>
      <c r="JV30" s="183"/>
      <c r="JW30" s="183"/>
      <c r="JX30" s="183"/>
      <c r="JY30" s="183"/>
      <c r="JZ30" s="183"/>
      <c r="KA30" s="183"/>
      <c r="KB30" s="183"/>
      <c r="KC30" s="183"/>
      <c r="KD30" s="183"/>
      <c r="KE30" s="183"/>
      <c r="KF30" s="183"/>
      <c r="KG30" s="183"/>
      <c r="KH30" s="183"/>
      <c r="KI30" s="183"/>
      <c r="KJ30" s="183"/>
      <c r="KK30" s="183"/>
      <c r="KL30" s="183"/>
      <c r="KM30" s="183"/>
      <c r="KN30" s="183"/>
      <c r="KO30" s="183"/>
      <c r="KP30" s="183"/>
      <c r="KQ30" s="183"/>
      <c r="KR30" s="183"/>
      <c r="KS30" s="183"/>
      <c r="KT30" s="183"/>
      <c r="KU30" s="183"/>
      <c r="KV30" s="183"/>
      <c r="KW30" s="183"/>
      <c r="KX30" s="183"/>
      <c r="KY30" s="183"/>
      <c r="KZ30" s="183"/>
      <c r="LA30" s="183"/>
      <c r="LB30" s="183"/>
      <c r="LC30" s="183"/>
      <c r="LD30" s="183"/>
      <c r="LE30" s="183"/>
      <c r="LF30" s="183"/>
      <c r="LG30" s="183"/>
      <c r="LH30" s="183"/>
      <c r="LI30" s="183"/>
      <c r="LJ30" s="183"/>
      <c r="LK30" s="183"/>
      <c r="LL30" s="183"/>
      <c r="LM30" s="183"/>
      <c r="LN30" s="183"/>
      <c r="LO30" s="183"/>
      <c r="LP30" s="183"/>
      <c r="LQ30" s="183"/>
      <c r="LR30" s="183"/>
      <c r="LS30" s="183"/>
      <c r="LT30" s="183"/>
      <c r="LU30" s="183"/>
      <c r="LV30" s="183"/>
      <c r="LW30" s="183"/>
      <c r="LX30" s="183"/>
      <c r="LY30" s="183"/>
      <c r="LZ30" s="183"/>
      <c r="MA30" s="183"/>
      <c r="MB30" s="183"/>
      <c r="MC30" s="183"/>
    </row>
    <row r="31" spans="1:341" s="220" customFormat="1" ht="17" hidden="1">
      <c r="A31" s="230"/>
      <c r="B31" s="227"/>
      <c r="C31" s="227"/>
      <c r="D31" s="227"/>
      <c r="E31" s="223"/>
      <c r="F31" s="223"/>
      <c r="G31" s="223"/>
      <c r="H31" s="29"/>
      <c r="I31" s="29"/>
      <c r="J31" s="29"/>
      <c r="K31" s="29"/>
      <c r="L31" s="29"/>
      <c r="M31" s="29"/>
      <c r="N31" s="29"/>
      <c r="O31" s="110"/>
      <c r="P31" s="183"/>
      <c r="Q31" s="183"/>
      <c r="R31" s="183"/>
      <c r="S31" s="183"/>
      <c r="T31" s="183"/>
      <c r="U31" s="183"/>
      <c r="V31" s="183"/>
      <c r="W31" s="183"/>
      <c r="X31" s="183"/>
      <c r="Y31" s="183"/>
      <c r="Z31" s="183"/>
      <c r="AA31" s="183"/>
      <c r="AB31" s="183"/>
      <c r="AC31" s="183"/>
      <c r="AD31" s="183"/>
      <c r="AE31" s="183"/>
      <c r="AF31" s="183"/>
      <c r="AG31" s="183"/>
      <c r="AH31" s="183"/>
      <c r="AI31" s="183"/>
      <c r="AJ31" s="183"/>
      <c r="AK31" s="183"/>
      <c r="AL31" s="183"/>
      <c r="AM31" s="183"/>
      <c r="AN31" s="183"/>
      <c r="AO31" s="183"/>
      <c r="AP31" s="183"/>
      <c r="AQ31" s="183"/>
      <c r="AR31" s="183"/>
      <c r="AS31" s="183"/>
      <c r="AT31" s="183"/>
      <c r="AU31" s="183"/>
      <c r="AV31" s="183"/>
      <c r="AW31" s="183"/>
      <c r="AX31" s="183"/>
      <c r="AY31" s="183"/>
      <c r="AZ31" s="183"/>
      <c r="BA31" s="183"/>
      <c r="BB31" s="183"/>
      <c r="BC31" s="183"/>
      <c r="BD31" s="183"/>
      <c r="BE31" s="183"/>
      <c r="BF31" s="183"/>
      <c r="BG31" s="183"/>
      <c r="BH31" s="183"/>
      <c r="BI31" s="183"/>
      <c r="BJ31" s="183"/>
      <c r="BK31" s="183"/>
      <c r="BL31" s="183"/>
      <c r="BM31" s="183"/>
      <c r="BN31" s="183"/>
      <c r="BO31" s="183"/>
      <c r="BP31" s="183"/>
      <c r="BQ31" s="183"/>
      <c r="BR31" s="183"/>
      <c r="BS31" s="183"/>
      <c r="BT31" s="183"/>
      <c r="BU31" s="183"/>
      <c r="BV31" s="183"/>
      <c r="BW31" s="183"/>
      <c r="BX31" s="183"/>
      <c r="BY31" s="183"/>
      <c r="BZ31" s="183"/>
      <c r="CA31" s="183"/>
      <c r="CB31" s="183"/>
      <c r="CC31" s="183"/>
      <c r="CD31" s="183"/>
      <c r="CE31" s="183"/>
      <c r="CF31" s="183"/>
      <c r="CG31" s="183"/>
      <c r="CH31" s="183"/>
      <c r="CI31" s="183"/>
      <c r="CJ31" s="183"/>
      <c r="CK31" s="183"/>
      <c r="CL31" s="183"/>
      <c r="CM31" s="183"/>
      <c r="CN31" s="183"/>
      <c r="CO31" s="183"/>
      <c r="CP31" s="183"/>
      <c r="CQ31" s="183"/>
      <c r="CR31" s="183"/>
      <c r="CS31" s="183"/>
      <c r="CT31" s="183"/>
      <c r="CU31" s="183"/>
      <c r="CV31" s="183"/>
      <c r="CW31" s="183"/>
      <c r="CX31" s="183"/>
      <c r="CY31" s="183"/>
      <c r="CZ31" s="183"/>
      <c r="DA31" s="183"/>
      <c r="DB31" s="183"/>
      <c r="DC31" s="183"/>
      <c r="DD31" s="183"/>
      <c r="DE31" s="183"/>
      <c r="DF31" s="183"/>
      <c r="DG31" s="183"/>
      <c r="DH31" s="183"/>
      <c r="DI31" s="183"/>
      <c r="DJ31" s="183"/>
      <c r="DK31" s="183"/>
      <c r="DL31" s="183"/>
      <c r="DM31" s="183"/>
      <c r="DN31" s="183"/>
      <c r="DO31" s="183"/>
      <c r="DP31" s="183"/>
      <c r="DQ31" s="183"/>
      <c r="DR31" s="183"/>
      <c r="DS31" s="183"/>
      <c r="DT31" s="183"/>
      <c r="DU31" s="183"/>
      <c r="DV31" s="183"/>
      <c r="DW31" s="183"/>
      <c r="DX31" s="183"/>
      <c r="DY31" s="183"/>
      <c r="DZ31" s="183"/>
      <c r="EA31" s="183"/>
      <c r="EB31" s="183"/>
      <c r="EC31" s="183"/>
      <c r="ED31" s="183"/>
      <c r="EE31" s="183"/>
      <c r="EF31" s="183"/>
      <c r="EG31" s="183"/>
      <c r="EH31" s="183"/>
      <c r="EI31" s="183"/>
      <c r="EJ31" s="183"/>
      <c r="EK31" s="183"/>
      <c r="EL31" s="183"/>
      <c r="EM31" s="183"/>
      <c r="EN31" s="183"/>
      <c r="EO31" s="183"/>
      <c r="EP31" s="183"/>
      <c r="EQ31" s="183"/>
      <c r="ER31" s="183"/>
      <c r="ES31" s="183"/>
      <c r="ET31" s="183"/>
      <c r="EU31" s="183"/>
      <c r="EV31" s="183"/>
      <c r="EW31" s="183"/>
      <c r="EX31" s="183"/>
      <c r="EY31" s="183"/>
      <c r="EZ31" s="183"/>
      <c r="FA31" s="183"/>
      <c r="FB31" s="183"/>
      <c r="FC31" s="183"/>
      <c r="FD31" s="183"/>
      <c r="FE31" s="183"/>
      <c r="FF31" s="183"/>
      <c r="FG31" s="183"/>
      <c r="FH31" s="183"/>
      <c r="FI31" s="183"/>
      <c r="FJ31" s="183"/>
      <c r="FK31" s="183"/>
      <c r="FL31" s="183"/>
      <c r="FM31" s="183"/>
      <c r="FN31" s="183"/>
      <c r="FO31" s="183"/>
      <c r="FP31" s="183"/>
      <c r="FQ31" s="183"/>
      <c r="FR31" s="183"/>
      <c r="FS31" s="183"/>
      <c r="FT31" s="183"/>
      <c r="FU31" s="183"/>
      <c r="FV31" s="183"/>
      <c r="FW31" s="183"/>
      <c r="FX31" s="183"/>
      <c r="FY31" s="183"/>
      <c r="FZ31" s="183"/>
      <c r="GA31" s="183"/>
      <c r="GB31" s="183"/>
      <c r="GC31" s="183"/>
      <c r="GD31" s="183"/>
      <c r="GE31" s="183"/>
      <c r="GF31" s="183"/>
      <c r="GG31" s="183"/>
      <c r="GH31" s="183"/>
      <c r="GI31" s="183"/>
      <c r="GJ31" s="183"/>
      <c r="GK31" s="183"/>
      <c r="GL31" s="183"/>
      <c r="GM31" s="183"/>
      <c r="GN31" s="183"/>
      <c r="GO31" s="183"/>
      <c r="GP31" s="183"/>
      <c r="GQ31" s="183"/>
      <c r="GR31" s="183"/>
      <c r="GS31" s="183"/>
      <c r="GT31" s="183"/>
      <c r="GU31" s="183"/>
      <c r="GV31" s="183"/>
      <c r="GW31" s="183"/>
      <c r="GX31" s="183"/>
      <c r="GY31" s="183"/>
      <c r="GZ31" s="183"/>
      <c r="HA31" s="183"/>
      <c r="HB31" s="183"/>
      <c r="HC31" s="183"/>
      <c r="HD31" s="183"/>
      <c r="HE31" s="183"/>
      <c r="HF31" s="183"/>
      <c r="HG31" s="183"/>
      <c r="HH31" s="183"/>
      <c r="HI31" s="183"/>
      <c r="HJ31" s="183"/>
      <c r="HK31" s="183"/>
      <c r="HL31" s="183"/>
      <c r="HM31" s="183"/>
      <c r="HN31" s="183"/>
      <c r="HO31" s="183"/>
      <c r="HP31" s="183"/>
      <c r="HQ31" s="183"/>
      <c r="HR31" s="183"/>
      <c r="HS31" s="183"/>
      <c r="HT31" s="183"/>
      <c r="HU31" s="183"/>
      <c r="HV31" s="183"/>
      <c r="HW31" s="183"/>
      <c r="HX31" s="183"/>
      <c r="HY31" s="183"/>
      <c r="HZ31" s="183"/>
      <c r="IA31" s="183"/>
      <c r="IB31" s="183"/>
      <c r="IC31" s="183"/>
      <c r="ID31" s="183"/>
      <c r="IE31" s="183"/>
      <c r="IF31" s="183"/>
      <c r="IG31" s="183"/>
      <c r="IH31" s="183"/>
      <c r="II31" s="183"/>
      <c r="IJ31" s="183"/>
      <c r="IK31" s="183"/>
      <c r="IL31" s="183"/>
      <c r="IM31" s="183"/>
      <c r="IN31" s="183"/>
      <c r="IO31" s="183"/>
      <c r="IP31" s="183"/>
      <c r="IQ31" s="183"/>
      <c r="IR31" s="183"/>
      <c r="IS31" s="183"/>
      <c r="IT31" s="183"/>
      <c r="IU31" s="183"/>
      <c r="IV31" s="183"/>
      <c r="IW31" s="183"/>
      <c r="IX31" s="183"/>
      <c r="IY31" s="183"/>
      <c r="IZ31" s="183"/>
      <c r="JA31" s="183"/>
      <c r="JB31" s="183"/>
      <c r="JC31" s="183"/>
      <c r="JD31" s="183"/>
      <c r="JE31" s="183"/>
      <c r="JF31" s="183"/>
      <c r="JG31" s="183"/>
      <c r="JH31" s="183"/>
      <c r="JI31" s="183"/>
      <c r="JJ31" s="183"/>
      <c r="JK31" s="183"/>
      <c r="JL31" s="183"/>
      <c r="JM31" s="183"/>
      <c r="JN31" s="183"/>
      <c r="JO31" s="183"/>
      <c r="JP31" s="183"/>
      <c r="JQ31" s="183"/>
      <c r="JR31" s="183"/>
      <c r="JS31" s="183"/>
      <c r="JT31" s="183"/>
      <c r="JU31" s="183"/>
      <c r="JV31" s="183"/>
      <c r="JW31" s="183"/>
      <c r="JX31" s="183"/>
      <c r="JY31" s="183"/>
      <c r="JZ31" s="183"/>
      <c r="KA31" s="183"/>
      <c r="KB31" s="183"/>
      <c r="KC31" s="183"/>
      <c r="KD31" s="183"/>
      <c r="KE31" s="183"/>
      <c r="KF31" s="183"/>
      <c r="KG31" s="183"/>
      <c r="KH31" s="183"/>
      <c r="KI31" s="183"/>
      <c r="KJ31" s="183"/>
      <c r="KK31" s="183"/>
      <c r="KL31" s="183"/>
      <c r="KM31" s="183"/>
      <c r="KN31" s="183"/>
      <c r="KO31" s="183"/>
      <c r="KP31" s="183"/>
      <c r="KQ31" s="183"/>
      <c r="KR31" s="183"/>
      <c r="KS31" s="183"/>
      <c r="KT31" s="183"/>
      <c r="KU31" s="183"/>
      <c r="KV31" s="183"/>
      <c r="KW31" s="183"/>
      <c r="KX31" s="183"/>
      <c r="KY31" s="183"/>
      <c r="KZ31" s="183"/>
      <c r="LA31" s="183"/>
      <c r="LB31" s="183"/>
      <c r="LC31" s="183"/>
      <c r="LD31" s="183"/>
      <c r="LE31" s="183"/>
      <c r="LF31" s="183"/>
      <c r="LG31" s="183"/>
      <c r="LH31" s="183"/>
      <c r="LI31" s="183"/>
      <c r="LJ31" s="183"/>
      <c r="LK31" s="183"/>
      <c r="LL31" s="183"/>
      <c r="LM31" s="183"/>
      <c r="LN31" s="183"/>
      <c r="LO31" s="183"/>
      <c r="LP31" s="183"/>
      <c r="LQ31" s="183"/>
      <c r="LR31" s="183"/>
      <c r="LS31" s="183"/>
      <c r="LT31" s="183"/>
      <c r="LU31" s="183"/>
      <c r="LV31" s="183"/>
      <c r="LW31" s="183"/>
      <c r="LX31" s="183"/>
      <c r="LY31" s="183"/>
      <c r="LZ31" s="183"/>
      <c r="MA31" s="183"/>
      <c r="MB31" s="183"/>
      <c r="MC31" s="183"/>
    </row>
    <row r="32" spans="1:341" s="220" customFormat="1" ht="17" hidden="1">
      <c r="A32" s="230"/>
      <c r="B32" s="227" t="s">
        <v>58</v>
      </c>
      <c r="C32" s="227"/>
      <c r="D32" s="227"/>
      <c r="E32" s="223" t="s">
        <v>15</v>
      </c>
      <c r="F32" s="223" t="s">
        <v>19</v>
      </c>
      <c r="G32" s="223" t="s">
        <v>78</v>
      </c>
      <c r="H32" s="101"/>
      <c r="I32" s="111">
        <v>970.17947925794795</v>
      </c>
      <c r="J32" s="111">
        <v>970.26820289692296</v>
      </c>
      <c r="K32" s="111">
        <v>970.35692653589695</v>
      </c>
      <c r="L32" s="112">
        <v>970.44565017487105</v>
      </c>
      <c r="M32" s="112">
        <f>(L32*(1+$H$33))</f>
        <v>1023.431982674419</v>
      </c>
      <c r="N32" s="112">
        <f t="shared" ref="N32" si="9">(M32*(1+$H$33))</f>
        <v>1079.3113689284423</v>
      </c>
      <c r="O32" s="113">
        <f>(N32*(1+$H$33))</f>
        <v>1138.2417696719353</v>
      </c>
      <c r="P32" s="183"/>
      <c r="Q32" s="183"/>
      <c r="R32" s="183"/>
      <c r="S32" s="183"/>
      <c r="T32" s="183"/>
      <c r="U32" s="183"/>
      <c r="V32" s="183"/>
      <c r="W32" s="183"/>
      <c r="X32" s="183"/>
      <c r="Y32" s="183"/>
      <c r="Z32" s="183"/>
      <c r="AA32" s="183"/>
      <c r="AB32" s="183"/>
      <c r="AC32" s="183"/>
      <c r="AD32" s="183"/>
      <c r="AE32" s="183"/>
      <c r="AF32" s="183"/>
      <c r="AG32" s="183"/>
      <c r="AH32" s="183"/>
      <c r="AI32" s="183"/>
      <c r="AJ32" s="183"/>
      <c r="AK32" s="183"/>
      <c r="AL32" s="183"/>
      <c r="AM32" s="183"/>
      <c r="AN32" s="183"/>
      <c r="AO32" s="183"/>
      <c r="AP32" s="183"/>
      <c r="AQ32" s="183"/>
      <c r="AR32" s="183"/>
      <c r="AS32" s="183"/>
      <c r="AT32" s="183"/>
      <c r="AU32" s="183"/>
      <c r="AV32" s="183"/>
      <c r="AW32" s="183"/>
      <c r="AX32" s="183"/>
      <c r="AY32" s="183"/>
      <c r="AZ32" s="183"/>
      <c r="BA32" s="183"/>
      <c r="BB32" s="183"/>
      <c r="BC32" s="183"/>
      <c r="BD32" s="183"/>
      <c r="BE32" s="183"/>
      <c r="BF32" s="183"/>
      <c r="BG32" s="183"/>
      <c r="BH32" s="183"/>
      <c r="BI32" s="183"/>
      <c r="BJ32" s="183"/>
      <c r="BK32" s="183"/>
      <c r="BL32" s="183"/>
      <c r="BM32" s="183"/>
      <c r="BN32" s="183"/>
      <c r="BO32" s="183"/>
      <c r="BP32" s="183"/>
      <c r="BQ32" s="183"/>
      <c r="BR32" s="183"/>
      <c r="BS32" s="183"/>
      <c r="BT32" s="183"/>
      <c r="BU32" s="183"/>
      <c r="BV32" s="183"/>
      <c r="BW32" s="183"/>
      <c r="BX32" s="183"/>
      <c r="BY32" s="183"/>
      <c r="BZ32" s="183"/>
      <c r="CA32" s="183"/>
      <c r="CB32" s="183"/>
      <c r="CC32" s="183"/>
      <c r="CD32" s="183"/>
      <c r="CE32" s="183"/>
      <c r="CF32" s="183"/>
      <c r="CG32" s="183"/>
      <c r="CH32" s="183"/>
      <c r="CI32" s="183"/>
      <c r="CJ32" s="183"/>
      <c r="CK32" s="183"/>
      <c r="CL32" s="183"/>
      <c r="CM32" s="183"/>
      <c r="CN32" s="183"/>
      <c r="CO32" s="183"/>
      <c r="CP32" s="183"/>
      <c r="CQ32" s="183"/>
      <c r="CR32" s="183"/>
      <c r="CS32" s="183"/>
      <c r="CT32" s="183"/>
      <c r="CU32" s="183"/>
      <c r="CV32" s="183"/>
      <c r="CW32" s="183"/>
      <c r="CX32" s="183"/>
      <c r="CY32" s="183"/>
      <c r="CZ32" s="183"/>
      <c r="DA32" s="183"/>
      <c r="DB32" s="183"/>
      <c r="DC32" s="183"/>
      <c r="DD32" s="183"/>
      <c r="DE32" s="183"/>
      <c r="DF32" s="183"/>
      <c r="DG32" s="183"/>
      <c r="DH32" s="183"/>
      <c r="DI32" s="183"/>
      <c r="DJ32" s="183"/>
      <c r="DK32" s="183"/>
      <c r="DL32" s="183"/>
      <c r="DM32" s="183"/>
      <c r="DN32" s="183"/>
      <c r="DO32" s="183"/>
      <c r="DP32" s="183"/>
      <c r="DQ32" s="183"/>
      <c r="DR32" s="183"/>
      <c r="DS32" s="183"/>
      <c r="DT32" s="183"/>
      <c r="DU32" s="183"/>
      <c r="DV32" s="183"/>
      <c r="DW32" s="183"/>
      <c r="DX32" s="183"/>
      <c r="DY32" s="183"/>
      <c r="DZ32" s="183"/>
      <c r="EA32" s="183"/>
      <c r="EB32" s="183"/>
      <c r="EC32" s="183"/>
      <c r="ED32" s="183"/>
      <c r="EE32" s="183"/>
      <c r="EF32" s="183"/>
      <c r="EG32" s="183"/>
      <c r="EH32" s="183"/>
      <c r="EI32" s="183"/>
      <c r="EJ32" s="183"/>
      <c r="EK32" s="183"/>
      <c r="EL32" s="183"/>
      <c r="EM32" s="183"/>
      <c r="EN32" s="183"/>
      <c r="EO32" s="183"/>
      <c r="EP32" s="183"/>
      <c r="EQ32" s="183"/>
      <c r="ER32" s="183"/>
      <c r="ES32" s="183"/>
      <c r="ET32" s="183"/>
      <c r="EU32" s="183"/>
      <c r="EV32" s="183"/>
      <c r="EW32" s="183"/>
      <c r="EX32" s="183"/>
      <c r="EY32" s="183"/>
      <c r="EZ32" s="183"/>
      <c r="FA32" s="183"/>
      <c r="FB32" s="183"/>
      <c r="FC32" s="183"/>
      <c r="FD32" s="183"/>
      <c r="FE32" s="183"/>
      <c r="FF32" s="183"/>
      <c r="FG32" s="183"/>
      <c r="FH32" s="183"/>
      <c r="FI32" s="183"/>
      <c r="FJ32" s="183"/>
      <c r="FK32" s="183"/>
      <c r="FL32" s="183"/>
      <c r="FM32" s="183"/>
      <c r="FN32" s="183"/>
      <c r="FO32" s="183"/>
      <c r="FP32" s="183"/>
      <c r="FQ32" s="183"/>
      <c r="FR32" s="183"/>
      <c r="FS32" s="183"/>
      <c r="FT32" s="183"/>
      <c r="FU32" s="183"/>
      <c r="FV32" s="183"/>
      <c r="FW32" s="183"/>
      <c r="FX32" s="183"/>
      <c r="FY32" s="183"/>
      <c r="FZ32" s="183"/>
      <c r="GA32" s="183"/>
      <c r="GB32" s="183"/>
      <c r="GC32" s="183"/>
      <c r="GD32" s="183"/>
      <c r="GE32" s="183"/>
      <c r="GF32" s="183"/>
      <c r="GG32" s="183"/>
      <c r="GH32" s="183"/>
      <c r="GI32" s="183"/>
      <c r="GJ32" s="183"/>
      <c r="GK32" s="183"/>
      <c r="GL32" s="183"/>
      <c r="GM32" s="183"/>
      <c r="GN32" s="183"/>
      <c r="GO32" s="183"/>
      <c r="GP32" s="183"/>
      <c r="GQ32" s="183"/>
      <c r="GR32" s="183"/>
      <c r="GS32" s="183"/>
      <c r="GT32" s="183"/>
      <c r="GU32" s="183"/>
      <c r="GV32" s="183"/>
      <c r="GW32" s="183"/>
      <c r="GX32" s="183"/>
      <c r="GY32" s="183"/>
      <c r="GZ32" s="183"/>
      <c r="HA32" s="183"/>
      <c r="HB32" s="183"/>
      <c r="HC32" s="183"/>
      <c r="HD32" s="183"/>
      <c r="HE32" s="183"/>
      <c r="HF32" s="183"/>
      <c r="HG32" s="183"/>
      <c r="HH32" s="183"/>
      <c r="HI32" s="183"/>
      <c r="HJ32" s="183"/>
      <c r="HK32" s="183"/>
      <c r="HL32" s="183"/>
      <c r="HM32" s="183"/>
      <c r="HN32" s="183"/>
      <c r="HO32" s="183"/>
      <c r="HP32" s="183"/>
      <c r="HQ32" s="183"/>
      <c r="HR32" s="183"/>
      <c r="HS32" s="183"/>
      <c r="HT32" s="183"/>
      <c r="HU32" s="183"/>
      <c r="HV32" s="183"/>
      <c r="HW32" s="183"/>
      <c r="HX32" s="183"/>
      <c r="HY32" s="183"/>
      <c r="HZ32" s="183"/>
      <c r="IA32" s="183"/>
      <c r="IB32" s="183"/>
      <c r="IC32" s="183"/>
      <c r="ID32" s="183"/>
      <c r="IE32" s="183"/>
      <c r="IF32" s="183"/>
      <c r="IG32" s="183"/>
      <c r="IH32" s="183"/>
      <c r="II32" s="183"/>
      <c r="IJ32" s="183"/>
      <c r="IK32" s="183"/>
      <c r="IL32" s="183"/>
      <c r="IM32" s="183"/>
      <c r="IN32" s="183"/>
      <c r="IO32" s="183"/>
      <c r="IP32" s="183"/>
      <c r="IQ32" s="183"/>
      <c r="IR32" s="183"/>
      <c r="IS32" s="183"/>
      <c r="IT32" s="183"/>
      <c r="IU32" s="183"/>
      <c r="IV32" s="183"/>
      <c r="IW32" s="183"/>
      <c r="IX32" s="183"/>
      <c r="IY32" s="183"/>
      <c r="IZ32" s="183"/>
      <c r="JA32" s="183"/>
      <c r="JB32" s="183"/>
      <c r="JC32" s="183"/>
      <c r="JD32" s="183"/>
      <c r="JE32" s="183"/>
      <c r="JF32" s="183"/>
      <c r="JG32" s="183"/>
      <c r="JH32" s="183"/>
      <c r="JI32" s="183"/>
      <c r="JJ32" s="183"/>
      <c r="JK32" s="183"/>
      <c r="JL32" s="183"/>
      <c r="JM32" s="183"/>
      <c r="JN32" s="183"/>
      <c r="JO32" s="183"/>
      <c r="JP32" s="183"/>
      <c r="JQ32" s="183"/>
      <c r="JR32" s="183"/>
      <c r="JS32" s="183"/>
      <c r="JT32" s="183"/>
      <c r="JU32" s="183"/>
      <c r="JV32" s="183"/>
      <c r="JW32" s="183"/>
      <c r="JX32" s="183"/>
      <c r="JY32" s="183"/>
      <c r="JZ32" s="183"/>
      <c r="KA32" s="183"/>
      <c r="KB32" s="183"/>
      <c r="KC32" s="183"/>
      <c r="KD32" s="183"/>
      <c r="KE32" s="183"/>
      <c r="KF32" s="183"/>
      <c r="KG32" s="183"/>
      <c r="KH32" s="183"/>
      <c r="KI32" s="183"/>
      <c r="KJ32" s="183"/>
      <c r="KK32" s="183"/>
      <c r="KL32" s="183"/>
      <c r="KM32" s="183"/>
      <c r="KN32" s="183"/>
      <c r="KO32" s="183"/>
      <c r="KP32" s="183"/>
      <c r="KQ32" s="183"/>
      <c r="KR32" s="183"/>
      <c r="KS32" s="183"/>
      <c r="KT32" s="183"/>
      <c r="KU32" s="183"/>
      <c r="KV32" s="183"/>
      <c r="KW32" s="183"/>
      <c r="KX32" s="183"/>
      <c r="KY32" s="183"/>
      <c r="KZ32" s="183"/>
      <c r="LA32" s="183"/>
      <c r="LB32" s="183"/>
      <c r="LC32" s="183"/>
      <c r="LD32" s="183"/>
      <c r="LE32" s="183"/>
      <c r="LF32" s="183"/>
      <c r="LG32" s="183"/>
      <c r="LH32" s="183"/>
      <c r="LI32" s="183"/>
      <c r="LJ32" s="183"/>
      <c r="LK32" s="183"/>
      <c r="LL32" s="183"/>
      <c r="LM32" s="183"/>
      <c r="LN32" s="183"/>
      <c r="LO32" s="183"/>
      <c r="LP32" s="183"/>
      <c r="LQ32" s="183"/>
      <c r="LR32" s="183"/>
      <c r="LS32" s="183"/>
      <c r="LT32" s="183"/>
      <c r="LU32" s="183"/>
      <c r="LV32" s="183"/>
      <c r="LW32" s="183"/>
      <c r="LX32" s="183"/>
      <c r="LY32" s="183"/>
      <c r="LZ32" s="183"/>
      <c r="MA32" s="183"/>
      <c r="MB32" s="183"/>
      <c r="MC32" s="183"/>
    </row>
    <row r="33" spans="1:344" s="220" customFormat="1" ht="17" hidden="1">
      <c r="A33" s="221"/>
      <c r="B33" s="231" t="s">
        <v>72</v>
      </c>
      <c r="C33" s="97"/>
      <c r="D33" s="223"/>
      <c r="E33" s="223" t="s">
        <v>14</v>
      </c>
      <c r="F33" s="223" t="s">
        <v>77</v>
      </c>
      <c r="G33" s="223" t="s">
        <v>56</v>
      </c>
      <c r="H33" s="131">
        <v>5.4600000000000003E-2</v>
      </c>
      <c r="I33" s="29"/>
      <c r="J33" s="29"/>
      <c r="K33" s="29"/>
      <c r="L33" s="29"/>
      <c r="M33" s="29"/>
      <c r="N33" s="29"/>
      <c r="O33" s="110"/>
      <c r="P33" s="183"/>
      <c r="Q33" s="183"/>
      <c r="R33" s="183"/>
      <c r="S33" s="183"/>
      <c r="T33" s="183"/>
      <c r="U33" s="183"/>
      <c r="V33" s="183"/>
      <c r="W33" s="183"/>
      <c r="X33" s="183"/>
      <c r="Y33" s="183"/>
      <c r="Z33" s="183"/>
      <c r="AA33" s="183"/>
      <c r="AB33" s="183"/>
      <c r="AC33" s="183"/>
      <c r="AD33" s="183"/>
      <c r="AE33" s="183"/>
      <c r="AF33" s="183"/>
      <c r="AG33" s="183"/>
      <c r="AH33" s="183"/>
      <c r="AI33" s="183"/>
      <c r="AJ33" s="183"/>
      <c r="AK33" s="183"/>
      <c r="AL33" s="183"/>
      <c r="AM33" s="183"/>
      <c r="AN33" s="183"/>
      <c r="AO33" s="183"/>
      <c r="AP33" s="183"/>
      <c r="AQ33" s="183"/>
      <c r="AR33" s="183"/>
      <c r="AS33" s="183"/>
      <c r="AT33" s="183"/>
      <c r="AU33" s="183"/>
      <c r="AV33" s="183"/>
      <c r="AW33" s="183"/>
      <c r="AX33" s="183"/>
      <c r="AY33" s="183"/>
      <c r="AZ33" s="183"/>
      <c r="BA33" s="183"/>
      <c r="BB33" s="183"/>
      <c r="BC33" s="183"/>
      <c r="BD33" s="183"/>
      <c r="BE33" s="183"/>
      <c r="BF33" s="183"/>
      <c r="BG33" s="183"/>
      <c r="BH33" s="183"/>
      <c r="BI33" s="183"/>
      <c r="BJ33" s="183"/>
      <c r="BK33" s="183"/>
      <c r="BL33" s="183"/>
      <c r="BM33" s="183"/>
      <c r="BN33" s="183"/>
      <c r="BO33" s="183"/>
      <c r="BP33" s="183"/>
      <c r="BQ33" s="183"/>
      <c r="BR33" s="183"/>
      <c r="BS33" s="183"/>
      <c r="BT33" s="183"/>
      <c r="BU33" s="183"/>
      <c r="BV33" s="183"/>
      <c r="BW33" s="183"/>
      <c r="BX33" s="183"/>
      <c r="BY33" s="183"/>
      <c r="BZ33" s="183"/>
      <c r="CA33" s="183"/>
      <c r="CB33" s="183"/>
      <c r="CC33" s="183"/>
      <c r="CD33" s="183"/>
      <c r="CE33" s="183"/>
      <c r="CF33" s="183"/>
      <c r="CG33" s="183"/>
      <c r="CH33" s="183"/>
      <c r="CI33" s="183"/>
      <c r="CJ33" s="183"/>
      <c r="CK33" s="183"/>
      <c r="CL33" s="183"/>
      <c r="CM33" s="183"/>
      <c r="CN33" s="183"/>
      <c r="CO33" s="183"/>
      <c r="CP33" s="183"/>
      <c r="CQ33" s="183"/>
      <c r="CR33" s="183"/>
      <c r="CS33" s="183"/>
      <c r="CT33" s="183"/>
      <c r="CU33" s="183"/>
      <c r="CV33" s="183"/>
      <c r="CW33" s="183"/>
      <c r="CX33" s="183"/>
      <c r="CY33" s="183"/>
      <c r="CZ33" s="183"/>
      <c r="DA33" s="183"/>
      <c r="DB33" s="183"/>
      <c r="DC33" s="183"/>
      <c r="DD33" s="183"/>
      <c r="DE33" s="183"/>
      <c r="DF33" s="183"/>
      <c r="DG33" s="183"/>
      <c r="DH33" s="183"/>
      <c r="DI33" s="183"/>
      <c r="DJ33" s="183"/>
      <c r="DK33" s="183"/>
      <c r="DL33" s="183"/>
      <c r="DM33" s="183"/>
      <c r="DN33" s="183"/>
      <c r="DO33" s="183"/>
      <c r="DP33" s="183"/>
      <c r="DQ33" s="183"/>
      <c r="DR33" s="183"/>
      <c r="DS33" s="183"/>
      <c r="DT33" s="183"/>
      <c r="DU33" s="183"/>
      <c r="DV33" s="183"/>
      <c r="DW33" s="183"/>
      <c r="DX33" s="183"/>
      <c r="DY33" s="183"/>
      <c r="DZ33" s="183"/>
      <c r="EA33" s="183"/>
      <c r="EB33" s="183"/>
      <c r="EC33" s="183"/>
      <c r="ED33" s="183"/>
      <c r="EE33" s="183"/>
      <c r="EF33" s="183"/>
      <c r="EG33" s="183"/>
      <c r="EH33" s="183"/>
      <c r="EI33" s="183"/>
      <c r="EJ33" s="183"/>
      <c r="EK33" s="183"/>
      <c r="EL33" s="183"/>
      <c r="EM33" s="183"/>
      <c r="EN33" s="183"/>
      <c r="EO33" s="183"/>
      <c r="EP33" s="183"/>
      <c r="EQ33" s="183"/>
      <c r="ER33" s="183"/>
      <c r="ES33" s="183"/>
      <c r="ET33" s="183"/>
      <c r="EU33" s="183"/>
      <c r="EV33" s="183"/>
      <c r="EW33" s="183"/>
      <c r="EX33" s="183"/>
      <c r="EY33" s="183"/>
      <c r="EZ33" s="183"/>
      <c r="FA33" s="183"/>
      <c r="FB33" s="183"/>
      <c r="FC33" s="183"/>
      <c r="FD33" s="183"/>
      <c r="FE33" s="183"/>
      <c r="FF33" s="183"/>
      <c r="FG33" s="183"/>
      <c r="FH33" s="183"/>
      <c r="FI33" s="183"/>
      <c r="FJ33" s="183"/>
      <c r="FK33" s="183"/>
      <c r="FL33" s="183"/>
      <c r="FM33" s="183"/>
      <c r="FN33" s="183"/>
      <c r="FO33" s="183"/>
      <c r="FP33" s="183"/>
      <c r="FQ33" s="183"/>
      <c r="FR33" s="183"/>
      <c r="FS33" s="183"/>
      <c r="FT33" s="183"/>
      <c r="FU33" s="183"/>
      <c r="FV33" s="183"/>
      <c r="FW33" s="183"/>
      <c r="FX33" s="183"/>
      <c r="FY33" s="183"/>
      <c r="FZ33" s="183"/>
      <c r="GA33" s="183"/>
      <c r="GB33" s="183"/>
      <c r="GC33" s="183"/>
      <c r="GD33" s="183"/>
      <c r="GE33" s="183"/>
      <c r="GF33" s="183"/>
      <c r="GG33" s="183"/>
      <c r="GH33" s="183"/>
      <c r="GI33" s="183"/>
      <c r="GJ33" s="183"/>
      <c r="GK33" s="183"/>
      <c r="GL33" s="183"/>
      <c r="GM33" s="183"/>
      <c r="GN33" s="183"/>
      <c r="GO33" s="183"/>
      <c r="GP33" s="183"/>
      <c r="GQ33" s="183"/>
      <c r="GR33" s="183"/>
      <c r="GS33" s="183"/>
      <c r="GT33" s="183"/>
      <c r="GU33" s="183"/>
      <c r="GV33" s="183"/>
      <c r="GW33" s="183"/>
      <c r="GX33" s="183"/>
      <c r="GY33" s="183"/>
      <c r="GZ33" s="183"/>
      <c r="HA33" s="183"/>
      <c r="HB33" s="183"/>
      <c r="HC33" s="183"/>
      <c r="HD33" s="183"/>
      <c r="HE33" s="183"/>
      <c r="HF33" s="183"/>
      <c r="HG33" s="183"/>
      <c r="HH33" s="183"/>
      <c r="HI33" s="183"/>
      <c r="HJ33" s="183"/>
      <c r="HK33" s="183"/>
      <c r="HL33" s="183"/>
      <c r="HM33" s="183"/>
      <c r="HN33" s="183"/>
      <c r="HO33" s="183"/>
      <c r="HP33" s="183"/>
      <c r="HQ33" s="183"/>
      <c r="HR33" s="183"/>
      <c r="HS33" s="183"/>
      <c r="HT33" s="183"/>
      <c r="HU33" s="183"/>
      <c r="HV33" s="183"/>
      <c r="HW33" s="183"/>
      <c r="HX33" s="183"/>
      <c r="HY33" s="183"/>
      <c r="HZ33" s="183"/>
      <c r="IA33" s="183"/>
      <c r="IB33" s="183"/>
      <c r="IC33" s="183"/>
      <c r="ID33" s="183"/>
      <c r="IE33" s="183"/>
      <c r="IF33" s="183"/>
      <c r="IG33" s="183"/>
      <c r="IH33" s="183"/>
      <c r="II33" s="183"/>
      <c r="IJ33" s="183"/>
      <c r="IK33" s="183"/>
      <c r="IL33" s="183"/>
      <c r="IM33" s="183"/>
      <c r="IN33" s="183"/>
      <c r="IO33" s="183"/>
      <c r="IP33" s="183"/>
      <c r="IQ33" s="183"/>
      <c r="IR33" s="183"/>
      <c r="IS33" s="183"/>
      <c r="IT33" s="183"/>
      <c r="IU33" s="183"/>
      <c r="IV33" s="183"/>
      <c r="IW33" s="183"/>
      <c r="IX33" s="183"/>
      <c r="IY33" s="183"/>
      <c r="IZ33" s="183"/>
      <c r="JA33" s="183"/>
      <c r="JB33" s="183"/>
      <c r="JC33" s="183"/>
      <c r="JD33" s="183"/>
      <c r="JE33" s="183"/>
      <c r="JF33" s="183"/>
      <c r="JG33" s="183"/>
      <c r="JH33" s="183"/>
      <c r="JI33" s="183"/>
      <c r="JJ33" s="183"/>
      <c r="JK33" s="183"/>
      <c r="JL33" s="183"/>
      <c r="JM33" s="183"/>
      <c r="JN33" s="183"/>
      <c r="JO33" s="183"/>
      <c r="JP33" s="183"/>
      <c r="JQ33" s="183"/>
      <c r="JR33" s="183"/>
      <c r="JS33" s="183"/>
      <c r="JT33" s="183"/>
      <c r="JU33" s="183"/>
      <c r="JV33" s="183"/>
      <c r="JW33" s="183"/>
      <c r="JX33" s="183"/>
      <c r="JY33" s="183"/>
      <c r="JZ33" s="183"/>
      <c r="KA33" s="183"/>
      <c r="KB33" s="183"/>
      <c r="KC33" s="183"/>
      <c r="KD33" s="183"/>
      <c r="KE33" s="183"/>
      <c r="KF33" s="183"/>
      <c r="KG33" s="183"/>
      <c r="KH33" s="183"/>
      <c r="KI33" s="183"/>
      <c r="KJ33" s="183"/>
      <c r="KK33" s="183"/>
      <c r="KL33" s="183"/>
      <c r="KM33" s="183"/>
      <c r="KN33" s="183"/>
      <c r="KO33" s="183"/>
      <c r="KP33" s="183"/>
      <c r="KQ33" s="183"/>
      <c r="KR33" s="183"/>
      <c r="KS33" s="183"/>
      <c r="KT33" s="183"/>
      <c r="KU33" s="183"/>
      <c r="KV33" s="183"/>
      <c r="KW33" s="183"/>
      <c r="KX33" s="183"/>
      <c r="KY33" s="183"/>
      <c r="KZ33" s="183"/>
      <c r="LA33" s="183"/>
      <c r="LB33" s="183"/>
      <c r="LC33" s="183"/>
      <c r="LD33" s="183"/>
      <c r="LE33" s="183"/>
      <c r="LF33" s="183"/>
      <c r="LG33" s="183"/>
      <c r="LH33" s="183"/>
      <c r="LI33" s="183"/>
      <c r="LJ33" s="183"/>
      <c r="LK33" s="183"/>
      <c r="LL33" s="183"/>
      <c r="LM33" s="183"/>
      <c r="LN33" s="183"/>
      <c r="LO33" s="183"/>
      <c r="LP33" s="183"/>
      <c r="LQ33" s="183"/>
      <c r="LR33" s="183"/>
      <c r="LS33" s="183"/>
      <c r="LT33" s="183"/>
      <c r="LU33" s="183"/>
      <c r="LV33" s="183"/>
      <c r="LW33" s="183"/>
      <c r="LX33" s="183"/>
      <c r="LY33" s="183"/>
      <c r="LZ33" s="183"/>
      <c r="MA33" s="183"/>
      <c r="MB33" s="183"/>
      <c r="MC33" s="183"/>
    </row>
    <row r="34" spans="1:344" s="220" customFormat="1" ht="17" hidden="1" outlineLevel="1">
      <c r="A34" s="221"/>
      <c r="B34" s="232"/>
      <c r="C34" s="97"/>
      <c r="D34" s="222"/>
      <c r="E34" s="223"/>
      <c r="F34" s="223"/>
      <c r="G34" s="223"/>
      <c r="H34" s="101"/>
      <c r="I34" s="29"/>
      <c r="J34" s="29"/>
      <c r="K34" s="29"/>
      <c r="L34" s="29"/>
      <c r="M34" s="29"/>
      <c r="N34" s="29"/>
      <c r="O34" s="110"/>
      <c r="P34" s="183"/>
      <c r="Q34" s="183"/>
      <c r="R34" s="183"/>
      <c r="S34" s="183"/>
      <c r="T34" s="183"/>
      <c r="U34" s="183"/>
      <c r="V34" s="183"/>
      <c r="W34" s="183"/>
      <c r="X34" s="183"/>
      <c r="Y34" s="183"/>
      <c r="Z34" s="183"/>
      <c r="AA34" s="183"/>
      <c r="AB34" s="183"/>
      <c r="AC34" s="183"/>
      <c r="AD34" s="183"/>
      <c r="AE34" s="183"/>
      <c r="AF34" s="183"/>
      <c r="AG34" s="183"/>
      <c r="AH34" s="183"/>
      <c r="AI34" s="183"/>
      <c r="AJ34" s="183"/>
      <c r="AK34" s="183"/>
      <c r="AL34" s="183"/>
      <c r="AM34" s="183"/>
      <c r="AN34" s="183"/>
      <c r="AO34" s="183"/>
      <c r="AP34" s="183"/>
      <c r="AQ34" s="183"/>
      <c r="AR34" s="183"/>
      <c r="AS34" s="183"/>
      <c r="AT34" s="183"/>
      <c r="AU34" s="183"/>
      <c r="AV34" s="183"/>
      <c r="AW34" s="183"/>
      <c r="AX34" s="183"/>
      <c r="AY34" s="183"/>
      <c r="AZ34" s="183"/>
      <c r="BA34" s="183"/>
      <c r="BB34" s="183"/>
      <c r="BC34" s="183"/>
      <c r="BD34" s="183"/>
      <c r="BE34" s="183"/>
      <c r="BF34" s="183"/>
      <c r="BG34" s="183"/>
      <c r="BH34" s="183"/>
      <c r="BI34" s="183"/>
      <c r="BJ34" s="183"/>
      <c r="BK34" s="183"/>
      <c r="BL34" s="183"/>
      <c r="BM34" s="183"/>
      <c r="BN34" s="183"/>
      <c r="BO34" s="183"/>
      <c r="BP34" s="183"/>
      <c r="BQ34" s="183"/>
      <c r="BR34" s="183"/>
      <c r="BS34" s="183"/>
      <c r="BT34" s="183"/>
      <c r="BU34" s="183"/>
      <c r="BV34" s="183"/>
      <c r="BW34" s="183"/>
      <c r="BX34" s="183"/>
      <c r="BY34" s="183"/>
      <c r="BZ34" s="183"/>
      <c r="CA34" s="183"/>
      <c r="CB34" s="183"/>
      <c r="CC34" s="183"/>
      <c r="CD34" s="183"/>
      <c r="CE34" s="183"/>
      <c r="CF34" s="183"/>
      <c r="CG34" s="183"/>
      <c r="CH34" s="183"/>
      <c r="CI34" s="183"/>
      <c r="CJ34" s="183"/>
      <c r="CK34" s="183"/>
      <c r="CL34" s="183"/>
      <c r="CM34" s="183"/>
      <c r="CN34" s="183"/>
      <c r="CO34" s="183"/>
      <c r="CP34" s="183"/>
      <c r="CQ34" s="183"/>
      <c r="CR34" s="183"/>
      <c r="CS34" s="183"/>
      <c r="CT34" s="183"/>
      <c r="CU34" s="183"/>
      <c r="CV34" s="183"/>
      <c r="CW34" s="183"/>
      <c r="CX34" s="183"/>
      <c r="CY34" s="183"/>
      <c r="CZ34" s="183"/>
      <c r="DA34" s="183"/>
      <c r="DB34" s="183"/>
      <c r="DC34" s="183"/>
      <c r="DD34" s="183"/>
      <c r="DE34" s="183"/>
      <c r="DF34" s="183"/>
      <c r="DG34" s="183"/>
      <c r="DH34" s="183"/>
      <c r="DI34" s="183"/>
      <c r="DJ34" s="183"/>
      <c r="DK34" s="183"/>
      <c r="DL34" s="183"/>
      <c r="DM34" s="183"/>
      <c r="DN34" s="183"/>
      <c r="DO34" s="183"/>
      <c r="DP34" s="183"/>
      <c r="DQ34" s="183"/>
      <c r="DR34" s="183"/>
      <c r="DS34" s="183"/>
      <c r="DT34" s="183"/>
      <c r="DU34" s="183"/>
      <c r="DV34" s="183"/>
      <c r="DW34" s="183"/>
      <c r="DX34" s="183"/>
      <c r="DY34" s="183"/>
      <c r="DZ34" s="183"/>
      <c r="EA34" s="183"/>
      <c r="EB34" s="183"/>
      <c r="EC34" s="183"/>
      <c r="ED34" s="183"/>
      <c r="EE34" s="183"/>
      <c r="EF34" s="183"/>
      <c r="EG34" s="183"/>
      <c r="EH34" s="183"/>
      <c r="EI34" s="183"/>
      <c r="EJ34" s="183"/>
      <c r="EK34" s="183"/>
      <c r="EL34" s="183"/>
      <c r="EM34" s="183"/>
      <c r="EN34" s="183"/>
      <c r="EO34" s="183"/>
      <c r="EP34" s="183"/>
      <c r="EQ34" s="183"/>
      <c r="ER34" s="183"/>
      <c r="ES34" s="183"/>
      <c r="ET34" s="183"/>
      <c r="EU34" s="183"/>
      <c r="EV34" s="183"/>
      <c r="EW34" s="183"/>
      <c r="EX34" s="183"/>
      <c r="EY34" s="183"/>
      <c r="EZ34" s="183"/>
      <c r="FA34" s="183"/>
      <c r="FB34" s="183"/>
      <c r="FC34" s="183"/>
      <c r="FD34" s="183"/>
      <c r="FE34" s="183"/>
      <c r="FF34" s="183"/>
      <c r="FG34" s="183"/>
      <c r="FH34" s="183"/>
      <c r="FI34" s="183"/>
      <c r="FJ34" s="183"/>
      <c r="FK34" s="183"/>
      <c r="FL34" s="183"/>
      <c r="FM34" s="183"/>
      <c r="FN34" s="183"/>
      <c r="FO34" s="183"/>
      <c r="FP34" s="183"/>
      <c r="FQ34" s="183"/>
      <c r="FR34" s="183"/>
      <c r="FS34" s="183"/>
      <c r="FT34" s="183"/>
      <c r="FU34" s="183"/>
      <c r="FV34" s="183"/>
      <c r="FW34" s="183"/>
      <c r="FX34" s="183"/>
      <c r="FY34" s="183"/>
      <c r="FZ34" s="183"/>
      <c r="GA34" s="183"/>
      <c r="GB34" s="183"/>
      <c r="GC34" s="183"/>
      <c r="GD34" s="183"/>
      <c r="GE34" s="183"/>
      <c r="GF34" s="183"/>
      <c r="GG34" s="183"/>
      <c r="GH34" s="183"/>
      <c r="GI34" s="183"/>
      <c r="GJ34" s="183"/>
      <c r="GK34" s="183"/>
      <c r="GL34" s="183"/>
      <c r="GM34" s="183"/>
      <c r="GN34" s="183"/>
      <c r="GO34" s="183"/>
      <c r="GP34" s="183"/>
      <c r="GQ34" s="183"/>
      <c r="GR34" s="183"/>
      <c r="GS34" s="183"/>
      <c r="GT34" s="183"/>
      <c r="GU34" s="183"/>
      <c r="GV34" s="183"/>
      <c r="GW34" s="183"/>
      <c r="GX34" s="183"/>
      <c r="GY34" s="183"/>
      <c r="GZ34" s="183"/>
      <c r="HA34" s="183"/>
      <c r="HB34" s="183"/>
      <c r="HC34" s="183"/>
      <c r="HD34" s="183"/>
      <c r="HE34" s="183"/>
      <c r="HF34" s="183"/>
      <c r="HG34" s="183"/>
      <c r="HH34" s="183"/>
      <c r="HI34" s="183"/>
      <c r="HJ34" s="183"/>
      <c r="HK34" s="183"/>
      <c r="HL34" s="183"/>
      <c r="HM34" s="183"/>
      <c r="HN34" s="183"/>
      <c r="HO34" s="183"/>
      <c r="HP34" s="183"/>
      <c r="HQ34" s="183"/>
      <c r="HR34" s="183"/>
      <c r="HS34" s="183"/>
      <c r="HT34" s="183"/>
      <c r="HU34" s="183"/>
      <c r="HV34" s="183"/>
      <c r="HW34" s="183"/>
      <c r="HX34" s="183"/>
      <c r="HY34" s="183"/>
      <c r="HZ34" s="183"/>
      <c r="IA34" s="183"/>
      <c r="IB34" s="183"/>
      <c r="IC34" s="183"/>
      <c r="ID34" s="183"/>
      <c r="IE34" s="183"/>
      <c r="IF34" s="183"/>
      <c r="IG34" s="183"/>
      <c r="IH34" s="183"/>
      <c r="II34" s="183"/>
      <c r="IJ34" s="183"/>
      <c r="IK34" s="183"/>
      <c r="IL34" s="183"/>
      <c r="IM34" s="183"/>
      <c r="IN34" s="183"/>
      <c r="IO34" s="183"/>
      <c r="IP34" s="183"/>
      <c r="IQ34" s="183"/>
      <c r="IR34" s="183"/>
      <c r="IS34" s="183"/>
      <c r="IT34" s="183"/>
      <c r="IU34" s="183"/>
      <c r="IV34" s="183"/>
      <c r="IW34" s="183"/>
      <c r="IX34" s="183"/>
      <c r="IY34" s="183"/>
      <c r="IZ34" s="183"/>
      <c r="JA34" s="183"/>
      <c r="JB34" s="183"/>
      <c r="JC34" s="183"/>
      <c r="JD34" s="183"/>
      <c r="JE34" s="183"/>
      <c r="JF34" s="183"/>
      <c r="JG34" s="183"/>
      <c r="JH34" s="183"/>
      <c r="JI34" s="183"/>
      <c r="JJ34" s="183"/>
      <c r="JK34" s="183"/>
      <c r="JL34" s="183"/>
      <c r="JM34" s="183"/>
      <c r="JN34" s="183"/>
      <c r="JO34" s="183"/>
      <c r="JP34" s="183"/>
      <c r="JQ34" s="183"/>
      <c r="JR34" s="183"/>
      <c r="JS34" s="183"/>
      <c r="JT34" s="183"/>
      <c r="JU34" s="183"/>
      <c r="JV34" s="183"/>
      <c r="JW34" s="183"/>
      <c r="JX34" s="183"/>
      <c r="JY34" s="183"/>
      <c r="JZ34" s="183"/>
      <c r="KA34" s="183"/>
      <c r="KB34" s="183"/>
      <c r="KC34" s="183"/>
      <c r="KD34" s="183"/>
      <c r="KE34" s="183"/>
      <c r="KF34" s="183"/>
      <c r="KG34" s="183"/>
      <c r="KH34" s="183"/>
      <c r="KI34" s="183"/>
      <c r="KJ34" s="183"/>
      <c r="KK34" s="183"/>
      <c r="KL34" s="183"/>
      <c r="KM34" s="183"/>
      <c r="KN34" s="183"/>
      <c r="KO34" s="183"/>
      <c r="KP34" s="183"/>
      <c r="KQ34" s="183"/>
      <c r="KR34" s="183"/>
      <c r="KS34" s="183"/>
      <c r="KT34" s="183"/>
      <c r="KU34" s="183"/>
      <c r="KV34" s="183"/>
      <c r="KW34" s="183"/>
      <c r="KX34" s="183"/>
      <c r="KY34" s="183"/>
      <c r="KZ34" s="183"/>
      <c r="LA34" s="183"/>
      <c r="LB34" s="183"/>
      <c r="LC34" s="183"/>
      <c r="LD34" s="183"/>
      <c r="LE34" s="183"/>
      <c r="LF34" s="183"/>
      <c r="LG34" s="183"/>
      <c r="LH34" s="183"/>
      <c r="LI34" s="183"/>
      <c r="LJ34" s="183"/>
      <c r="LK34" s="183"/>
      <c r="LL34" s="183"/>
      <c r="LM34" s="183"/>
      <c r="LN34" s="183"/>
      <c r="LO34" s="183"/>
      <c r="LP34" s="183"/>
      <c r="LQ34" s="183"/>
      <c r="LR34" s="183"/>
      <c r="LS34" s="183"/>
      <c r="LT34" s="183"/>
      <c r="LU34" s="183"/>
      <c r="LV34" s="183"/>
      <c r="LW34" s="183"/>
      <c r="LX34" s="183"/>
      <c r="LY34" s="183"/>
      <c r="LZ34" s="183"/>
      <c r="MA34" s="183"/>
      <c r="MB34" s="183"/>
      <c r="MC34" s="183"/>
    </row>
    <row r="35" spans="1:344" s="220" customFormat="1" ht="17" hidden="1" outlineLevel="1">
      <c r="A35" s="230"/>
      <c r="B35" s="227" t="s">
        <v>24</v>
      </c>
      <c r="C35" s="227"/>
      <c r="D35" s="227"/>
      <c r="E35" s="223"/>
      <c r="F35" s="223"/>
      <c r="G35" s="223"/>
      <c r="H35" s="101"/>
      <c r="I35" s="29"/>
      <c r="J35" s="29"/>
      <c r="K35" s="29"/>
      <c r="L35" s="29"/>
      <c r="M35" s="29"/>
      <c r="N35" s="29"/>
      <c r="O35" s="110"/>
      <c r="P35" s="183"/>
      <c r="Q35" s="183"/>
      <c r="R35" s="183"/>
      <c r="S35" s="183"/>
      <c r="T35" s="183"/>
      <c r="U35" s="183"/>
      <c r="V35" s="183"/>
      <c r="W35" s="183"/>
      <c r="X35" s="183"/>
      <c r="Y35" s="183"/>
      <c r="Z35" s="183"/>
      <c r="AA35" s="183"/>
      <c r="AB35" s="183"/>
      <c r="AC35" s="183"/>
      <c r="AD35" s="183"/>
      <c r="AE35" s="183"/>
      <c r="AF35" s="183"/>
      <c r="AG35" s="183"/>
      <c r="AH35" s="183"/>
      <c r="AI35" s="183"/>
      <c r="AJ35" s="183"/>
      <c r="AK35" s="183"/>
      <c r="AL35" s="183"/>
      <c r="AM35" s="183"/>
      <c r="AN35" s="183"/>
      <c r="AO35" s="183"/>
      <c r="AP35" s="183"/>
      <c r="AQ35" s="183"/>
      <c r="AR35" s="183"/>
      <c r="AS35" s="183"/>
      <c r="AT35" s="183"/>
      <c r="AU35" s="183"/>
      <c r="AV35" s="183"/>
      <c r="AW35" s="183"/>
      <c r="AX35" s="183"/>
      <c r="AY35" s="183"/>
      <c r="AZ35" s="183"/>
      <c r="BA35" s="183"/>
      <c r="BB35" s="183"/>
      <c r="BC35" s="183"/>
      <c r="BD35" s="183"/>
      <c r="BE35" s="183"/>
      <c r="BF35" s="183"/>
      <c r="BG35" s="183"/>
      <c r="BH35" s="183"/>
      <c r="BI35" s="183"/>
      <c r="BJ35" s="183"/>
      <c r="BK35" s="183"/>
      <c r="BL35" s="183"/>
      <c r="BM35" s="183"/>
      <c r="BN35" s="183"/>
      <c r="BO35" s="183"/>
      <c r="BP35" s="183"/>
      <c r="BQ35" s="183"/>
      <c r="BR35" s="183"/>
      <c r="BS35" s="183"/>
      <c r="BT35" s="183"/>
      <c r="BU35" s="183"/>
      <c r="BV35" s="183"/>
      <c r="BW35" s="183"/>
      <c r="BX35" s="183"/>
      <c r="BY35" s="183"/>
      <c r="BZ35" s="183"/>
      <c r="CA35" s="183"/>
      <c r="CB35" s="183"/>
      <c r="CC35" s="183"/>
      <c r="CD35" s="183"/>
      <c r="CE35" s="183"/>
      <c r="CF35" s="183"/>
      <c r="CG35" s="183"/>
      <c r="CH35" s="183"/>
      <c r="CI35" s="183"/>
      <c r="CJ35" s="183"/>
      <c r="CK35" s="183"/>
      <c r="CL35" s="183"/>
      <c r="CM35" s="183"/>
      <c r="CN35" s="183"/>
      <c r="CO35" s="183"/>
      <c r="CP35" s="183"/>
      <c r="CQ35" s="183"/>
      <c r="CR35" s="183"/>
      <c r="CS35" s="183"/>
      <c r="CT35" s="183"/>
      <c r="CU35" s="183"/>
      <c r="CV35" s="183"/>
      <c r="CW35" s="183"/>
      <c r="CX35" s="183"/>
      <c r="CY35" s="183"/>
      <c r="CZ35" s="183"/>
      <c r="DA35" s="183"/>
      <c r="DB35" s="183"/>
      <c r="DC35" s="183"/>
      <c r="DD35" s="183"/>
      <c r="DE35" s="183"/>
      <c r="DF35" s="183"/>
      <c r="DG35" s="183"/>
      <c r="DH35" s="183"/>
      <c r="DI35" s="183"/>
      <c r="DJ35" s="183"/>
      <c r="DK35" s="183"/>
      <c r="DL35" s="183"/>
      <c r="DM35" s="183"/>
      <c r="DN35" s="183"/>
      <c r="DO35" s="183"/>
      <c r="DP35" s="183"/>
      <c r="DQ35" s="183"/>
      <c r="DR35" s="183"/>
      <c r="DS35" s="183"/>
      <c r="DT35" s="183"/>
      <c r="DU35" s="183"/>
      <c r="DV35" s="183"/>
      <c r="DW35" s="183"/>
      <c r="DX35" s="183"/>
      <c r="DY35" s="183"/>
      <c r="DZ35" s="183"/>
      <c r="EA35" s="183"/>
      <c r="EB35" s="183"/>
      <c r="EC35" s="183"/>
      <c r="ED35" s="183"/>
      <c r="EE35" s="183"/>
      <c r="EF35" s="183"/>
      <c r="EG35" s="183"/>
      <c r="EH35" s="183"/>
      <c r="EI35" s="183"/>
      <c r="EJ35" s="183"/>
      <c r="EK35" s="183"/>
      <c r="EL35" s="183"/>
      <c r="EM35" s="183"/>
      <c r="EN35" s="183"/>
      <c r="EO35" s="183"/>
      <c r="EP35" s="183"/>
      <c r="EQ35" s="183"/>
      <c r="ER35" s="183"/>
      <c r="ES35" s="183"/>
      <c r="ET35" s="183"/>
      <c r="EU35" s="183"/>
      <c r="EV35" s="183"/>
      <c r="EW35" s="183"/>
      <c r="EX35" s="183"/>
      <c r="EY35" s="183"/>
      <c r="EZ35" s="183"/>
      <c r="FA35" s="183"/>
      <c r="FB35" s="183"/>
      <c r="FC35" s="183"/>
      <c r="FD35" s="183"/>
      <c r="FE35" s="183"/>
      <c r="FF35" s="183"/>
      <c r="FG35" s="183"/>
      <c r="FH35" s="183"/>
      <c r="FI35" s="183"/>
      <c r="FJ35" s="183"/>
      <c r="FK35" s="183"/>
      <c r="FL35" s="183"/>
      <c r="FM35" s="183"/>
      <c r="FN35" s="183"/>
      <c r="FO35" s="183"/>
      <c r="FP35" s="183"/>
      <c r="FQ35" s="183"/>
      <c r="FR35" s="183"/>
      <c r="FS35" s="183"/>
      <c r="FT35" s="183"/>
      <c r="FU35" s="183"/>
      <c r="FV35" s="183"/>
      <c r="FW35" s="183"/>
      <c r="FX35" s="183"/>
      <c r="FY35" s="183"/>
      <c r="FZ35" s="183"/>
      <c r="GA35" s="183"/>
      <c r="GB35" s="183"/>
      <c r="GC35" s="183"/>
      <c r="GD35" s="183"/>
      <c r="GE35" s="183"/>
      <c r="GF35" s="183"/>
      <c r="GG35" s="183"/>
      <c r="GH35" s="183"/>
      <c r="GI35" s="183"/>
      <c r="GJ35" s="183"/>
      <c r="GK35" s="183"/>
      <c r="GL35" s="183"/>
      <c r="GM35" s="183"/>
      <c r="GN35" s="183"/>
      <c r="GO35" s="183"/>
      <c r="GP35" s="183"/>
      <c r="GQ35" s="183"/>
      <c r="GR35" s="183"/>
      <c r="GS35" s="183"/>
      <c r="GT35" s="183"/>
      <c r="GU35" s="183"/>
      <c r="GV35" s="183"/>
      <c r="GW35" s="183"/>
      <c r="GX35" s="183"/>
      <c r="GY35" s="183"/>
      <c r="GZ35" s="183"/>
      <c r="HA35" s="183"/>
      <c r="HB35" s="183"/>
      <c r="HC35" s="183"/>
      <c r="HD35" s="183"/>
      <c r="HE35" s="183"/>
      <c r="HF35" s="183"/>
      <c r="HG35" s="183"/>
      <c r="HH35" s="183"/>
      <c r="HI35" s="183"/>
      <c r="HJ35" s="183"/>
      <c r="HK35" s="183"/>
      <c r="HL35" s="183"/>
      <c r="HM35" s="183"/>
      <c r="HN35" s="183"/>
      <c r="HO35" s="183"/>
      <c r="HP35" s="183"/>
      <c r="HQ35" s="183"/>
      <c r="HR35" s="183"/>
      <c r="HS35" s="183"/>
      <c r="HT35" s="183"/>
      <c r="HU35" s="183"/>
      <c r="HV35" s="183"/>
      <c r="HW35" s="183"/>
      <c r="HX35" s="183"/>
      <c r="HY35" s="183"/>
      <c r="HZ35" s="183"/>
      <c r="IA35" s="183"/>
      <c r="IB35" s="183"/>
      <c r="IC35" s="183"/>
      <c r="ID35" s="183"/>
      <c r="IE35" s="183"/>
      <c r="IF35" s="183"/>
      <c r="IG35" s="183"/>
      <c r="IH35" s="183"/>
      <c r="II35" s="183"/>
      <c r="IJ35" s="183"/>
      <c r="IK35" s="183"/>
      <c r="IL35" s="183"/>
      <c r="IM35" s="183"/>
      <c r="IN35" s="183"/>
      <c r="IO35" s="183"/>
      <c r="IP35" s="183"/>
      <c r="IQ35" s="183"/>
      <c r="IR35" s="183"/>
      <c r="IS35" s="183"/>
      <c r="IT35" s="183"/>
      <c r="IU35" s="183"/>
      <c r="IV35" s="183"/>
      <c r="IW35" s="183"/>
      <c r="IX35" s="183"/>
      <c r="IY35" s="183"/>
      <c r="IZ35" s="183"/>
      <c r="JA35" s="183"/>
      <c r="JB35" s="183"/>
      <c r="JC35" s="183"/>
      <c r="JD35" s="183"/>
      <c r="JE35" s="183"/>
      <c r="JF35" s="183"/>
      <c r="JG35" s="183"/>
      <c r="JH35" s="183"/>
      <c r="JI35" s="183"/>
      <c r="JJ35" s="183"/>
      <c r="JK35" s="183"/>
      <c r="JL35" s="183"/>
      <c r="JM35" s="183"/>
      <c r="JN35" s="183"/>
      <c r="JO35" s="183"/>
      <c r="JP35" s="183"/>
      <c r="JQ35" s="183"/>
      <c r="JR35" s="183"/>
      <c r="JS35" s="183"/>
      <c r="JT35" s="183"/>
      <c r="JU35" s="183"/>
      <c r="JV35" s="183"/>
      <c r="JW35" s="183"/>
      <c r="JX35" s="183"/>
      <c r="JY35" s="183"/>
      <c r="JZ35" s="183"/>
      <c r="KA35" s="183"/>
      <c r="KB35" s="183"/>
      <c r="KC35" s="183"/>
      <c r="KD35" s="183"/>
      <c r="KE35" s="183"/>
      <c r="KF35" s="183"/>
      <c r="KG35" s="183"/>
      <c r="KH35" s="183"/>
      <c r="KI35" s="183"/>
      <c r="KJ35" s="183"/>
      <c r="KK35" s="183"/>
      <c r="KL35" s="183"/>
      <c r="KM35" s="183"/>
      <c r="KN35" s="183"/>
      <c r="KO35" s="183"/>
      <c r="KP35" s="183"/>
      <c r="KQ35" s="183"/>
      <c r="KR35" s="183"/>
      <c r="KS35" s="183"/>
      <c r="KT35" s="183"/>
      <c r="KU35" s="183"/>
      <c r="KV35" s="183"/>
      <c r="KW35" s="183"/>
      <c r="KX35" s="183"/>
      <c r="KY35" s="183"/>
      <c r="KZ35" s="183"/>
      <c r="LA35" s="183"/>
      <c r="LB35" s="183"/>
      <c r="LC35" s="183"/>
      <c r="LD35" s="183"/>
      <c r="LE35" s="183"/>
      <c r="LF35" s="183"/>
      <c r="LG35" s="183"/>
      <c r="LH35" s="183"/>
      <c r="LI35" s="183"/>
      <c r="LJ35" s="183"/>
      <c r="LK35" s="183"/>
      <c r="LL35" s="183"/>
      <c r="LM35" s="183"/>
      <c r="LN35" s="183"/>
      <c r="LO35" s="183"/>
      <c r="LP35" s="183"/>
      <c r="LQ35" s="183"/>
      <c r="LR35" s="183"/>
      <c r="LS35" s="183"/>
      <c r="LT35" s="183"/>
      <c r="LU35" s="183"/>
      <c r="LV35" s="183"/>
      <c r="LW35" s="183"/>
      <c r="LX35" s="183"/>
      <c r="LY35" s="183"/>
      <c r="LZ35" s="183"/>
      <c r="MA35" s="183"/>
      <c r="MB35" s="183"/>
      <c r="MC35" s="183"/>
    </row>
    <row r="36" spans="1:344" s="220" customFormat="1" ht="17" hidden="1" outlineLevel="1">
      <c r="A36" s="230"/>
      <c r="B36" s="227"/>
      <c r="C36" s="227"/>
      <c r="D36" s="227"/>
      <c r="E36" s="223"/>
      <c r="F36" s="223"/>
      <c r="G36" s="223"/>
      <c r="H36" s="101"/>
      <c r="I36" s="29"/>
      <c r="J36" s="29"/>
      <c r="K36" s="29"/>
      <c r="L36" s="29"/>
      <c r="M36" s="29"/>
      <c r="N36" s="29"/>
      <c r="O36" s="110"/>
      <c r="P36" s="183"/>
      <c r="Q36" s="183"/>
      <c r="R36" s="183"/>
      <c r="S36" s="183"/>
      <c r="T36" s="183"/>
      <c r="U36" s="183"/>
      <c r="V36" s="183"/>
      <c r="W36" s="183"/>
      <c r="X36" s="183"/>
      <c r="Y36" s="183"/>
      <c r="Z36" s="183"/>
      <c r="AA36" s="183"/>
      <c r="AB36" s="183"/>
      <c r="AC36" s="183"/>
      <c r="AD36" s="183"/>
      <c r="AE36" s="183"/>
      <c r="AF36" s="183"/>
      <c r="AG36" s="183"/>
      <c r="AH36" s="183"/>
      <c r="AI36" s="183"/>
      <c r="AJ36" s="183"/>
      <c r="AK36" s="183"/>
      <c r="AL36" s="183"/>
      <c r="AM36" s="183"/>
      <c r="AN36" s="183"/>
      <c r="AO36" s="183"/>
      <c r="AP36" s="183"/>
      <c r="AQ36" s="183"/>
      <c r="AR36" s="183"/>
      <c r="AS36" s="183"/>
      <c r="AT36" s="183"/>
      <c r="AU36" s="183"/>
      <c r="AV36" s="183"/>
      <c r="AW36" s="183"/>
      <c r="AX36" s="183"/>
      <c r="AY36" s="183"/>
      <c r="AZ36" s="183"/>
      <c r="BA36" s="183"/>
      <c r="BB36" s="183"/>
      <c r="BC36" s="183"/>
      <c r="BD36" s="183"/>
      <c r="BE36" s="183"/>
      <c r="BF36" s="183"/>
      <c r="BG36" s="183"/>
      <c r="BH36" s="183"/>
      <c r="BI36" s="183"/>
      <c r="BJ36" s="183"/>
      <c r="BK36" s="183"/>
      <c r="BL36" s="183"/>
      <c r="BM36" s="183"/>
      <c r="BN36" s="183"/>
      <c r="BO36" s="183"/>
      <c r="BP36" s="183"/>
      <c r="BQ36" s="183"/>
      <c r="BR36" s="183"/>
      <c r="BS36" s="183"/>
      <c r="BT36" s="183"/>
      <c r="BU36" s="183"/>
      <c r="BV36" s="183"/>
      <c r="BW36" s="183"/>
      <c r="BX36" s="183"/>
      <c r="BY36" s="183"/>
      <c r="BZ36" s="183"/>
      <c r="CA36" s="183"/>
      <c r="CB36" s="183"/>
      <c r="CC36" s="183"/>
      <c r="CD36" s="183"/>
      <c r="CE36" s="183"/>
      <c r="CF36" s="183"/>
      <c r="CG36" s="183"/>
      <c r="CH36" s="183"/>
      <c r="CI36" s="183"/>
      <c r="CJ36" s="183"/>
      <c r="CK36" s="183"/>
      <c r="CL36" s="183"/>
      <c r="CM36" s="183"/>
      <c r="CN36" s="183"/>
      <c r="CO36" s="183"/>
      <c r="CP36" s="183"/>
      <c r="CQ36" s="183"/>
      <c r="CR36" s="183"/>
      <c r="CS36" s="183"/>
      <c r="CT36" s="183"/>
      <c r="CU36" s="183"/>
      <c r="CV36" s="183"/>
      <c r="CW36" s="183"/>
      <c r="CX36" s="183"/>
      <c r="CY36" s="183"/>
      <c r="CZ36" s="183"/>
      <c r="DA36" s="183"/>
      <c r="DB36" s="183"/>
      <c r="DC36" s="183"/>
      <c r="DD36" s="183"/>
      <c r="DE36" s="183"/>
      <c r="DF36" s="183"/>
      <c r="DG36" s="183"/>
      <c r="DH36" s="183"/>
      <c r="DI36" s="183"/>
      <c r="DJ36" s="183"/>
      <c r="DK36" s="183"/>
      <c r="DL36" s="183"/>
      <c r="DM36" s="183"/>
      <c r="DN36" s="183"/>
      <c r="DO36" s="183"/>
      <c r="DP36" s="183"/>
      <c r="DQ36" s="183"/>
      <c r="DR36" s="183"/>
      <c r="DS36" s="183"/>
      <c r="DT36" s="183"/>
      <c r="DU36" s="183"/>
      <c r="DV36" s="183"/>
      <c r="DW36" s="183"/>
      <c r="DX36" s="183"/>
      <c r="DY36" s="183"/>
      <c r="DZ36" s="183"/>
      <c r="EA36" s="183"/>
      <c r="EB36" s="183"/>
      <c r="EC36" s="183"/>
      <c r="ED36" s="183"/>
      <c r="EE36" s="183"/>
      <c r="EF36" s="183"/>
      <c r="EG36" s="183"/>
      <c r="EH36" s="183"/>
      <c r="EI36" s="183"/>
      <c r="EJ36" s="183"/>
      <c r="EK36" s="183"/>
      <c r="EL36" s="183"/>
      <c r="EM36" s="183"/>
      <c r="EN36" s="183"/>
      <c r="EO36" s="183"/>
      <c r="EP36" s="183"/>
      <c r="EQ36" s="183"/>
      <c r="ER36" s="183"/>
      <c r="ES36" s="183"/>
      <c r="ET36" s="183"/>
      <c r="EU36" s="183"/>
      <c r="EV36" s="183"/>
      <c r="EW36" s="183"/>
      <c r="EX36" s="183"/>
      <c r="EY36" s="183"/>
      <c r="EZ36" s="183"/>
      <c r="FA36" s="183"/>
      <c r="FB36" s="183"/>
      <c r="FC36" s="183"/>
      <c r="FD36" s="183"/>
      <c r="FE36" s="183"/>
      <c r="FF36" s="183"/>
      <c r="FG36" s="183"/>
      <c r="FH36" s="183"/>
      <c r="FI36" s="183"/>
      <c r="FJ36" s="183"/>
      <c r="FK36" s="183"/>
      <c r="FL36" s="183"/>
      <c r="FM36" s="183"/>
      <c r="FN36" s="183"/>
      <c r="FO36" s="183"/>
      <c r="FP36" s="183"/>
      <c r="FQ36" s="183"/>
      <c r="FR36" s="183"/>
      <c r="FS36" s="183"/>
      <c r="FT36" s="183"/>
      <c r="FU36" s="183"/>
      <c r="FV36" s="183"/>
      <c r="FW36" s="183"/>
      <c r="FX36" s="183"/>
      <c r="FY36" s="183"/>
      <c r="FZ36" s="183"/>
      <c r="GA36" s="183"/>
      <c r="GB36" s="183"/>
      <c r="GC36" s="183"/>
      <c r="GD36" s="183"/>
      <c r="GE36" s="183"/>
      <c r="GF36" s="183"/>
      <c r="GG36" s="183"/>
      <c r="GH36" s="183"/>
      <c r="GI36" s="183"/>
      <c r="GJ36" s="183"/>
      <c r="GK36" s="183"/>
      <c r="GL36" s="183"/>
      <c r="GM36" s="183"/>
      <c r="GN36" s="183"/>
      <c r="GO36" s="183"/>
      <c r="GP36" s="183"/>
      <c r="GQ36" s="183"/>
      <c r="GR36" s="183"/>
      <c r="GS36" s="183"/>
      <c r="GT36" s="183"/>
      <c r="GU36" s="183"/>
      <c r="GV36" s="183"/>
      <c r="GW36" s="183"/>
      <c r="GX36" s="183"/>
      <c r="GY36" s="183"/>
      <c r="GZ36" s="183"/>
      <c r="HA36" s="183"/>
      <c r="HB36" s="183"/>
      <c r="HC36" s="183"/>
      <c r="HD36" s="183"/>
      <c r="HE36" s="183"/>
      <c r="HF36" s="183"/>
      <c r="HG36" s="183"/>
      <c r="HH36" s="183"/>
      <c r="HI36" s="183"/>
      <c r="HJ36" s="183"/>
      <c r="HK36" s="183"/>
      <c r="HL36" s="183"/>
      <c r="HM36" s="183"/>
      <c r="HN36" s="183"/>
      <c r="HO36" s="183"/>
      <c r="HP36" s="183"/>
      <c r="HQ36" s="183"/>
      <c r="HR36" s="183"/>
      <c r="HS36" s="183"/>
      <c r="HT36" s="183"/>
      <c r="HU36" s="183"/>
      <c r="HV36" s="183"/>
      <c r="HW36" s="183"/>
      <c r="HX36" s="183"/>
      <c r="HY36" s="183"/>
      <c r="HZ36" s="183"/>
      <c r="IA36" s="183"/>
      <c r="IB36" s="183"/>
      <c r="IC36" s="183"/>
      <c r="ID36" s="183"/>
      <c r="IE36" s="183"/>
      <c r="IF36" s="183"/>
      <c r="IG36" s="183"/>
      <c r="IH36" s="183"/>
      <c r="II36" s="183"/>
      <c r="IJ36" s="183"/>
      <c r="IK36" s="183"/>
      <c r="IL36" s="183"/>
      <c r="IM36" s="183"/>
      <c r="IN36" s="183"/>
      <c r="IO36" s="183"/>
      <c r="IP36" s="183"/>
      <c r="IQ36" s="183"/>
      <c r="IR36" s="183"/>
      <c r="IS36" s="183"/>
      <c r="IT36" s="183"/>
      <c r="IU36" s="183"/>
      <c r="IV36" s="183"/>
      <c r="IW36" s="183"/>
      <c r="IX36" s="183"/>
      <c r="IY36" s="183"/>
      <c r="IZ36" s="183"/>
      <c r="JA36" s="183"/>
      <c r="JB36" s="183"/>
      <c r="JC36" s="183"/>
      <c r="JD36" s="183"/>
      <c r="JE36" s="183"/>
      <c r="JF36" s="183"/>
      <c r="JG36" s="183"/>
      <c r="JH36" s="183"/>
      <c r="JI36" s="183"/>
      <c r="JJ36" s="183"/>
      <c r="JK36" s="183"/>
      <c r="JL36" s="183"/>
      <c r="JM36" s="183"/>
      <c r="JN36" s="183"/>
      <c r="JO36" s="183"/>
      <c r="JP36" s="183"/>
      <c r="JQ36" s="183"/>
      <c r="JR36" s="183"/>
      <c r="JS36" s="183"/>
      <c r="JT36" s="183"/>
      <c r="JU36" s="183"/>
      <c r="JV36" s="183"/>
      <c r="JW36" s="183"/>
      <c r="JX36" s="183"/>
      <c r="JY36" s="183"/>
      <c r="JZ36" s="183"/>
      <c r="KA36" s="183"/>
      <c r="KB36" s="183"/>
      <c r="KC36" s="183"/>
      <c r="KD36" s="183"/>
      <c r="KE36" s="183"/>
      <c r="KF36" s="183"/>
      <c r="KG36" s="183"/>
      <c r="KH36" s="183"/>
      <c r="KI36" s="183"/>
      <c r="KJ36" s="183"/>
      <c r="KK36" s="183"/>
      <c r="KL36" s="183"/>
      <c r="KM36" s="183"/>
      <c r="KN36" s="183"/>
      <c r="KO36" s="183"/>
      <c r="KP36" s="183"/>
      <c r="KQ36" s="183"/>
      <c r="KR36" s="183"/>
      <c r="KS36" s="183"/>
      <c r="KT36" s="183"/>
      <c r="KU36" s="183"/>
      <c r="KV36" s="183"/>
      <c r="KW36" s="183"/>
      <c r="KX36" s="183"/>
      <c r="KY36" s="183"/>
      <c r="KZ36" s="183"/>
      <c r="LA36" s="183"/>
      <c r="LB36" s="183"/>
      <c r="LC36" s="183"/>
      <c r="LD36" s="183"/>
      <c r="LE36" s="183"/>
      <c r="LF36" s="183"/>
      <c r="LG36" s="183"/>
      <c r="LH36" s="183"/>
      <c r="LI36" s="183"/>
      <c r="LJ36" s="183"/>
      <c r="LK36" s="183"/>
      <c r="LL36" s="183"/>
      <c r="LM36" s="183"/>
      <c r="LN36" s="183"/>
      <c r="LO36" s="183"/>
      <c r="LP36" s="183"/>
      <c r="LQ36" s="183"/>
      <c r="LR36" s="183"/>
      <c r="LS36" s="183"/>
      <c r="LT36" s="183"/>
      <c r="LU36" s="183"/>
      <c r="LV36" s="183"/>
      <c r="LW36" s="183"/>
      <c r="LX36" s="183"/>
      <c r="LY36" s="183"/>
      <c r="LZ36" s="183"/>
      <c r="MA36" s="183"/>
      <c r="MB36" s="183"/>
      <c r="MC36" s="183"/>
    </row>
    <row r="37" spans="1:344" s="220" customFormat="1" ht="17" hidden="1" outlineLevel="1">
      <c r="A37" s="221"/>
      <c r="B37" s="97"/>
      <c r="C37" s="227" t="s">
        <v>9</v>
      </c>
      <c r="D37" s="99"/>
      <c r="E37" s="223"/>
      <c r="F37" s="223"/>
      <c r="G37" s="223"/>
      <c r="H37" s="101"/>
      <c r="I37" s="29"/>
      <c r="J37" s="29"/>
      <c r="K37" s="29"/>
      <c r="L37" s="29"/>
      <c r="M37" s="29"/>
      <c r="N37" s="29"/>
      <c r="O37" s="110"/>
      <c r="P37" s="183"/>
      <c r="Q37" s="183"/>
      <c r="R37" s="183"/>
      <c r="S37" s="183"/>
      <c r="T37" s="183"/>
      <c r="U37" s="183"/>
      <c r="V37" s="183"/>
      <c r="W37" s="183"/>
      <c r="X37" s="183"/>
      <c r="Y37" s="183"/>
      <c r="Z37" s="183"/>
      <c r="AA37" s="183"/>
      <c r="AB37" s="183"/>
      <c r="AC37" s="183"/>
      <c r="AD37" s="183"/>
      <c r="AE37" s="183"/>
      <c r="AF37" s="183"/>
      <c r="AG37" s="183"/>
      <c r="AH37" s="183"/>
      <c r="AI37" s="183"/>
      <c r="AJ37" s="183"/>
      <c r="AK37" s="183"/>
      <c r="AL37" s="183"/>
      <c r="AM37" s="183"/>
      <c r="AN37" s="183"/>
      <c r="AO37" s="183"/>
      <c r="AP37" s="183"/>
      <c r="AQ37" s="183"/>
      <c r="AR37" s="183"/>
      <c r="AS37" s="183"/>
      <c r="AT37" s="183"/>
      <c r="AU37" s="183"/>
      <c r="AV37" s="183"/>
      <c r="AW37" s="183"/>
      <c r="AX37" s="183"/>
      <c r="AY37" s="183"/>
      <c r="AZ37" s="183"/>
      <c r="BA37" s="183"/>
      <c r="BB37" s="183"/>
      <c r="BC37" s="183"/>
      <c r="BD37" s="183"/>
      <c r="BE37" s="183"/>
      <c r="BF37" s="183"/>
      <c r="BG37" s="183"/>
      <c r="BH37" s="183"/>
      <c r="BI37" s="183"/>
      <c r="BJ37" s="183"/>
      <c r="BK37" s="183"/>
      <c r="BL37" s="183"/>
      <c r="BM37" s="183"/>
      <c r="BN37" s="183"/>
      <c r="BO37" s="183"/>
      <c r="BP37" s="183"/>
      <c r="BQ37" s="183"/>
      <c r="BR37" s="183"/>
      <c r="BS37" s="183"/>
      <c r="BT37" s="183"/>
      <c r="BU37" s="183"/>
      <c r="BV37" s="183"/>
      <c r="BW37" s="183"/>
      <c r="BX37" s="183"/>
      <c r="BY37" s="183"/>
      <c r="BZ37" s="183"/>
      <c r="CA37" s="183"/>
      <c r="CB37" s="183"/>
      <c r="CC37" s="183"/>
      <c r="CD37" s="183"/>
      <c r="CE37" s="183"/>
      <c r="CF37" s="183"/>
      <c r="CG37" s="183"/>
      <c r="CH37" s="183"/>
      <c r="CI37" s="183"/>
      <c r="CJ37" s="183"/>
      <c r="CK37" s="183"/>
      <c r="CL37" s="183"/>
      <c r="CM37" s="183"/>
      <c r="CN37" s="183"/>
      <c r="CO37" s="183"/>
      <c r="CP37" s="183"/>
      <c r="CQ37" s="183"/>
      <c r="CR37" s="183"/>
      <c r="CS37" s="183"/>
      <c r="CT37" s="183"/>
      <c r="CU37" s="183"/>
      <c r="CV37" s="183"/>
      <c r="CW37" s="183"/>
      <c r="CX37" s="183"/>
      <c r="CY37" s="183"/>
      <c r="CZ37" s="183"/>
      <c r="DA37" s="183"/>
      <c r="DB37" s="183"/>
      <c r="DC37" s="183"/>
      <c r="DD37" s="183"/>
      <c r="DE37" s="183"/>
      <c r="DF37" s="183"/>
      <c r="DG37" s="183"/>
      <c r="DH37" s="183"/>
      <c r="DI37" s="183"/>
      <c r="DJ37" s="183"/>
      <c r="DK37" s="183"/>
      <c r="DL37" s="183"/>
      <c r="DM37" s="183"/>
      <c r="DN37" s="183"/>
      <c r="DO37" s="183"/>
      <c r="DP37" s="183"/>
      <c r="DQ37" s="183"/>
      <c r="DR37" s="183"/>
      <c r="DS37" s="183"/>
      <c r="DT37" s="183"/>
      <c r="DU37" s="183"/>
      <c r="DV37" s="183"/>
      <c r="DW37" s="183"/>
      <c r="DX37" s="183"/>
      <c r="DY37" s="183"/>
      <c r="DZ37" s="183"/>
      <c r="EA37" s="183"/>
      <c r="EB37" s="183"/>
      <c r="EC37" s="183"/>
      <c r="ED37" s="183"/>
      <c r="EE37" s="183"/>
      <c r="EF37" s="183"/>
      <c r="EG37" s="183"/>
      <c r="EH37" s="183"/>
      <c r="EI37" s="183"/>
      <c r="EJ37" s="183"/>
      <c r="EK37" s="183"/>
      <c r="EL37" s="183"/>
      <c r="EM37" s="183"/>
      <c r="EN37" s="183"/>
      <c r="EO37" s="183"/>
      <c r="EP37" s="183"/>
      <c r="EQ37" s="183"/>
      <c r="ER37" s="183"/>
      <c r="ES37" s="183"/>
      <c r="ET37" s="183"/>
      <c r="EU37" s="183"/>
      <c r="EV37" s="183"/>
      <c r="EW37" s="183"/>
      <c r="EX37" s="183"/>
      <c r="EY37" s="183"/>
      <c r="EZ37" s="183"/>
      <c r="FA37" s="183"/>
      <c r="FB37" s="183"/>
      <c r="FC37" s="183"/>
      <c r="FD37" s="183"/>
      <c r="FE37" s="183"/>
      <c r="FF37" s="183"/>
      <c r="FG37" s="183"/>
      <c r="FH37" s="183"/>
      <c r="FI37" s="183"/>
      <c r="FJ37" s="183"/>
      <c r="FK37" s="183"/>
      <c r="FL37" s="183"/>
      <c r="FM37" s="183"/>
      <c r="FN37" s="183"/>
      <c r="FO37" s="183"/>
      <c r="FP37" s="183"/>
      <c r="FQ37" s="183"/>
      <c r="FR37" s="183"/>
      <c r="FS37" s="183"/>
      <c r="FT37" s="183"/>
      <c r="FU37" s="183"/>
      <c r="FV37" s="183"/>
      <c r="FW37" s="183"/>
      <c r="FX37" s="183"/>
      <c r="FY37" s="183"/>
      <c r="FZ37" s="183"/>
      <c r="GA37" s="183"/>
      <c r="GB37" s="183"/>
      <c r="GC37" s="183"/>
      <c r="GD37" s="183"/>
      <c r="GE37" s="183"/>
      <c r="GF37" s="183"/>
      <c r="GG37" s="183"/>
      <c r="GH37" s="183"/>
      <c r="GI37" s="183"/>
      <c r="GJ37" s="183"/>
      <c r="GK37" s="183"/>
      <c r="GL37" s="183"/>
      <c r="GM37" s="183"/>
      <c r="GN37" s="183"/>
      <c r="GO37" s="183"/>
      <c r="GP37" s="183"/>
      <c r="GQ37" s="183"/>
      <c r="GR37" s="183"/>
      <c r="GS37" s="183"/>
      <c r="GT37" s="183"/>
      <c r="GU37" s="183"/>
      <c r="GV37" s="183"/>
      <c r="GW37" s="183"/>
      <c r="GX37" s="183"/>
      <c r="GY37" s="183"/>
      <c r="GZ37" s="183"/>
      <c r="HA37" s="183"/>
      <c r="HB37" s="183"/>
      <c r="HC37" s="183"/>
      <c r="HD37" s="183"/>
      <c r="HE37" s="183"/>
      <c r="HF37" s="183"/>
      <c r="HG37" s="183"/>
      <c r="HH37" s="183"/>
      <c r="HI37" s="183"/>
      <c r="HJ37" s="183"/>
      <c r="HK37" s="183"/>
      <c r="HL37" s="183"/>
      <c r="HM37" s="183"/>
      <c r="HN37" s="183"/>
      <c r="HO37" s="183"/>
      <c r="HP37" s="183"/>
      <c r="HQ37" s="183"/>
      <c r="HR37" s="183"/>
      <c r="HS37" s="183"/>
      <c r="HT37" s="183"/>
      <c r="HU37" s="183"/>
      <c r="HV37" s="183"/>
      <c r="HW37" s="183"/>
      <c r="HX37" s="183"/>
      <c r="HY37" s="183"/>
      <c r="HZ37" s="183"/>
      <c r="IA37" s="183"/>
      <c r="IB37" s="183"/>
      <c r="IC37" s="183"/>
      <c r="ID37" s="183"/>
      <c r="IE37" s="183"/>
      <c r="IF37" s="183"/>
      <c r="IG37" s="183"/>
      <c r="IH37" s="183"/>
      <c r="II37" s="183"/>
      <c r="IJ37" s="183"/>
      <c r="IK37" s="183"/>
      <c r="IL37" s="183"/>
      <c r="IM37" s="183"/>
      <c r="IN37" s="183"/>
      <c r="IO37" s="183"/>
      <c r="IP37" s="183"/>
      <c r="IQ37" s="183"/>
      <c r="IR37" s="183"/>
      <c r="IS37" s="183"/>
      <c r="IT37" s="183"/>
      <c r="IU37" s="183"/>
      <c r="IV37" s="183"/>
      <c r="IW37" s="183"/>
      <c r="IX37" s="183"/>
      <c r="IY37" s="183"/>
      <c r="IZ37" s="183"/>
      <c r="JA37" s="183"/>
      <c r="JB37" s="183"/>
      <c r="JC37" s="183"/>
      <c r="JD37" s="183"/>
      <c r="JE37" s="183"/>
      <c r="JF37" s="183"/>
      <c r="JG37" s="183"/>
      <c r="JH37" s="183"/>
      <c r="JI37" s="183"/>
      <c r="JJ37" s="183"/>
      <c r="JK37" s="183"/>
      <c r="JL37" s="183"/>
      <c r="JM37" s="183"/>
      <c r="JN37" s="183"/>
      <c r="JO37" s="183"/>
      <c r="JP37" s="183"/>
      <c r="JQ37" s="183"/>
      <c r="JR37" s="183"/>
      <c r="JS37" s="183"/>
      <c r="JT37" s="183"/>
      <c r="JU37" s="183"/>
      <c r="JV37" s="183"/>
      <c r="JW37" s="183"/>
      <c r="JX37" s="183"/>
      <c r="JY37" s="183"/>
      <c r="JZ37" s="183"/>
      <c r="KA37" s="183"/>
      <c r="KB37" s="183"/>
      <c r="KC37" s="183"/>
      <c r="KD37" s="183"/>
      <c r="KE37" s="183"/>
      <c r="KF37" s="183"/>
      <c r="KG37" s="183"/>
      <c r="KH37" s="183"/>
      <c r="KI37" s="183"/>
      <c r="KJ37" s="183"/>
      <c r="KK37" s="183"/>
      <c r="KL37" s="183"/>
      <c r="KM37" s="183"/>
      <c r="KN37" s="183"/>
      <c r="KO37" s="183"/>
      <c r="KP37" s="183"/>
      <c r="KQ37" s="183"/>
      <c r="KR37" s="183"/>
      <c r="KS37" s="183"/>
      <c r="KT37" s="183"/>
      <c r="KU37" s="183"/>
      <c r="KV37" s="183"/>
      <c r="KW37" s="183"/>
      <c r="KX37" s="183"/>
      <c r="KY37" s="183"/>
      <c r="KZ37" s="183"/>
      <c r="LA37" s="183"/>
      <c r="LB37" s="183"/>
      <c r="LC37" s="183"/>
      <c r="LD37" s="183"/>
      <c r="LE37" s="183"/>
      <c r="LF37" s="183"/>
      <c r="LG37" s="183"/>
      <c r="LH37" s="183"/>
      <c r="LI37" s="183"/>
      <c r="LJ37" s="183"/>
      <c r="LK37" s="183"/>
      <c r="LL37" s="183"/>
      <c r="LM37" s="183"/>
      <c r="LN37" s="183"/>
      <c r="LO37" s="183"/>
      <c r="LP37" s="183"/>
      <c r="LQ37" s="183"/>
      <c r="LR37" s="183"/>
      <c r="LS37" s="183"/>
      <c r="LT37" s="183"/>
      <c r="LU37" s="183"/>
      <c r="LV37" s="183"/>
      <c r="LW37" s="183"/>
      <c r="LX37" s="183"/>
      <c r="LY37" s="183"/>
      <c r="LZ37" s="183"/>
      <c r="MA37" s="183"/>
      <c r="MB37" s="183"/>
      <c r="MC37" s="183"/>
    </row>
    <row r="38" spans="1:344" s="220" customFormat="1" ht="17" hidden="1" outlineLevel="1">
      <c r="A38" s="221"/>
      <c r="B38" s="97"/>
      <c r="C38" s="99"/>
      <c r="D38" s="121" t="s">
        <v>5</v>
      </c>
      <c r="E38" s="233" t="s">
        <v>73</v>
      </c>
      <c r="F38" s="223" t="s">
        <v>77</v>
      </c>
      <c r="G38" s="223"/>
      <c r="H38" s="7"/>
      <c r="I38" s="102">
        <f>(I32/'Direct costs Brazil'!I32)*'Direct costs Brazil'!I38</f>
        <v>25460.287002251269</v>
      </c>
      <c r="J38" s="16">
        <f>I38*(1+$H$33)</f>
        <v>26850.418672574189</v>
      </c>
      <c r="K38" s="16">
        <f>J38*(1+$H$33)</f>
        <v>28316.45153209674</v>
      </c>
      <c r="L38" s="16">
        <f t="shared" ref="L38:L40" si="10">K38*(1+$H$33)</f>
        <v>29862.529785749222</v>
      </c>
      <c r="M38" s="16">
        <f t="shared" ref="M38:M40" si="11">L38*(1+$H$33)</f>
        <v>31493.023912051129</v>
      </c>
      <c r="N38" s="16">
        <f t="shared" ref="N38:N40" si="12">M38*(1+$H$33)</f>
        <v>33212.543017649121</v>
      </c>
      <c r="O38" s="17">
        <f>N38*(1+$H$33)</f>
        <v>35025.94786641276</v>
      </c>
      <c r="P38" s="183"/>
      <c r="Q38" s="183"/>
      <c r="R38" s="183"/>
      <c r="S38" s="183"/>
      <c r="T38" s="183"/>
      <c r="U38" s="183"/>
      <c r="V38" s="183"/>
      <c r="W38" s="183"/>
      <c r="X38" s="183"/>
      <c r="Y38" s="183"/>
      <c r="Z38" s="183"/>
      <c r="AA38" s="183"/>
      <c r="AB38" s="183"/>
      <c r="AC38" s="183"/>
      <c r="AD38" s="183"/>
      <c r="AE38" s="183"/>
      <c r="AF38" s="183"/>
      <c r="AG38" s="183"/>
      <c r="AH38" s="183"/>
      <c r="AI38" s="183"/>
      <c r="AJ38" s="183"/>
      <c r="AK38" s="183"/>
      <c r="AL38" s="183"/>
      <c r="AM38" s="183"/>
      <c r="AN38" s="183"/>
      <c r="AO38" s="183"/>
      <c r="AP38" s="183"/>
      <c r="AQ38" s="183"/>
      <c r="AR38" s="183"/>
      <c r="AS38" s="183"/>
      <c r="AT38" s="183"/>
      <c r="AU38" s="183"/>
      <c r="AV38" s="183"/>
      <c r="AW38" s="183"/>
      <c r="AX38" s="183"/>
      <c r="AY38" s="183"/>
      <c r="AZ38" s="183"/>
      <c r="BA38" s="183"/>
      <c r="BB38" s="183"/>
      <c r="BC38" s="183"/>
      <c r="BD38" s="183"/>
      <c r="BE38" s="183"/>
      <c r="BF38" s="183"/>
      <c r="BG38" s="183"/>
      <c r="BH38" s="183"/>
      <c r="BI38" s="183"/>
      <c r="BJ38" s="183"/>
      <c r="BK38" s="183"/>
      <c r="BL38" s="183"/>
      <c r="BM38" s="183"/>
      <c r="BN38" s="183"/>
      <c r="BO38" s="183"/>
      <c r="BP38" s="183"/>
      <c r="BQ38" s="183"/>
      <c r="BR38" s="183"/>
      <c r="BS38" s="183"/>
      <c r="BT38" s="183"/>
      <c r="BU38" s="183"/>
      <c r="BV38" s="183"/>
      <c r="BW38" s="183"/>
      <c r="BX38" s="183"/>
      <c r="BY38" s="183"/>
      <c r="BZ38" s="183"/>
      <c r="CA38" s="183"/>
      <c r="CB38" s="183"/>
      <c r="CC38" s="183"/>
      <c r="CD38" s="183"/>
      <c r="CE38" s="183"/>
      <c r="CF38" s="183"/>
      <c r="CG38" s="183"/>
      <c r="CH38" s="183"/>
      <c r="CI38" s="183"/>
      <c r="CJ38" s="183"/>
      <c r="CK38" s="183"/>
      <c r="CL38" s="183"/>
      <c r="CM38" s="183"/>
      <c r="CN38" s="183"/>
      <c r="CO38" s="183"/>
      <c r="CP38" s="183"/>
      <c r="CQ38" s="183"/>
      <c r="CR38" s="183"/>
      <c r="CS38" s="183"/>
      <c r="CT38" s="183"/>
      <c r="CU38" s="183"/>
      <c r="CV38" s="183"/>
      <c r="CW38" s="183"/>
      <c r="CX38" s="183"/>
      <c r="CY38" s="183"/>
      <c r="CZ38" s="183"/>
      <c r="DA38" s="183"/>
      <c r="DB38" s="183"/>
      <c r="DC38" s="183"/>
      <c r="DD38" s="183"/>
      <c r="DE38" s="183"/>
      <c r="DF38" s="183"/>
      <c r="DG38" s="183"/>
      <c r="DH38" s="183"/>
      <c r="DI38" s="183"/>
      <c r="DJ38" s="183"/>
      <c r="DK38" s="183"/>
      <c r="DL38" s="183"/>
      <c r="DM38" s="183"/>
      <c r="DN38" s="183"/>
      <c r="DO38" s="183"/>
      <c r="DP38" s="183"/>
      <c r="DQ38" s="183"/>
      <c r="DR38" s="183"/>
      <c r="DS38" s="183"/>
      <c r="DT38" s="183"/>
      <c r="DU38" s="183"/>
      <c r="DV38" s="183"/>
      <c r="DW38" s="183"/>
      <c r="DX38" s="183"/>
      <c r="DY38" s="183"/>
      <c r="DZ38" s="183"/>
      <c r="EA38" s="183"/>
      <c r="EB38" s="183"/>
      <c r="EC38" s="183"/>
      <c r="ED38" s="183"/>
      <c r="EE38" s="183"/>
      <c r="EF38" s="183"/>
      <c r="EG38" s="183"/>
      <c r="EH38" s="183"/>
      <c r="EI38" s="183"/>
      <c r="EJ38" s="183"/>
      <c r="EK38" s="183"/>
      <c r="EL38" s="183"/>
      <c r="EM38" s="183"/>
      <c r="EN38" s="183"/>
      <c r="EO38" s="183"/>
      <c r="EP38" s="183"/>
      <c r="EQ38" s="183"/>
      <c r="ER38" s="183"/>
      <c r="ES38" s="183"/>
      <c r="ET38" s="183"/>
      <c r="EU38" s="183"/>
      <c r="EV38" s="183"/>
      <c r="EW38" s="183"/>
      <c r="EX38" s="183"/>
      <c r="EY38" s="183"/>
      <c r="EZ38" s="183"/>
      <c r="FA38" s="183"/>
      <c r="FB38" s="183"/>
      <c r="FC38" s="183"/>
      <c r="FD38" s="183"/>
      <c r="FE38" s="183"/>
      <c r="FF38" s="183"/>
      <c r="FG38" s="183"/>
      <c r="FH38" s="183"/>
      <c r="FI38" s="183"/>
      <c r="FJ38" s="183"/>
      <c r="FK38" s="183"/>
      <c r="FL38" s="183"/>
      <c r="FM38" s="183"/>
      <c r="FN38" s="183"/>
      <c r="FO38" s="183"/>
      <c r="FP38" s="183"/>
      <c r="FQ38" s="183"/>
      <c r="FR38" s="183"/>
      <c r="FS38" s="183"/>
      <c r="FT38" s="183"/>
      <c r="FU38" s="183"/>
      <c r="FV38" s="183"/>
      <c r="FW38" s="183"/>
      <c r="FX38" s="183"/>
      <c r="FY38" s="183"/>
      <c r="FZ38" s="183"/>
      <c r="GA38" s="183"/>
      <c r="GB38" s="183"/>
      <c r="GC38" s="183"/>
      <c r="GD38" s="183"/>
      <c r="GE38" s="183"/>
      <c r="GF38" s="183"/>
      <c r="GG38" s="183"/>
      <c r="GH38" s="183"/>
      <c r="GI38" s="183"/>
      <c r="GJ38" s="183"/>
      <c r="GK38" s="183"/>
      <c r="GL38" s="183"/>
      <c r="GM38" s="183"/>
      <c r="GN38" s="183"/>
      <c r="GO38" s="183"/>
      <c r="GP38" s="183"/>
      <c r="GQ38" s="183"/>
      <c r="GR38" s="183"/>
      <c r="GS38" s="183"/>
      <c r="GT38" s="183"/>
      <c r="GU38" s="183"/>
      <c r="GV38" s="183"/>
      <c r="GW38" s="183"/>
      <c r="GX38" s="183"/>
      <c r="GY38" s="183"/>
      <c r="GZ38" s="183"/>
      <c r="HA38" s="183"/>
      <c r="HB38" s="183"/>
      <c r="HC38" s="183"/>
      <c r="HD38" s="183"/>
      <c r="HE38" s="183"/>
      <c r="HF38" s="183"/>
      <c r="HG38" s="183"/>
      <c r="HH38" s="183"/>
      <c r="HI38" s="183"/>
      <c r="HJ38" s="183"/>
      <c r="HK38" s="183"/>
      <c r="HL38" s="183"/>
      <c r="HM38" s="183"/>
      <c r="HN38" s="183"/>
      <c r="HO38" s="183"/>
      <c r="HP38" s="183"/>
      <c r="HQ38" s="183"/>
      <c r="HR38" s="183"/>
      <c r="HS38" s="183"/>
      <c r="HT38" s="183"/>
      <c r="HU38" s="183"/>
      <c r="HV38" s="183"/>
      <c r="HW38" s="183"/>
      <c r="HX38" s="183"/>
      <c r="HY38" s="183"/>
      <c r="HZ38" s="183"/>
      <c r="IA38" s="183"/>
      <c r="IB38" s="183"/>
      <c r="IC38" s="183"/>
      <c r="ID38" s="183"/>
      <c r="IE38" s="183"/>
      <c r="IF38" s="183"/>
      <c r="IG38" s="183"/>
      <c r="IH38" s="183"/>
      <c r="II38" s="183"/>
      <c r="IJ38" s="183"/>
      <c r="IK38" s="183"/>
      <c r="IL38" s="183"/>
      <c r="IM38" s="183"/>
      <c r="IN38" s="183"/>
      <c r="IO38" s="183"/>
      <c r="IP38" s="183"/>
      <c r="IQ38" s="183"/>
      <c r="IR38" s="183"/>
      <c r="IS38" s="183"/>
      <c r="IT38" s="183"/>
      <c r="IU38" s="183"/>
      <c r="IV38" s="183"/>
      <c r="IW38" s="183"/>
      <c r="IX38" s="183"/>
      <c r="IY38" s="183"/>
      <c r="IZ38" s="183"/>
      <c r="JA38" s="183"/>
      <c r="JB38" s="183"/>
      <c r="JC38" s="183"/>
      <c r="JD38" s="183"/>
      <c r="JE38" s="183"/>
      <c r="JF38" s="183"/>
      <c r="JG38" s="183"/>
      <c r="JH38" s="183"/>
      <c r="JI38" s="183"/>
      <c r="JJ38" s="183"/>
      <c r="JK38" s="183"/>
      <c r="JL38" s="183"/>
      <c r="JM38" s="183"/>
      <c r="JN38" s="183"/>
      <c r="JO38" s="183"/>
      <c r="JP38" s="183"/>
      <c r="JQ38" s="183"/>
      <c r="JR38" s="183"/>
      <c r="JS38" s="183"/>
      <c r="JT38" s="183"/>
      <c r="JU38" s="183"/>
      <c r="JV38" s="183"/>
      <c r="JW38" s="183"/>
      <c r="JX38" s="183"/>
      <c r="JY38" s="183"/>
      <c r="JZ38" s="183"/>
      <c r="KA38" s="183"/>
      <c r="KB38" s="183"/>
      <c r="KC38" s="183"/>
      <c r="KD38" s="183"/>
      <c r="KE38" s="183"/>
      <c r="KF38" s="183"/>
      <c r="KG38" s="183"/>
      <c r="KH38" s="183"/>
      <c r="KI38" s="183"/>
      <c r="KJ38" s="183"/>
      <c r="KK38" s="183"/>
      <c r="KL38" s="183"/>
      <c r="KM38" s="183"/>
      <c r="KN38" s="183"/>
      <c r="KO38" s="183"/>
      <c r="KP38" s="183"/>
      <c r="KQ38" s="183"/>
      <c r="KR38" s="183"/>
      <c r="KS38" s="183"/>
      <c r="KT38" s="183"/>
      <c r="KU38" s="183"/>
      <c r="KV38" s="183"/>
      <c r="KW38" s="183"/>
      <c r="KX38" s="183"/>
      <c r="KY38" s="183"/>
      <c r="KZ38" s="183"/>
      <c r="LA38" s="183"/>
      <c r="LB38" s="183"/>
      <c r="LC38" s="183"/>
      <c r="LD38" s="183"/>
      <c r="LE38" s="183"/>
      <c r="LF38" s="183"/>
      <c r="LG38" s="183"/>
      <c r="LH38" s="183"/>
      <c r="LI38" s="183"/>
      <c r="LJ38" s="183"/>
      <c r="LK38" s="183"/>
      <c r="LL38" s="183"/>
      <c r="LM38" s="183"/>
      <c r="LN38" s="183"/>
      <c r="LO38" s="183"/>
      <c r="LP38" s="183"/>
      <c r="LQ38" s="183"/>
      <c r="LR38" s="183"/>
      <c r="LS38" s="183"/>
      <c r="LT38" s="183"/>
      <c r="LU38" s="183"/>
      <c r="LV38" s="183"/>
      <c r="LW38" s="183"/>
      <c r="LX38" s="183"/>
      <c r="LY38" s="183"/>
      <c r="LZ38" s="183"/>
      <c r="MA38" s="183"/>
      <c r="MB38" s="183"/>
      <c r="MC38" s="183"/>
    </row>
    <row r="39" spans="1:344" s="220" customFormat="1" ht="17" hidden="1" outlineLevel="1">
      <c r="A39" s="221"/>
      <c r="B39" s="97"/>
      <c r="C39" s="228"/>
      <c r="D39" s="121" t="s">
        <v>6</v>
      </c>
      <c r="E39" s="233" t="s">
        <v>73</v>
      </c>
      <c r="F39" s="223" t="s">
        <v>77</v>
      </c>
      <c r="G39" s="223"/>
      <c r="H39" s="7"/>
      <c r="I39" s="102">
        <f>(I32/'Direct costs Brazil'!I32)*'Direct costs Brazil'!I39</f>
        <v>43865.702185962291</v>
      </c>
      <c r="J39" s="16">
        <f>I39*(1+$H$33)</f>
        <v>46260.769525315831</v>
      </c>
      <c r="K39" s="16">
        <f t="shared" ref="J39:K40" si="13">J39*(1+$H$33)</f>
        <v>48786.607541398072</v>
      </c>
      <c r="L39" s="16">
        <f t="shared" si="10"/>
        <v>51450.356313158409</v>
      </c>
      <c r="M39" s="16">
        <f t="shared" si="11"/>
        <v>54259.545767856856</v>
      </c>
      <c r="N39" s="16">
        <f t="shared" si="12"/>
        <v>57222.116966781839</v>
      </c>
      <c r="O39" s="17">
        <f t="shared" ref="O39:O40" si="14">N39*(1+$H$33)</f>
        <v>60346.444553168127</v>
      </c>
      <c r="P39" s="183"/>
      <c r="Q39" s="183"/>
      <c r="R39" s="183"/>
      <c r="S39" s="183"/>
      <c r="T39" s="183"/>
      <c r="U39" s="183"/>
      <c r="V39" s="183"/>
      <c r="W39" s="183"/>
      <c r="X39" s="183"/>
      <c r="Y39" s="183"/>
      <c r="Z39" s="183"/>
      <c r="AA39" s="183"/>
      <c r="AB39" s="183"/>
      <c r="AC39" s="183"/>
      <c r="AD39" s="183"/>
      <c r="AE39" s="183"/>
      <c r="AF39" s="183"/>
      <c r="AG39" s="183"/>
      <c r="AH39" s="183"/>
      <c r="AI39" s="183"/>
      <c r="AJ39" s="183"/>
      <c r="AK39" s="183"/>
      <c r="AL39" s="183"/>
      <c r="AM39" s="183"/>
      <c r="AN39" s="183"/>
      <c r="AO39" s="183"/>
      <c r="AP39" s="183"/>
      <c r="AQ39" s="183"/>
      <c r="AR39" s="183"/>
      <c r="AS39" s="183"/>
      <c r="AT39" s="183"/>
      <c r="AU39" s="183"/>
      <c r="AV39" s="183"/>
      <c r="AW39" s="183"/>
      <c r="AX39" s="183"/>
      <c r="AY39" s="183"/>
      <c r="AZ39" s="183"/>
      <c r="BA39" s="183"/>
      <c r="BB39" s="183"/>
      <c r="BC39" s="183"/>
      <c r="BD39" s="183"/>
      <c r="BE39" s="183"/>
      <c r="BF39" s="183"/>
      <c r="BG39" s="183"/>
      <c r="BH39" s="183"/>
      <c r="BI39" s="183"/>
      <c r="BJ39" s="183"/>
      <c r="BK39" s="183"/>
      <c r="BL39" s="183"/>
      <c r="BM39" s="183"/>
      <c r="BN39" s="183"/>
      <c r="BO39" s="183"/>
      <c r="BP39" s="183"/>
      <c r="BQ39" s="183"/>
      <c r="BR39" s="183"/>
      <c r="BS39" s="183"/>
      <c r="BT39" s="183"/>
      <c r="BU39" s="183"/>
      <c r="BV39" s="183"/>
      <c r="BW39" s="183"/>
      <c r="BX39" s="183"/>
      <c r="BY39" s="183"/>
      <c r="BZ39" s="183"/>
      <c r="CA39" s="183"/>
      <c r="CB39" s="183"/>
      <c r="CC39" s="183"/>
      <c r="CD39" s="183"/>
      <c r="CE39" s="183"/>
      <c r="CF39" s="183"/>
      <c r="CG39" s="183"/>
      <c r="CH39" s="183"/>
      <c r="CI39" s="183"/>
      <c r="CJ39" s="183"/>
      <c r="CK39" s="183"/>
      <c r="CL39" s="183"/>
      <c r="CM39" s="183"/>
      <c r="CN39" s="183"/>
      <c r="CO39" s="183"/>
      <c r="CP39" s="183"/>
      <c r="CQ39" s="183"/>
      <c r="CR39" s="183"/>
      <c r="CS39" s="183"/>
      <c r="CT39" s="183"/>
      <c r="CU39" s="183"/>
      <c r="CV39" s="183"/>
      <c r="CW39" s="183"/>
      <c r="CX39" s="183"/>
      <c r="CY39" s="183"/>
      <c r="CZ39" s="183"/>
      <c r="DA39" s="183"/>
      <c r="DB39" s="183"/>
      <c r="DC39" s="183"/>
      <c r="DD39" s="183"/>
      <c r="DE39" s="183"/>
      <c r="DF39" s="183"/>
      <c r="DG39" s="183"/>
      <c r="DH39" s="183"/>
      <c r="DI39" s="183"/>
      <c r="DJ39" s="183"/>
      <c r="DK39" s="183"/>
      <c r="DL39" s="183"/>
      <c r="DM39" s="183"/>
      <c r="DN39" s="183"/>
      <c r="DO39" s="183"/>
      <c r="DP39" s="183"/>
      <c r="DQ39" s="183"/>
      <c r="DR39" s="183"/>
      <c r="DS39" s="183"/>
      <c r="DT39" s="183"/>
      <c r="DU39" s="183"/>
      <c r="DV39" s="183"/>
      <c r="DW39" s="183"/>
      <c r="DX39" s="183"/>
      <c r="DY39" s="183"/>
      <c r="DZ39" s="183"/>
      <c r="EA39" s="183"/>
      <c r="EB39" s="183"/>
      <c r="EC39" s="183"/>
      <c r="ED39" s="183"/>
      <c r="EE39" s="183"/>
      <c r="EF39" s="183"/>
      <c r="EG39" s="183"/>
      <c r="EH39" s="183"/>
      <c r="EI39" s="183"/>
      <c r="EJ39" s="183"/>
      <c r="EK39" s="183"/>
      <c r="EL39" s="183"/>
      <c r="EM39" s="183"/>
      <c r="EN39" s="183"/>
      <c r="EO39" s="183"/>
      <c r="EP39" s="183"/>
      <c r="EQ39" s="183"/>
      <c r="ER39" s="183"/>
      <c r="ES39" s="183"/>
      <c r="ET39" s="183"/>
      <c r="EU39" s="183"/>
      <c r="EV39" s="183"/>
      <c r="EW39" s="183"/>
      <c r="EX39" s="183"/>
      <c r="EY39" s="183"/>
      <c r="EZ39" s="183"/>
      <c r="FA39" s="183"/>
      <c r="FB39" s="183"/>
      <c r="FC39" s="183"/>
      <c r="FD39" s="183"/>
      <c r="FE39" s="183"/>
      <c r="FF39" s="183"/>
      <c r="FG39" s="183"/>
      <c r="FH39" s="183"/>
      <c r="FI39" s="183"/>
      <c r="FJ39" s="183"/>
      <c r="FK39" s="183"/>
      <c r="FL39" s="183"/>
      <c r="FM39" s="183"/>
      <c r="FN39" s="183"/>
      <c r="FO39" s="183"/>
      <c r="FP39" s="183"/>
      <c r="FQ39" s="183"/>
      <c r="FR39" s="183"/>
      <c r="FS39" s="183"/>
      <c r="FT39" s="183"/>
      <c r="FU39" s="183"/>
      <c r="FV39" s="183"/>
      <c r="FW39" s="183"/>
      <c r="FX39" s="183"/>
      <c r="FY39" s="183"/>
      <c r="FZ39" s="183"/>
      <c r="GA39" s="183"/>
      <c r="GB39" s="183"/>
      <c r="GC39" s="183"/>
      <c r="GD39" s="183"/>
      <c r="GE39" s="183"/>
      <c r="GF39" s="183"/>
      <c r="GG39" s="183"/>
      <c r="GH39" s="183"/>
      <c r="GI39" s="183"/>
      <c r="GJ39" s="183"/>
      <c r="GK39" s="183"/>
      <c r="GL39" s="183"/>
      <c r="GM39" s="183"/>
      <c r="GN39" s="183"/>
      <c r="GO39" s="183"/>
      <c r="GP39" s="183"/>
      <c r="GQ39" s="183"/>
      <c r="GR39" s="183"/>
      <c r="GS39" s="183"/>
      <c r="GT39" s="183"/>
      <c r="GU39" s="183"/>
      <c r="GV39" s="183"/>
      <c r="GW39" s="183"/>
      <c r="GX39" s="183"/>
      <c r="GY39" s="183"/>
      <c r="GZ39" s="183"/>
      <c r="HA39" s="183"/>
      <c r="HB39" s="183"/>
      <c r="HC39" s="183"/>
      <c r="HD39" s="183"/>
      <c r="HE39" s="183"/>
      <c r="HF39" s="183"/>
      <c r="HG39" s="183"/>
      <c r="HH39" s="183"/>
      <c r="HI39" s="183"/>
      <c r="HJ39" s="183"/>
      <c r="HK39" s="183"/>
      <c r="HL39" s="183"/>
      <c r="HM39" s="183"/>
      <c r="HN39" s="183"/>
      <c r="HO39" s="183"/>
      <c r="HP39" s="183"/>
      <c r="HQ39" s="183"/>
      <c r="HR39" s="183"/>
      <c r="HS39" s="183"/>
      <c r="HT39" s="183"/>
      <c r="HU39" s="183"/>
      <c r="HV39" s="183"/>
      <c r="HW39" s="183"/>
      <c r="HX39" s="183"/>
      <c r="HY39" s="183"/>
      <c r="HZ39" s="183"/>
      <c r="IA39" s="183"/>
      <c r="IB39" s="183"/>
      <c r="IC39" s="183"/>
      <c r="ID39" s="183"/>
      <c r="IE39" s="183"/>
      <c r="IF39" s="183"/>
      <c r="IG39" s="183"/>
      <c r="IH39" s="183"/>
      <c r="II39" s="183"/>
      <c r="IJ39" s="183"/>
      <c r="IK39" s="183"/>
      <c r="IL39" s="183"/>
      <c r="IM39" s="183"/>
      <c r="IN39" s="183"/>
      <c r="IO39" s="183"/>
      <c r="IP39" s="183"/>
      <c r="IQ39" s="183"/>
      <c r="IR39" s="183"/>
      <c r="IS39" s="183"/>
      <c r="IT39" s="183"/>
      <c r="IU39" s="183"/>
      <c r="IV39" s="183"/>
      <c r="IW39" s="183"/>
      <c r="IX39" s="183"/>
      <c r="IY39" s="183"/>
      <c r="IZ39" s="183"/>
      <c r="JA39" s="183"/>
      <c r="JB39" s="183"/>
      <c r="JC39" s="183"/>
      <c r="JD39" s="183"/>
      <c r="JE39" s="183"/>
      <c r="JF39" s="183"/>
      <c r="JG39" s="183"/>
      <c r="JH39" s="183"/>
      <c r="JI39" s="183"/>
      <c r="JJ39" s="183"/>
      <c r="JK39" s="183"/>
      <c r="JL39" s="183"/>
      <c r="JM39" s="183"/>
      <c r="JN39" s="183"/>
      <c r="JO39" s="183"/>
      <c r="JP39" s="183"/>
      <c r="JQ39" s="183"/>
      <c r="JR39" s="183"/>
      <c r="JS39" s="183"/>
      <c r="JT39" s="183"/>
      <c r="JU39" s="183"/>
      <c r="JV39" s="183"/>
      <c r="JW39" s="183"/>
      <c r="JX39" s="183"/>
      <c r="JY39" s="183"/>
      <c r="JZ39" s="183"/>
      <c r="KA39" s="183"/>
      <c r="KB39" s="183"/>
      <c r="KC39" s="183"/>
      <c r="KD39" s="183"/>
      <c r="KE39" s="183"/>
      <c r="KF39" s="183"/>
      <c r="KG39" s="183"/>
      <c r="KH39" s="183"/>
      <c r="KI39" s="183"/>
      <c r="KJ39" s="183"/>
      <c r="KK39" s="183"/>
      <c r="KL39" s="183"/>
      <c r="KM39" s="183"/>
      <c r="KN39" s="183"/>
      <c r="KO39" s="183"/>
      <c r="KP39" s="183"/>
      <c r="KQ39" s="183"/>
      <c r="KR39" s="183"/>
      <c r="KS39" s="183"/>
      <c r="KT39" s="183"/>
      <c r="KU39" s="183"/>
      <c r="KV39" s="183"/>
      <c r="KW39" s="183"/>
      <c r="KX39" s="183"/>
      <c r="KY39" s="183"/>
      <c r="KZ39" s="183"/>
      <c r="LA39" s="183"/>
      <c r="LB39" s="183"/>
      <c r="LC39" s="183"/>
      <c r="LD39" s="183"/>
      <c r="LE39" s="183"/>
      <c r="LF39" s="183"/>
      <c r="LG39" s="183"/>
      <c r="LH39" s="183"/>
      <c r="LI39" s="183"/>
      <c r="LJ39" s="183"/>
      <c r="LK39" s="183"/>
      <c r="LL39" s="183"/>
      <c r="LM39" s="183"/>
      <c r="LN39" s="183"/>
      <c r="LO39" s="183"/>
      <c r="LP39" s="183"/>
      <c r="LQ39" s="183"/>
      <c r="LR39" s="183"/>
      <c r="LS39" s="183"/>
      <c r="LT39" s="183"/>
      <c r="LU39" s="183"/>
      <c r="LV39" s="183"/>
      <c r="LW39" s="183"/>
      <c r="LX39" s="183"/>
      <c r="LY39" s="183"/>
      <c r="LZ39" s="183"/>
      <c r="MA39" s="183"/>
      <c r="MB39" s="183"/>
      <c r="MC39" s="183"/>
    </row>
    <row r="40" spans="1:344" s="220" customFormat="1" ht="17" hidden="1" outlineLevel="1">
      <c r="A40" s="221"/>
      <c r="B40" s="97"/>
      <c r="C40" s="228"/>
      <c r="D40" s="121" t="s">
        <v>7</v>
      </c>
      <c r="E40" s="233" t="s">
        <v>73</v>
      </c>
      <c r="F40" s="223" t="s">
        <v>77</v>
      </c>
      <c r="G40" s="223"/>
      <c r="H40" s="7"/>
      <c r="I40" s="102">
        <f>(I32/'Direct costs Brazil'!I32)*'Direct costs Brazil'!I40</f>
        <v>52237.275241579082</v>
      </c>
      <c r="J40" s="16">
        <f t="shared" si="13"/>
        <v>55089.430469769301</v>
      </c>
      <c r="K40" s="16">
        <f t="shared" si="13"/>
        <v>58097.313373418707</v>
      </c>
      <c r="L40" s="16">
        <f t="shared" si="10"/>
        <v>61269.426683607366</v>
      </c>
      <c r="M40" s="16">
        <f t="shared" si="11"/>
        <v>64614.73738053233</v>
      </c>
      <c r="N40" s="16">
        <f t="shared" si="12"/>
        <v>68142.702041509387</v>
      </c>
      <c r="O40" s="17">
        <f t="shared" si="14"/>
        <v>71863.293572975803</v>
      </c>
      <c r="P40" s="183"/>
      <c r="Q40" s="183"/>
      <c r="R40" s="183"/>
      <c r="S40" s="183"/>
      <c r="T40" s="183"/>
      <c r="U40" s="183"/>
      <c r="V40" s="183"/>
      <c r="W40" s="183"/>
      <c r="X40" s="183"/>
      <c r="Y40" s="183"/>
      <c r="Z40" s="183"/>
      <c r="AA40" s="183"/>
      <c r="AB40" s="183"/>
      <c r="AC40" s="183"/>
      <c r="AD40" s="183"/>
      <c r="AE40" s="183"/>
      <c r="AF40" s="183"/>
      <c r="AG40" s="183"/>
      <c r="AH40" s="183"/>
      <c r="AI40" s="183"/>
      <c r="AJ40" s="183"/>
      <c r="AK40" s="183"/>
      <c r="AL40" s="183"/>
      <c r="AM40" s="183"/>
      <c r="AN40" s="183"/>
      <c r="AO40" s="183"/>
      <c r="AP40" s="183"/>
      <c r="AQ40" s="183"/>
      <c r="AR40" s="183"/>
      <c r="AS40" s="183"/>
      <c r="AT40" s="183"/>
      <c r="AU40" s="183"/>
      <c r="AV40" s="183"/>
      <c r="AW40" s="183"/>
      <c r="AX40" s="183"/>
      <c r="AY40" s="183"/>
      <c r="AZ40" s="183"/>
      <c r="BA40" s="183"/>
      <c r="BB40" s="183"/>
      <c r="BC40" s="183"/>
      <c r="BD40" s="183"/>
      <c r="BE40" s="183"/>
      <c r="BF40" s="183"/>
      <c r="BG40" s="183"/>
      <c r="BH40" s="183"/>
      <c r="BI40" s="183"/>
      <c r="BJ40" s="183"/>
      <c r="BK40" s="183"/>
      <c r="BL40" s="183"/>
      <c r="BM40" s="183"/>
      <c r="BN40" s="183"/>
      <c r="BO40" s="183"/>
      <c r="BP40" s="183"/>
      <c r="BQ40" s="183"/>
      <c r="BR40" s="183"/>
      <c r="BS40" s="183"/>
      <c r="BT40" s="183"/>
      <c r="BU40" s="183"/>
      <c r="BV40" s="183"/>
      <c r="BW40" s="183"/>
      <c r="BX40" s="183"/>
      <c r="BY40" s="183"/>
      <c r="BZ40" s="183"/>
      <c r="CA40" s="183"/>
      <c r="CB40" s="183"/>
      <c r="CC40" s="183"/>
      <c r="CD40" s="183"/>
      <c r="CE40" s="183"/>
      <c r="CF40" s="183"/>
      <c r="CG40" s="183"/>
      <c r="CH40" s="183"/>
      <c r="CI40" s="183"/>
      <c r="CJ40" s="183"/>
      <c r="CK40" s="183"/>
      <c r="CL40" s="183"/>
      <c r="CM40" s="183"/>
      <c r="CN40" s="183"/>
      <c r="CO40" s="183"/>
      <c r="CP40" s="183"/>
      <c r="CQ40" s="183"/>
      <c r="CR40" s="183"/>
      <c r="CS40" s="183"/>
      <c r="CT40" s="183"/>
      <c r="CU40" s="183"/>
      <c r="CV40" s="183"/>
      <c r="CW40" s="183"/>
      <c r="CX40" s="183"/>
      <c r="CY40" s="183"/>
      <c r="CZ40" s="183"/>
      <c r="DA40" s="183"/>
      <c r="DB40" s="183"/>
      <c r="DC40" s="183"/>
      <c r="DD40" s="183"/>
      <c r="DE40" s="183"/>
      <c r="DF40" s="183"/>
      <c r="DG40" s="183"/>
      <c r="DH40" s="183"/>
      <c r="DI40" s="183"/>
      <c r="DJ40" s="183"/>
      <c r="DK40" s="183"/>
      <c r="DL40" s="183"/>
      <c r="DM40" s="183"/>
      <c r="DN40" s="183"/>
      <c r="DO40" s="183"/>
      <c r="DP40" s="183"/>
      <c r="DQ40" s="183"/>
      <c r="DR40" s="183"/>
      <c r="DS40" s="183"/>
      <c r="DT40" s="183"/>
      <c r="DU40" s="183"/>
      <c r="DV40" s="183"/>
      <c r="DW40" s="183"/>
      <c r="DX40" s="183"/>
      <c r="DY40" s="183"/>
      <c r="DZ40" s="183"/>
      <c r="EA40" s="183"/>
      <c r="EB40" s="183"/>
      <c r="EC40" s="183"/>
      <c r="ED40" s="183"/>
      <c r="EE40" s="183"/>
      <c r="EF40" s="183"/>
      <c r="EG40" s="183"/>
      <c r="EH40" s="183"/>
      <c r="EI40" s="183"/>
      <c r="EJ40" s="183"/>
      <c r="EK40" s="183"/>
      <c r="EL40" s="183"/>
      <c r="EM40" s="183"/>
      <c r="EN40" s="183"/>
      <c r="EO40" s="183"/>
      <c r="EP40" s="183"/>
      <c r="EQ40" s="183"/>
      <c r="ER40" s="183"/>
      <c r="ES40" s="183"/>
      <c r="ET40" s="183"/>
      <c r="EU40" s="183"/>
      <c r="EV40" s="183"/>
      <c r="EW40" s="183"/>
      <c r="EX40" s="183"/>
      <c r="EY40" s="183"/>
      <c r="EZ40" s="183"/>
      <c r="FA40" s="183"/>
      <c r="FB40" s="183"/>
      <c r="FC40" s="183"/>
      <c r="FD40" s="183"/>
      <c r="FE40" s="183"/>
      <c r="FF40" s="183"/>
      <c r="FG40" s="183"/>
      <c r="FH40" s="183"/>
      <c r="FI40" s="183"/>
      <c r="FJ40" s="183"/>
      <c r="FK40" s="183"/>
      <c r="FL40" s="183"/>
      <c r="FM40" s="183"/>
      <c r="FN40" s="183"/>
      <c r="FO40" s="183"/>
      <c r="FP40" s="183"/>
      <c r="FQ40" s="183"/>
      <c r="FR40" s="183"/>
      <c r="FS40" s="183"/>
      <c r="FT40" s="183"/>
      <c r="FU40" s="183"/>
      <c r="FV40" s="183"/>
      <c r="FW40" s="183"/>
      <c r="FX40" s="183"/>
      <c r="FY40" s="183"/>
      <c r="FZ40" s="183"/>
      <c r="GA40" s="183"/>
      <c r="GB40" s="183"/>
      <c r="GC40" s="183"/>
      <c r="GD40" s="183"/>
      <c r="GE40" s="183"/>
      <c r="GF40" s="183"/>
      <c r="GG40" s="183"/>
      <c r="GH40" s="183"/>
      <c r="GI40" s="183"/>
      <c r="GJ40" s="183"/>
      <c r="GK40" s="183"/>
      <c r="GL40" s="183"/>
      <c r="GM40" s="183"/>
      <c r="GN40" s="183"/>
      <c r="GO40" s="183"/>
      <c r="GP40" s="183"/>
      <c r="GQ40" s="183"/>
      <c r="GR40" s="183"/>
      <c r="GS40" s="183"/>
      <c r="GT40" s="183"/>
      <c r="GU40" s="183"/>
      <c r="GV40" s="183"/>
      <c r="GW40" s="183"/>
      <c r="GX40" s="183"/>
      <c r="GY40" s="183"/>
      <c r="GZ40" s="183"/>
      <c r="HA40" s="183"/>
      <c r="HB40" s="183"/>
      <c r="HC40" s="183"/>
      <c r="HD40" s="183"/>
      <c r="HE40" s="183"/>
      <c r="HF40" s="183"/>
      <c r="HG40" s="183"/>
      <c r="HH40" s="183"/>
      <c r="HI40" s="183"/>
      <c r="HJ40" s="183"/>
      <c r="HK40" s="183"/>
      <c r="HL40" s="183"/>
      <c r="HM40" s="183"/>
      <c r="HN40" s="183"/>
      <c r="HO40" s="183"/>
      <c r="HP40" s="183"/>
      <c r="HQ40" s="183"/>
      <c r="HR40" s="183"/>
      <c r="HS40" s="183"/>
      <c r="HT40" s="183"/>
      <c r="HU40" s="183"/>
      <c r="HV40" s="183"/>
      <c r="HW40" s="183"/>
      <c r="HX40" s="183"/>
      <c r="HY40" s="183"/>
      <c r="HZ40" s="183"/>
      <c r="IA40" s="183"/>
      <c r="IB40" s="183"/>
      <c r="IC40" s="183"/>
      <c r="ID40" s="183"/>
      <c r="IE40" s="183"/>
      <c r="IF40" s="183"/>
      <c r="IG40" s="183"/>
      <c r="IH40" s="183"/>
      <c r="II40" s="183"/>
      <c r="IJ40" s="183"/>
      <c r="IK40" s="183"/>
      <c r="IL40" s="183"/>
      <c r="IM40" s="183"/>
      <c r="IN40" s="183"/>
      <c r="IO40" s="183"/>
      <c r="IP40" s="183"/>
      <c r="IQ40" s="183"/>
      <c r="IR40" s="183"/>
      <c r="IS40" s="183"/>
      <c r="IT40" s="183"/>
      <c r="IU40" s="183"/>
      <c r="IV40" s="183"/>
      <c r="IW40" s="183"/>
      <c r="IX40" s="183"/>
      <c r="IY40" s="183"/>
      <c r="IZ40" s="183"/>
      <c r="JA40" s="183"/>
      <c r="JB40" s="183"/>
      <c r="JC40" s="183"/>
      <c r="JD40" s="183"/>
      <c r="JE40" s="183"/>
      <c r="JF40" s="183"/>
      <c r="JG40" s="183"/>
      <c r="JH40" s="183"/>
      <c r="JI40" s="183"/>
      <c r="JJ40" s="183"/>
      <c r="JK40" s="183"/>
      <c r="JL40" s="183"/>
      <c r="JM40" s="183"/>
      <c r="JN40" s="183"/>
      <c r="JO40" s="183"/>
      <c r="JP40" s="183"/>
      <c r="JQ40" s="183"/>
      <c r="JR40" s="183"/>
      <c r="JS40" s="183"/>
      <c r="JT40" s="183"/>
      <c r="JU40" s="183"/>
      <c r="JV40" s="183"/>
      <c r="JW40" s="183"/>
      <c r="JX40" s="183"/>
      <c r="JY40" s="183"/>
      <c r="JZ40" s="183"/>
      <c r="KA40" s="183"/>
      <c r="KB40" s="183"/>
      <c r="KC40" s="183"/>
      <c r="KD40" s="183"/>
      <c r="KE40" s="183"/>
      <c r="KF40" s="183"/>
      <c r="KG40" s="183"/>
      <c r="KH40" s="183"/>
      <c r="KI40" s="183"/>
      <c r="KJ40" s="183"/>
      <c r="KK40" s="183"/>
      <c r="KL40" s="183"/>
      <c r="KM40" s="183"/>
      <c r="KN40" s="183"/>
      <c r="KO40" s="183"/>
      <c r="KP40" s="183"/>
      <c r="KQ40" s="183"/>
      <c r="KR40" s="183"/>
      <c r="KS40" s="183"/>
      <c r="KT40" s="183"/>
      <c r="KU40" s="183"/>
      <c r="KV40" s="183"/>
      <c r="KW40" s="183"/>
      <c r="KX40" s="183"/>
      <c r="KY40" s="183"/>
      <c r="KZ40" s="183"/>
      <c r="LA40" s="183"/>
      <c r="LB40" s="183"/>
      <c r="LC40" s="183"/>
      <c r="LD40" s="183"/>
      <c r="LE40" s="183"/>
      <c r="LF40" s="183"/>
      <c r="LG40" s="183"/>
      <c r="LH40" s="183"/>
      <c r="LI40" s="183"/>
      <c r="LJ40" s="183"/>
      <c r="LK40" s="183"/>
      <c r="LL40" s="183"/>
      <c r="LM40" s="183"/>
      <c r="LN40" s="183"/>
      <c r="LO40" s="183"/>
      <c r="LP40" s="183"/>
      <c r="LQ40" s="183"/>
      <c r="LR40" s="183"/>
      <c r="LS40" s="183"/>
      <c r="LT40" s="183"/>
      <c r="LU40" s="183"/>
      <c r="LV40" s="183"/>
      <c r="LW40" s="183"/>
      <c r="LX40" s="183"/>
      <c r="LY40" s="183"/>
      <c r="LZ40" s="183"/>
      <c r="MA40" s="183"/>
      <c r="MB40" s="183"/>
      <c r="MC40" s="183"/>
    </row>
    <row r="41" spans="1:344" s="220" customFormat="1" ht="17" hidden="1" outlineLevel="1">
      <c r="A41" s="221"/>
      <c r="B41" s="97"/>
      <c r="C41" s="228"/>
      <c r="D41" s="121"/>
      <c r="E41" s="223"/>
      <c r="F41" s="223" t="s">
        <v>77</v>
      </c>
      <c r="G41" s="223"/>
      <c r="H41" s="114" t="s">
        <v>59</v>
      </c>
      <c r="I41" s="132">
        <f>SUM(I38:I40)</f>
        <v>121563.26442979265</v>
      </c>
      <c r="J41" s="61">
        <f t="shared" ref="J41:O41" si="15">SUM(J38:J40)</f>
        <v>128200.61866765932</v>
      </c>
      <c r="K41" s="61">
        <f t="shared" si="15"/>
        <v>135200.3724469135</v>
      </c>
      <c r="L41" s="61">
        <f t="shared" si="15"/>
        <v>142582.31278251501</v>
      </c>
      <c r="M41" s="61">
        <f t="shared" si="15"/>
        <v>150367.3070604403</v>
      </c>
      <c r="N41" s="61">
        <f t="shared" si="15"/>
        <v>158577.36202594035</v>
      </c>
      <c r="O41" s="62">
        <f t="shared" si="15"/>
        <v>167235.68599255668</v>
      </c>
      <c r="P41" s="183"/>
      <c r="Q41" s="183"/>
      <c r="R41" s="183"/>
      <c r="S41" s="183"/>
      <c r="T41" s="183"/>
      <c r="U41" s="183"/>
      <c r="V41" s="183"/>
      <c r="W41" s="183"/>
      <c r="X41" s="183"/>
      <c r="Y41" s="183"/>
      <c r="Z41" s="183"/>
      <c r="AA41" s="183"/>
      <c r="AB41" s="183"/>
      <c r="AC41" s="183"/>
      <c r="AD41" s="183"/>
      <c r="AE41" s="183"/>
      <c r="AF41" s="183"/>
      <c r="AG41" s="183"/>
      <c r="AH41" s="183"/>
      <c r="AI41" s="183"/>
      <c r="AJ41" s="183"/>
      <c r="AK41" s="183"/>
      <c r="AL41" s="183"/>
      <c r="AM41" s="183"/>
      <c r="AN41" s="183"/>
      <c r="AO41" s="183"/>
      <c r="AP41" s="183"/>
      <c r="AQ41" s="183"/>
      <c r="AR41" s="183"/>
      <c r="AS41" s="183"/>
      <c r="AT41" s="183"/>
      <c r="AU41" s="183"/>
      <c r="AV41" s="183"/>
      <c r="AW41" s="183"/>
      <c r="AX41" s="183"/>
      <c r="AY41" s="183"/>
      <c r="AZ41" s="183"/>
      <c r="BA41" s="183"/>
      <c r="BB41" s="183"/>
      <c r="BC41" s="183"/>
      <c r="BD41" s="183"/>
      <c r="BE41" s="183"/>
      <c r="BF41" s="183"/>
      <c r="BG41" s="183"/>
      <c r="BH41" s="183"/>
      <c r="BI41" s="183"/>
      <c r="BJ41" s="183"/>
      <c r="BK41" s="183"/>
      <c r="BL41" s="183"/>
      <c r="BM41" s="183"/>
      <c r="BN41" s="183"/>
      <c r="BO41" s="183"/>
      <c r="BP41" s="183"/>
      <c r="BQ41" s="183"/>
      <c r="BR41" s="183"/>
      <c r="BS41" s="183"/>
      <c r="BT41" s="183"/>
      <c r="BU41" s="183"/>
      <c r="BV41" s="183"/>
      <c r="BW41" s="183"/>
      <c r="BX41" s="183"/>
      <c r="BY41" s="183"/>
      <c r="BZ41" s="183"/>
      <c r="CA41" s="183"/>
      <c r="CB41" s="183"/>
      <c r="CC41" s="183"/>
      <c r="CD41" s="183"/>
      <c r="CE41" s="183"/>
      <c r="CF41" s="183"/>
      <c r="CG41" s="183"/>
      <c r="CH41" s="183"/>
      <c r="CI41" s="183"/>
      <c r="CJ41" s="183"/>
      <c r="CK41" s="183"/>
      <c r="CL41" s="183"/>
      <c r="CM41" s="183"/>
      <c r="CN41" s="183"/>
      <c r="CO41" s="183"/>
      <c r="CP41" s="183"/>
      <c r="CQ41" s="183"/>
      <c r="CR41" s="183"/>
      <c r="CS41" s="183"/>
      <c r="CT41" s="183"/>
      <c r="CU41" s="183"/>
      <c r="CV41" s="183"/>
      <c r="CW41" s="183"/>
      <c r="CX41" s="183"/>
      <c r="CY41" s="183"/>
      <c r="CZ41" s="183"/>
      <c r="DA41" s="183"/>
      <c r="DB41" s="183"/>
      <c r="DC41" s="183"/>
      <c r="DD41" s="183"/>
      <c r="DE41" s="183"/>
      <c r="DF41" s="183"/>
      <c r="DG41" s="183"/>
      <c r="DH41" s="183"/>
      <c r="DI41" s="183"/>
      <c r="DJ41" s="183"/>
      <c r="DK41" s="183"/>
      <c r="DL41" s="183"/>
      <c r="DM41" s="183"/>
      <c r="DN41" s="183"/>
      <c r="DO41" s="183"/>
      <c r="DP41" s="183"/>
      <c r="DQ41" s="183"/>
      <c r="DR41" s="183"/>
      <c r="DS41" s="183"/>
      <c r="DT41" s="183"/>
      <c r="DU41" s="183"/>
      <c r="DV41" s="183"/>
      <c r="DW41" s="183"/>
      <c r="DX41" s="183"/>
      <c r="DY41" s="183"/>
      <c r="DZ41" s="183"/>
      <c r="EA41" s="183"/>
      <c r="EB41" s="183"/>
      <c r="EC41" s="183"/>
      <c r="ED41" s="183"/>
      <c r="EE41" s="183"/>
      <c r="EF41" s="183"/>
      <c r="EG41" s="183"/>
      <c r="EH41" s="183"/>
      <c r="EI41" s="183"/>
      <c r="EJ41" s="183"/>
      <c r="EK41" s="183"/>
      <c r="EL41" s="183"/>
      <c r="EM41" s="183"/>
      <c r="EN41" s="183"/>
      <c r="EO41" s="183"/>
      <c r="EP41" s="183"/>
      <c r="EQ41" s="183"/>
      <c r="ER41" s="183"/>
      <c r="ES41" s="183"/>
      <c r="ET41" s="183"/>
      <c r="EU41" s="183"/>
      <c r="EV41" s="183"/>
      <c r="EW41" s="183"/>
      <c r="EX41" s="183"/>
      <c r="EY41" s="183"/>
      <c r="EZ41" s="183"/>
      <c r="FA41" s="183"/>
      <c r="FB41" s="183"/>
      <c r="FC41" s="183"/>
      <c r="FD41" s="183"/>
      <c r="FE41" s="183"/>
      <c r="FF41" s="183"/>
      <c r="FG41" s="183"/>
      <c r="FH41" s="183"/>
      <c r="FI41" s="183"/>
      <c r="FJ41" s="183"/>
      <c r="FK41" s="183"/>
      <c r="FL41" s="183"/>
      <c r="FM41" s="183"/>
      <c r="FN41" s="183"/>
      <c r="FO41" s="183"/>
      <c r="FP41" s="183"/>
      <c r="FQ41" s="183"/>
      <c r="FR41" s="183"/>
      <c r="FS41" s="183"/>
      <c r="FT41" s="183"/>
      <c r="FU41" s="183"/>
      <c r="FV41" s="183"/>
      <c r="FW41" s="183"/>
      <c r="FX41" s="183"/>
      <c r="FY41" s="183"/>
      <c r="FZ41" s="183"/>
      <c r="GA41" s="183"/>
      <c r="GB41" s="183"/>
      <c r="GC41" s="183"/>
      <c r="GD41" s="183"/>
      <c r="GE41" s="183"/>
      <c r="GF41" s="183"/>
      <c r="GG41" s="183"/>
      <c r="GH41" s="183"/>
      <c r="GI41" s="183"/>
      <c r="GJ41" s="183"/>
      <c r="GK41" s="183"/>
      <c r="GL41" s="183"/>
      <c r="GM41" s="183"/>
      <c r="GN41" s="183"/>
      <c r="GO41" s="183"/>
      <c r="GP41" s="183"/>
      <c r="GQ41" s="183"/>
      <c r="GR41" s="183"/>
      <c r="GS41" s="183"/>
      <c r="GT41" s="183"/>
      <c r="GU41" s="183"/>
      <c r="GV41" s="183"/>
      <c r="GW41" s="183"/>
      <c r="GX41" s="183"/>
      <c r="GY41" s="183"/>
      <c r="GZ41" s="183"/>
      <c r="HA41" s="183"/>
      <c r="HB41" s="183"/>
      <c r="HC41" s="183"/>
      <c r="HD41" s="183"/>
      <c r="HE41" s="183"/>
      <c r="HF41" s="183"/>
      <c r="HG41" s="183"/>
      <c r="HH41" s="183"/>
      <c r="HI41" s="183"/>
      <c r="HJ41" s="183"/>
      <c r="HK41" s="183"/>
      <c r="HL41" s="183"/>
      <c r="HM41" s="183"/>
      <c r="HN41" s="183"/>
      <c r="HO41" s="183"/>
      <c r="HP41" s="183"/>
      <c r="HQ41" s="183"/>
      <c r="HR41" s="183"/>
      <c r="HS41" s="183"/>
      <c r="HT41" s="183"/>
      <c r="HU41" s="183"/>
      <c r="HV41" s="183"/>
      <c r="HW41" s="183"/>
      <c r="HX41" s="183"/>
      <c r="HY41" s="183"/>
      <c r="HZ41" s="183"/>
      <c r="IA41" s="183"/>
      <c r="IB41" s="183"/>
      <c r="IC41" s="183"/>
      <c r="ID41" s="183"/>
      <c r="IE41" s="183"/>
      <c r="IF41" s="183"/>
      <c r="IG41" s="183"/>
      <c r="IH41" s="183"/>
      <c r="II41" s="183"/>
      <c r="IJ41" s="183"/>
      <c r="IK41" s="183"/>
      <c r="IL41" s="183"/>
      <c r="IM41" s="183"/>
      <c r="IN41" s="183"/>
      <c r="IO41" s="183"/>
      <c r="IP41" s="183"/>
      <c r="IQ41" s="183"/>
      <c r="IR41" s="183"/>
      <c r="IS41" s="183"/>
      <c r="IT41" s="183"/>
      <c r="IU41" s="183"/>
      <c r="IV41" s="183"/>
      <c r="IW41" s="183"/>
      <c r="IX41" s="183"/>
      <c r="IY41" s="183"/>
      <c r="IZ41" s="183"/>
      <c r="JA41" s="183"/>
      <c r="JB41" s="183"/>
      <c r="JC41" s="183"/>
      <c r="JD41" s="183"/>
      <c r="JE41" s="183"/>
      <c r="JF41" s="183"/>
      <c r="JG41" s="183"/>
      <c r="JH41" s="183"/>
      <c r="JI41" s="183"/>
      <c r="JJ41" s="183"/>
      <c r="JK41" s="183"/>
      <c r="JL41" s="183"/>
      <c r="JM41" s="183"/>
      <c r="JN41" s="183"/>
      <c r="JO41" s="183"/>
      <c r="JP41" s="183"/>
      <c r="JQ41" s="183"/>
      <c r="JR41" s="183"/>
      <c r="JS41" s="183"/>
      <c r="JT41" s="183"/>
      <c r="JU41" s="183"/>
      <c r="JV41" s="183"/>
      <c r="JW41" s="183"/>
      <c r="JX41" s="183"/>
      <c r="JY41" s="183"/>
      <c r="JZ41" s="183"/>
      <c r="KA41" s="183"/>
      <c r="KB41" s="183"/>
      <c r="KC41" s="183"/>
      <c r="KD41" s="183"/>
      <c r="KE41" s="183"/>
      <c r="KF41" s="183"/>
      <c r="KG41" s="183"/>
      <c r="KH41" s="183"/>
      <c r="KI41" s="183"/>
      <c r="KJ41" s="183"/>
      <c r="KK41" s="183"/>
      <c r="KL41" s="183"/>
      <c r="KM41" s="183"/>
      <c r="KN41" s="183"/>
      <c r="KO41" s="183"/>
      <c r="KP41" s="183"/>
      <c r="KQ41" s="183"/>
      <c r="KR41" s="183"/>
      <c r="KS41" s="183"/>
      <c r="KT41" s="183"/>
      <c r="KU41" s="183"/>
      <c r="KV41" s="183"/>
      <c r="KW41" s="183"/>
      <c r="KX41" s="183"/>
      <c r="KY41" s="183"/>
      <c r="KZ41" s="183"/>
      <c r="LA41" s="183"/>
      <c r="LB41" s="183"/>
      <c r="LC41" s="183"/>
      <c r="LD41" s="183"/>
      <c r="LE41" s="183"/>
      <c r="LF41" s="183"/>
      <c r="LG41" s="183"/>
      <c r="LH41" s="183"/>
      <c r="LI41" s="183"/>
      <c r="LJ41" s="183"/>
      <c r="LK41" s="183"/>
      <c r="LL41" s="183"/>
      <c r="LM41" s="183"/>
      <c r="LN41" s="183"/>
      <c r="LO41" s="183"/>
      <c r="LP41" s="183"/>
      <c r="LQ41" s="183"/>
      <c r="LR41" s="183"/>
      <c r="LS41" s="183"/>
      <c r="LT41" s="183"/>
      <c r="LU41" s="183"/>
      <c r="LV41" s="183"/>
      <c r="LW41" s="183"/>
      <c r="LX41" s="183"/>
      <c r="LY41" s="183"/>
      <c r="LZ41" s="183"/>
      <c r="MA41" s="183"/>
      <c r="MB41" s="183"/>
      <c r="MC41" s="183"/>
    </row>
    <row r="42" spans="1:344" s="220" customFormat="1" ht="17" hidden="1" outlineLevel="1">
      <c r="A42" s="221"/>
      <c r="B42" s="97"/>
      <c r="C42" s="227" t="s">
        <v>10</v>
      </c>
      <c r="D42" s="121"/>
      <c r="E42" s="223"/>
      <c r="F42" s="223"/>
      <c r="G42" s="223"/>
      <c r="H42" s="7"/>
      <c r="I42" s="9"/>
      <c r="J42" s="9"/>
      <c r="K42" s="9"/>
      <c r="L42" s="29"/>
      <c r="M42" s="29"/>
      <c r="N42" s="29"/>
      <c r="O42" s="110"/>
      <c r="P42" s="183"/>
      <c r="Q42" s="183"/>
      <c r="R42" s="183"/>
      <c r="S42" s="183"/>
      <c r="T42" s="183"/>
      <c r="U42" s="183"/>
      <c r="V42" s="183"/>
      <c r="W42" s="183"/>
      <c r="X42" s="183"/>
      <c r="Y42" s="183"/>
      <c r="Z42" s="183"/>
      <c r="AA42" s="183"/>
      <c r="AB42" s="183"/>
      <c r="AC42" s="183"/>
      <c r="AD42" s="183"/>
      <c r="AE42" s="183"/>
      <c r="AF42" s="183"/>
      <c r="AG42" s="183"/>
      <c r="AH42" s="183"/>
      <c r="AI42" s="183"/>
      <c r="AJ42" s="183"/>
      <c r="AK42" s="183"/>
      <c r="AL42" s="183"/>
      <c r="AM42" s="183"/>
      <c r="AN42" s="183"/>
      <c r="AO42" s="183"/>
      <c r="AP42" s="183"/>
      <c r="AQ42" s="183"/>
      <c r="AR42" s="183"/>
      <c r="AS42" s="183"/>
      <c r="AT42" s="183"/>
      <c r="AU42" s="183"/>
      <c r="AV42" s="183"/>
      <c r="AW42" s="183"/>
      <c r="AX42" s="183"/>
      <c r="AY42" s="183"/>
      <c r="AZ42" s="183"/>
      <c r="BA42" s="183"/>
      <c r="BB42" s="183"/>
      <c r="BC42" s="183"/>
      <c r="BD42" s="183"/>
      <c r="BE42" s="183"/>
      <c r="BF42" s="183"/>
      <c r="BG42" s="183"/>
      <c r="BH42" s="183"/>
      <c r="BI42" s="183"/>
      <c r="BJ42" s="183"/>
      <c r="BK42" s="183"/>
      <c r="BL42" s="183"/>
      <c r="BM42" s="183"/>
      <c r="BN42" s="183"/>
      <c r="BO42" s="183"/>
      <c r="BP42" s="183"/>
      <c r="BQ42" s="183"/>
      <c r="BR42" s="183"/>
      <c r="BS42" s="183"/>
      <c r="BT42" s="183"/>
      <c r="BU42" s="183"/>
      <c r="BV42" s="183"/>
      <c r="BW42" s="183"/>
      <c r="BX42" s="183"/>
      <c r="BY42" s="183"/>
      <c r="BZ42" s="183"/>
      <c r="CA42" s="183"/>
      <c r="CB42" s="183"/>
      <c r="CC42" s="183"/>
      <c r="CD42" s="183"/>
      <c r="CE42" s="183"/>
      <c r="CF42" s="183"/>
      <c r="CG42" s="183"/>
      <c r="CH42" s="183"/>
      <c r="CI42" s="183"/>
      <c r="CJ42" s="183"/>
      <c r="CK42" s="183"/>
      <c r="CL42" s="183"/>
      <c r="CM42" s="183"/>
      <c r="CN42" s="183"/>
      <c r="CO42" s="183"/>
      <c r="CP42" s="183"/>
      <c r="CQ42" s="183"/>
      <c r="CR42" s="183"/>
      <c r="CS42" s="183"/>
      <c r="CT42" s="183"/>
      <c r="CU42" s="183"/>
      <c r="CV42" s="183"/>
      <c r="CW42" s="183"/>
      <c r="CX42" s="183"/>
      <c r="CY42" s="183"/>
      <c r="CZ42" s="183"/>
      <c r="DA42" s="183"/>
      <c r="DB42" s="183"/>
      <c r="DC42" s="183"/>
      <c r="DD42" s="183"/>
      <c r="DE42" s="183"/>
      <c r="DF42" s="183"/>
      <c r="DG42" s="183"/>
      <c r="DH42" s="183"/>
      <c r="DI42" s="183"/>
      <c r="DJ42" s="183"/>
      <c r="DK42" s="183"/>
      <c r="DL42" s="183"/>
      <c r="DM42" s="183"/>
      <c r="DN42" s="183"/>
      <c r="DO42" s="183"/>
      <c r="DP42" s="183"/>
      <c r="DQ42" s="183"/>
      <c r="DR42" s="183"/>
      <c r="DS42" s="183"/>
      <c r="DT42" s="183"/>
      <c r="DU42" s="183"/>
      <c r="DV42" s="183"/>
      <c r="DW42" s="183"/>
      <c r="DX42" s="183"/>
      <c r="DY42" s="183"/>
      <c r="DZ42" s="183"/>
      <c r="EA42" s="183"/>
      <c r="EB42" s="183"/>
      <c r="EC42" s="183"/>
      <c r="ED42" s="183"/>
      <c r="EE42" s="183"/>
      <c r="EF42" s="183"/>
      <c r="EG42" s="183"/>
      <c r="EH42" s="183"/>
      <c r="EI42" s="183"/>
      <c r="EJ42" s="183"/>
      <c r="EK42" s="183"/>
      <c r="EL42" s="183"/>
      <c r="EM42" s="183"/>
      <c r="EN42" s="183"/>
      <c r="EO42" s="183"/>
      <c r="EP42" s="183"/>
      <c r="EQ42" s="183"/>
      <c r="ER42" s="183"/>
      <c r="ES42" s="183"/>
      <c r="ET42" s="183"/>
      <c r="EU42" s="183"/>
      <c r="EV42" s="183"/>
      <c r="EW42" s="183"/>
      <c r="EX42" s="183"/>
      <c r="EY42" s="183"/>
      <c r="EZ42" s="183"/>
      <c r="FA42" s="183"/>
      <c r="FB42" s="183"/>
      <c r="FC42" s="183"/>
      <c r="FD42" s="183"/>
      <c r="FE42" s="183"/>
      <c r="FF42" s="183"/>
      <c r="FG42" s="183"/>
      <c r="FH42" s="183"/>
      <c r="FI42" s="183"/>
      <c r="FJ42" s="183"/>
      <c r="FK42" s="183"/>
      <c r="FL42" s="183"/>
      <c r="FM42" s="183"/>
      <c r="FN42" s="183"/>
      <c r="FO42" s="183"/>
      <c r="FP42" s="183"/>
      <c r="FQ42" s="183"/>
      <c r="FR42" s="183"/>
      <c r="FS42" s="183"/>
      <c r="FT42" s="183"/>
      <c r="FU42" s="183"/>
      <c r="FV42" s="183"/>
      <c r="FW42" s="183"/>
      <c r="FX42" s="183"/>
      <c r="FY42" s="183"/>
      <c r="FZ42" s="183"/>
      <c r="GA42" s="183"/>
      <c r="GB42" s="183"/>
      <c r="GC42" s="183"/>
      <c r="GD42" s="183"/>
      <c r="GE42" s="183"/>
      <c r="GF42" s="183"/>
      <c r="GG42" s="183"/>
      <c r="GH42" s="183"/>
      <c r="GI42" s="183"/>
      <c r="GJ42" s="183"/>
      <c r="GK42" s="183"/>
      <c r="GL42" s="183"/>
      <c r="GM42" s="183"/>
      <c r="GN42" s="183"/>
      <c r="GO42" s="183"/>
      <c r="GP42" s="183"/>
      <c r="GQ42" s="183"/>
      <c r="GR42" s="183"/>
      <c r="GS42" s="183"/>
      <c r="GT42" s="183"/>
      <c r="GU42" s="183"/>
      <c r="GV42" s="183"/>
      <c r="GW42" s="183"/>
      <c r="GX42" s="183"/>
      <c r="GY42" s="183"/>
      <c r="GZ42" s="183"/>
      <c r="HA42" s="183"/>
      <c r="HB42" s="183"/>
      <c r="HC42" s="183"/>
      <c r="HD42" s="183"/>
      <c r="HE42" s="183"/>
      <c r="HF42" s="183"/>
      <c r="HG42" s="183"/>
      <c r="HH42" s="183"/>
      <c r="HI42" s="183"/>
      <c r="HJ42" s="183"/>
      <c r="HK42" s="183"/>
      <c r="HL42" s="183"/>
      <c r="HM42" s="183"/>
      <c r="HN42" s="183"/>
      <c r="HO42" s="183"/>
      <c r="HP42" s="183"/>
      <c r="HQ42" s="183"/>
      <c r="HR42" s="183"/>
      <c r="HS42" s="183"/>
      <c r="HT42" s="183"/>
      <c r="HU42" s="183"/>
      <c r="HV42" s="183"/>
      <c r="HW42" s="183"/>
      <c r="HX42" s="183"/>
      <c r="HY42" s="183"/>
      <c r="HZ42" s="183"/>
      <c r="IA42" s="183"/>
      <c r="IB42" s="183"/>
      <c r="IC42" s="183"/>
      <c r="ID42" s="183"/>
      <c r="IE42" s="183"/>
      <c r="IF42" s="183"/>
      <c r="IG42" s="183"/>
      <c r="IH42" s="183"/>
      <c r="II42" s="183"/>
      <c r="IJ42" s="183"/>
      <c r="IK42" s="183"/>
      <c r="IL42" s="183"/>
      <c r="IM42" s="183"/>
      <c r="IN42" s="183"/>
      <c r="IO42" s="183"/>
      <c r="IP42" s="183"/>
      <c r="IQ42" s="183"/>
      <c r="IR42" s="183"/>
      <c r="IS42" s="183"/>
      <c r="IT42" s="183"/>
      <c r="IU42" s="183"/>
      <c r="IV42" s="183"/>
      <c r="IW42" s="183"/>
      <c r="IX42" s="183"/>
      <c r="IY42" s="183"/>
      <c r="IZ42" s="183"/>
      <c r="JA42" s="183"/>
      <c r="JB42" s="183"/>
      <c r="JC42" s="183"/>
      <c r="JD42" s="183"/>
      <c r="JE42" s="183"/>
      <c r="JF42" s="183"/>
      <c r="JG42" s="183"/>
      <c r="JH42" s="183"/>
      <c r="JI42" s="183"/>
      <c r="JJ42" s="183"/>
      <c r="JK42" s="183"/>
      <c r="JL42" s="183"/>
      <c r="JM42" s="183"/>
      <c r="JN42" s="183"/>
      <c r="JO42" s="183"/>
      <c r="JP42" s="183"/>
      <c r="JQ42" s="183"/>
      <c r="JR42" s="183"/>
      <c r="JS42" s="183"/>
      <c r="JT42" s="183"/>
      <c r="JU42" s="183"/>
      <c r="JV42" s="183"/>
      <c r="JW42" s="183"/>
      <c r="JX42" s="183"/>
      <c r="JY42" s="183"/>
      <c r="JZ42" s="183"/>
      <c r="KA42" s="183"/>
      <c r="KB42" s="183"/>
      <c r="KC42" s="183"/>
      <c r="KD42" s="183"/>
      <c r="KE42" s="183"/>
      <c r="KF42" s="183"/>
      <c r="KG42" s="183"/>
      <c r="KH42" s="183"/>
      <c r="KI42" s="183"/>
      <c r="KJ42" s="183"/>
      <c r="KK42" s="183"/>
      <c r="KL42" s="183"/>
      <c r="KM42" s="183"/>
      <c r="KN42" s="183"/>
      <c r="KO42" s="183"/>
      <c r="KP42" s="183"/>
      <c r="KQ42" s="183"/>
      <c r="KR42" s="183"/>
      <c r="KS42" s="183"/>
      <c r="KT42" s="183"/>
      <c r="KU42" s="183"/>
      <c r="KV42" s="183"/>
      <c r="KW42" s="183"/>
      <c r="KX42" s="183"/>
      <c r="KY42" s="183"/>
      <c r="KZ42" s="183"/>
      <c r="LA42" s="183"/>
      <c r="LB42" s="183"/>
      <c r="LC42" s="183"/>
      <c r="LD42" s="183"/>
      <c r="LE42" s="183"/>
      <c r="LF42" s="183"/>
      <c r="LG42" s="183"/>
      <c r="LH42" s="183"/>
      <c r="LI42" s="183"/>
      <c r="LJ42" s="183"/>
      <c r="LK42" s="183"/>
      <c r="LL42" s="183"/>
      <c r="LM42" s="183"/>
      <c r="LN42" s="183"/>
      <c r="LO42" s="183"/>
      <c r="LP42" s="183"/>
      <c r="LQ42" s="183"/>
      <c r="LR42" s="183"/>
      <c r="LS42" s="183"/>
      <c r="LT42" s="183"/>
      <c r="LU42" s="183"/>
      <c r="LV42" s="183"/>
      <c r="LW42" s="183"/>
      <c r="LX42" s="183"/>
      <c r="LY42" s="183"/>
      <c r="LZ42" s="183"/>
      <c r="MA42" s="183"/>
      <c r="MB42" s="183"/>
      <c r="MC42" s="183"/>
    </row>
    <row r="43" spans="1:344" s="220" customFormat="1" ht="17" hidden="1" outlineLevel="1">
      <c r="A43" s="221"/>
      <c r="B43" s="97"/>
      <c r="C43" s="99"/>
      <c r="D43" s="121" t="s">
        <v>5</v>
      </c>
      <c r="E43" s="223" t="s">
        <v>73</v>
      </c>
      <c r="F43" s="223" t="s">
        <v>77</v>
      </c>
      <c r="G43" s="223"/>
      <c r="H43" s="7"/>
      <c r="I43" s="9"/>
      <c r="J43" s="9"/>
      <c r="K43" s="9"/>
      <c r="L43" s="29"/>
      <c r="M43" s="29"/>
      <c r="N43" s="29"/>
      <c r="O43" s="110"/>
      <c r="P43" s="183"/>
      <c r="Q43" s="183"/>
      <c r="R43" s="183"/>
      <c r="S43" s="183"/>
      <c r="T43" s="183"/>
      <c r="U43" s="183"/>
      <c r="V43" s="183"/>
      <c r="W43" s="183"/>
      <c r="X43" s="183"/>
      <c r="Y43" s="183"/>
      <c r="Z43" s="183"/>
      <c r="AA43" s="183"/>
      <c r="AB43" s="183"/>
      <c r="AC43" s="183"/>
      <c r="AD43" s="183"/>
      <c r="AE43" s="183"/>
      <c r="AF43" s="183"/>
      <c r="AG43" s="183"/>
      <c r="AH43" s="183"/>
      <c r="AI43" s="183"/>
      <c r="AJ43" s="183"/>
      <c r="AK43" s="183"/>
      <c r="AL43" s="183"/>
      <c r="AM43" s="183"/>
      <c r="AN43" s="183"/>
      <c r="AO43" s="183"/>
      <c r="AP43" s="183"/>
      <c r="AQ43" s="183"/>
      <c r="AR43" s="183"/>
      <c r="AS43" s="183"/>
      <c r="AT43" s="183"/>
      <c r="AU43" s="183"/>
      <c r="AV43" s="183"/>
      <c r="AW43" s="183"/>
      <c r="AX43" s="183"/>
      <c r="AY43" s="183"/>
      <c r="AZ43" s="183"/>
      <c r="BA43" s="183"/>
      <c r="BB43" s="183"/>
      <c r="BC43" s="183"/>
      <c r="BD43" s="183"/>
      <c r="BE43" s="183"/>
      <c r="BF43" s="183"/>
      <c r="BG43" s="183"/>
      <c r="BH43" s="183"/>
      <c r="BI43" s="183"/>
      <c r="BJ43" s="183"/>
      <c r="BK43" s="183"/>
      <c r="BL43" s="183"/>
      <c r="BM43" s="183"/>
      <c r="BN43" s="183"/>
      <c r="BO43" s="183"/>
      <c r="BP43" s="183"/>
      <c r="BQ43" s="183"/>
      <c r="BR43" s="183"/>
      <c r="BS43" s="183"/>
      <c r="BT43" s="183"/>
      <c r="BU43" s="183"/>
      <c r="BV43" s="183"/>
      <c r="BW43" s="183"/>
      <c r="BX43" s="183"/>
      <c r="BY43" s="183"/>
      <c r="BZ43" s="183"/>
      <c r="CA43" s="183"/>
      <c r="CB43" s="183"/>
      <c r="CC43" s="183"/>
      <c r="CD43" s="183"/>
      <c r="CE43" s="183"/>
      <c r="CF43" s="183"/>
      <c r="CG43" s="183"/>
      <c r="CH43" s="183"/>
      <c r="CI43" s="183"/>
      <c r="CJ43" s="183"/>
      <c r="CK43" s="183"/>
      <c r="CL43" s="183"/>
      <c r="CM43" s="183"/>
      <c r="CN43" s="183"/>
      <c r="CO43" s="183"/>
      <c r="CP43" s="183"/>
      <c r="CQ43" s="183"/>
      <c r="CR43" s="183"/>
      <c r="CS43" s="183"/>
      <c r="CT43" s="183"/>
      <c r="CU43" s="183"/>
      <c r="CV43" s="183"/>
      <c r="CW43" s="183"/>
      <c r="CX43" s="183"/>
      <c r="CY43" s="183"/>
      <c r="CZ43" s="183"/>
      <c r="DA43" s="183"/>
      <c r="DB43" s="183"/>
      <c r="DC43" s="183"/>
      <c r="DD43" s="183"/>
      <c r="DE43" s="183"/>
      <c r="DF43" s="183"/>
      <c r="DG43" s="183"/>
      <c r="DH43" s="183"/>
      <c r="DI43" s="183"/>
      <c r="DJ43" s="183"/>
      <c r="DK43" s="183"/>
      <c r="DL43" s="183"/>
      <c r="DM43" s="183"/>
      <c r="DN43" s="183"/>
      <c r="DO43" s="183"/>
      <c r="DP43" s="183"/>
      <c r="DQ43" s="183"/>
      <c r="DR43" s="183"/>
      <c r="DS43" s="183"/>
      <c r="DT43" s="183"/>
      <c r="DU43" s="183"/>
      <c r="DV43" s="183"/>
      <c r="DW43" s="183"/>
      <c r="DX43" s="183"/>
      <c r="DY43" s="183"/>
      <c r="DZ43" s="183"/>
      <c r="EA43" s="183"/>
      <c r="EB43" s="183"/>
      <c r="EC43" s="183"/>
      <c r="ED43" s="183"/>
      <c r="EE43" s="183"/>
      <c r="EF43" s="183"/>
      <c r="EG43" s="183"/>
      <c r="EH43" s="183"/>
      <c r="EI43" s="183"/>
      <c r="EJ43" s="183"/>
      <c r="EK43" s="183"/>
      <c r="EL43" s="183"/>
      <c r="EM43" s="183"/>
      <c r="EN43" s="183"/>
      <c r="EO43" s="183"/>
      <c r="EP43" s="183"/>
      <c r="EQ43" s="183"/>
      <c r="ER43" s="183"/>
      <c r="ES43" s="183"/>
      <c r="ET43" s="183"/>
      <c r="EU43" s="183"/>
      <c r="EV43" s="183"/>
      <c r="EW43" s="183"/>
      <c r="EX43" s="183"/>
      <c r="EY43" s="183"/>
      <c r="EZ43" s="183"/>
      <c r="FA43" s="183"/>
      <c r="FB43" s="183"/>
      <c r="FC43" s="183"/>
      <c r="FD43" s="183"/>
      <c r="FE43" s="183"/>
      <c r="FF43" s="183"/>
      <c r="FG43" s="183"/>
      <c r="FH43" s="183"/>
      <c r="FI43" s="183"/>
      <c r="FJ43" s="183"/>
      <c r="FK43" s="183"/>
      <c r="FL43" s="183"/>
      <c r="FM43" s="183"/>
      <c r="FN43" s="183"/>
      <c r="FO43" s="183"/>
      <c r="FP43" s="183"/>
      <c r="FQ43" s="183"/>
      <c r="FR43" s="183"/>
      <c r="FS43" s="183"/>
      <c r="FT43" s="183"/>
      <c r="FU43" s="183"/>
      <c r="FV43" s="183"/>
      <c r="FW43" s="183"/>
      <c r="FX43" s="183"/>
      <c r="FY43" s="183"/>
      <c r="FZ43" s="183"/>
      <c r="GA43" s="183"/>
      <c r="GB43" s="183"/>
      <c r="GC43" s="183"/>
      <c r="GD43" s="183"/>
      <c r="GE43" s="183"/>
      <c r="GF43" s="183"/>
      <c r="GG43" s="183"/>
      <c r="GH43" s="183"/>
      <c r="GI43" s="183"/>
      <c r="GJ43" s="183"/>
      <c r="GK43" s="183"/>
      <c r="GL43" s="183"/>
      <c r="GM43" s="183"/>
      <c r="GN43" s="183"/>
      <c r="GO43" s="183"/>
      <c r="GP43" s="183"/>
      <c r="GQ43" s="183"/>
      <c r="GR43" s="183"/>
      <c r="GS43" s="183"/>
      <c r="GT43" s="183"/>
      <c r="GU43" s="183"/>
      <c r="GV43" s="183"/>
      <c r="GW43" s="183"/>
      <c r="GX43" s="183"/>
      <c r="GY43" s="183"/>
      <c r="GZ43" s="183"/>
      <c r="HA43" s="183"/>
      <c r="HB43" s="183"/>
      <c r="HC43" s="183"/>
      <c r="HD43" s="183"/>
      <c r="HE43" s="183"/>
      <c r="HF43" s="183"/>
      <c r="HG43" s="183"/>
      <c r="HH43" s="183"/>
      <c r="HI43" s="183"/>
      <c r="HJ43" s="183"/>
      <c r="HK43" s="183"/>
      <c r="HL43" s="183"/>
      <c r="HM43" s="183"/>
      <c r="HN43" s="183"/>
      <c r="HO43" s="183"/>
      <c r="HP43" s="183"/>
      <c r="HQ43" s="183"/>
      <c r="HR43" s="183"/>
      <c r="HS43" s="183"/>
      <c r="HT43" s="183"/>
      <c r="HU43" s="183"/>
      <c r="HV43" s="183"/>
      <c r="HW43" s="183"/>
      <c r="HX43" s="183"/>
      <c r="HY43" s="183"/>
      <c r="HZ43" s="183"/>
      <c r="IA43" s="183"/>
      <c r="IB43" s="183"/>
      <c r="IC43" s="183"/>
      <c r="ID43" s="183"/>
      <c r="IE43" s="183"/>
      <c r="IF43" s="183"/>
      <c r="IG43" s="183"/>
      <c r="IH43" s="183"/>
      <c r="II43" s="183"/>
      <c r="IJ43" s="183"/>
      <c r="IK43" s="183"/>
      <c r="IL43" s="183"/>
      <c r="IM43" s="183"/>
      <c r="IN43" s="183"/>
      <c r="IO43" s="183"/>
      <c r="IP43" s="183"/>
      <c r="IQ43" s="183"/>
      <c r="IR43" s="183"/>
      <c r="IS43" s="183"/>
      <c r="IT43" s="183"/>
      <c r="IU43" s="183"/>
      <c r="IV43" s="183"/>
      <c r="IW43" s="183"/>
      <c r="IX43" s="183"/>
      <c r="IY43" s="183"/>
      <c r="IZ43" s="183"/>
      <c r="JA43" s="183"/>
      <c r="JB43" s="183"/>
      <c r="JC43" s="183"/>
      <c r="JD43" s="183"/>
      <c r="JE43" s="183"/>
      <c r="JF43" s="183"/>
      <c r="JG43" s="183"/>
      <c r="JH43" s="183"/>
      <c r="JI43" s="183"/>
      <c r="JJ43" s="183"/>
      <c r="JK43" s="183"/>
      <c r="JL43" s="183"/>
      <c r="JM43" s="183"/>
      <c r="JN43" s="183"/>
      <c r="JO43" s="183"/>
      <c r="JP43" s="183"/>
      <c r="JQ43" s="183"/>
      <c r="JR43" s="183"/>
      <c r="JS43" s="183"/>
      <c r="JT43" s="183"/>
      <c r="JU43" s="183"/>
      <c r="JV43" s="183"/>
      <c r="JW43" s="183"/>
      <c r="JX43" s="183"/>
      <c r="JY43" s="183"/>
      <c r="JZ43" s="183"/>
      <c r="KA43" s="183"/>
      <c r="KB43" s="183"/>
      <c r="KC43" s="183"/>
      <c r="KD43" s="183"/>
      <c r="KE43" s="183"/>
      <c r="KF43" s="183"/>
      <c r="KG43" s="183"/>
      <c r="KH43" s="183"/>
      <c r="KI43" s="183"/>
      <c r="KJ43" s="183"/>
      <c r="KK43" s="183"/>
      <c r="KL43" s="183"/>
      <c r="KM43" s="183"/>
      <c r="KN43" s="183"/>
      <c r="KO43" s="183"/>
      <c r="KP43" s="183"/>
      <c r="KQ43" s="183"/>
      <c r="KR43" s="183"/>
      <c r="KS43" s="183"/>
      <c r="KT43" s="183"/>
      <c r="KU43" s="183"/>
      <c r="KV43" s="183"/>
      <c r="KW43" s="183"/>
      <c r="KX43" s="183"/>
      <c r="KY43" s="183"/>
      <c r="KZ43" s="183"/>
      <c r="LA43" s="183"/>
      <c r="LB43" s="183"/>
      <c r="LC43" s="183"/>
      <c r="LD43" s="183"/>
      <c r="LE43" s="183"/>
      <c r="LF43" s="183"/>
      <c r="LG43" s="183"/>
      <c r="LH43" s="183"/>
      <c r="LI43" s="183"/>
      <c r="LJ43" s="183"/>
      <c r="LK43" s="183"/>
      <c r="LL43" s="183"/>
      <c r="LM43" s="183"/>
      <c r="LN43" s="183"/>
      <c r="LO43" s="183"/>
      <c r="LP43" s="183"/>
      <c r="LQ43" s="183"/>
      <c r="LR43" s="183"/>
      <c r="LS43" s="183"/>
      <c r="LT43" s="183"/>
      <c r="LU43" s="183"/>
      <c r="LV43" s="183"/>
      <c r="LW43" s="183"/>
      <c r="LX43" s="183"/>
      <c r="LY43" s="183"/>
      <c r="LZ43" s="183"/>
      <c r="MA43" s="183"/>
      <c r="MB43" s="183"/>
      <c r="MC43" s="183"/>
    </row>
    <row r="44" spans="1:344" s="220" customFormat="1" ht="17" hidden="1" outlineLevel="1">
      <c r="A44" s="221"/>
      <c r="B44" s="97"/>
      <c r="C44" s="228"/>
      <c r="D44" s="121" t="s">
        <v>6</v>
      </c>
      <c r="E44" s="223" t="s">
        <v>73</v>
      </c>
      <c r="F44" s="223" t="s">
        <v>77</v>
      </c>
      <c r="G44" s="223"/>
      <c r="H44" s="7"/>
      <c r="I44" s="9"/>
      <c r="J44" s="9"/>
      <c r="K44" s="9"/>
      <c r="L44" s="29"/>
      <c r="M44" s="29"/>
      <c r="N44" s="29"/>
      <c r="O44" s="110"/>
      <c r="P44" s="183"/>
      <c r="Q44" s="183"/>
      <c r="R44" s="183"/>
      <c r="S44" s="183"/>
      <c r="T44" s="183"/>
      <c r="U44" s="183"/>
      <c r="V44" s="183"/>
      <c r="W44" s="183"/>
      <c r="X44" s="183"/>
      <c r="Y44" s="183"/>
      <c r="Z44" s="183"/>
      <c r="AA44" s="183"/>
      <c r="AB44" s="183"/>
      <c r="AC44" s="183"/>
      <c r="AD44" s="183"/>
      <c r="AE44" s="183"/>
      <c r="AF44" s="183"/>
      <c r="AG44" s="183"/>
      <c r="AH44" s="183"/>
      <c r="AI44" s="183"/>
      <c r="AJ44" s="183"/>
      <c r="AK44" s="183"/>
      <c r="AL44" s="183"/>
      <c r="AM44" s="183"/>
      <c r="AN44" s="183"/>
      <c r="AO44" s="183"/>
      <c r="AP44" s="183"/>
      <c r="AQ44" s="183"/>
      <c r="AR44" s="183"/>
      <c r="AS44" s="183"/>
      <c r="AT44" s="183"/>
      <c r="AU44" s="183"/>
      <c r="AV44" s="183"/>
      <c r="AW44" s="183"/>
      <c r="AX44" s="183"/>
      <c r="AY44" s="183"/>
      <c r="AZ44" s="183"/>
      <c r="BA44" s="183"/>
      <c r="BB44" s="183"/>
      <c r="BC44" s="183"/>
      <c r="BD44" s="183"/>
      <c r="BE44" s="183"/>
      <c r="BF44" s="183"/>
      <c r="BG44" s="183"/>
      <c r="BH44" s="183"/>
      <c r="BI44" s="183"/>
      <c r="BJ44" s="183"/>
      <c r="BK44" s="183"/>
      <c r="BL44" s="183"/>
      <c r="BM44" s="183"/>
      <c r="BN44" s="183"/>
      <c r="BO44" s="183"/>
      <c r="BP44" s="183"/>
      <c r="BQ44" s="183"/>
      <c r="BR44" s="183"/>
      <c r="BS44" s="183"/>
      <c r="BT44" s="183"/>
      <c r="BU44" s="183"/>
      <c r="BV44" s="183"/>
      <c r="BW44" s="183"/>
      <c r="BX44" s="183"/>
      <c r="BY44" s="183"/>
      <c r="BZ44" s="183"/>
      <c r="CA44" s="183"/>
      <c r="CB44" s="183"/>
      <c r="CC44" s="183"/>
      <c r="CD44" s="183"/>
      <c r="CE44" s="183"/>
      <c r="CF44" s="183"/>
      <c r="CG44" s="183"/>
      <c r="CH44" s="183"/>
      <c r="CI44" s="183"/>
      <c r="CJ44" s="183"/>
      <c r="CK44" s="183"/>
      <c r="CL44" s="183"/>
      <c r="CM44" s="183"/>
      <c r="CN44" s="183"/>
      <c r="CO44" s="183"/>
      <c r="CP44" s="183"/>
      <c r="CQ44" s="183"/>
      <c r="CR44" s="183"/>
      <c r="CS44" s="183"/>
      <c r="CT44" s="183"/>
      <c r="CU44" s="183"/>
      <c r="CV44" s="183"/>
      <c r="CW44" s="183"/>
      <c r="CX44" s="183"/>
      <c r="CY44" s="183"/>
      <c r="CZ44" s="183"/>
      <c r="DA44" s="183"/>
      <c r="DB44" s="183"/>
      <c r="DC44" s="183"/>
      <c r="DD44" s="183"/>
      <c r="DE44" s="183"/>
      <c r="DF44" s="183"/>
      <c r="DG44" s="183"/>
      <c r="DH44" s="183"/>
      <c r="DI44" s="183"/>
      <c r="DJ44" s="183"/>
      <c r="DK44" s="183"/>
      <c r="DL44" s="183"/>
      <c r="DM44" s="183"/>
      <c r="DN44" s="183"/>
      <c r="DO44" s="183"/>
      <c r="DP44" s="183"/>
      <c r="DQ44" s="183"/>
      <c r="DR44" s="183"/>
      <c r="DS44" s="183"/>
      <c r="DT44" s="183"/>
      <c r="DU44" s="183"/>
      <c r="DV44" s="183"/>
      <c r="DW44" s="183"/>
      <c r="DX44" s="183"/>
      <c r="DY44" s="183"/>
      <c r="DZ44" s="183"/>
      <c r="EA44" s="183"/>
      <c r="EB44" s="183"/>
      <c r="EC44" s="183"/>
      <c r="ED44" s="183"/>
      <c r="EE44" s="183"/>
      <c r="EF44" s="183"/>
      <c r="EG44" s="183"/>
      <c r="EH44" s="183"/>
      <c r="EI44" s="183"/>
      <c r="EJ44" s="183"/>
      <c r="EK44" s="183"/>
      <c r="EL44" s="183"/>
      <c r="EM44" s="183"/>
      <c r="EN44" s="183"/>
      <c r="EO44" s="183"/>
      <c r="EP44" s="183"/>
      <c r="EQ44" s="183"/>
      <c r="ER44" s="183"/>
      <c r="ES44" s="183"/>
      <c r="ET44" s="183"/>
      <c r="EU44" s="183"/>
      <c r="EV44" s="183"/>
      <c r="EW44" s="183"/>
      <c r="EX44" s="183"/>
      <c r="EY44" s="183"/>
      <c r="EZ44" s="183"/>
      <c r="FA44" s="183"/>
      <c r="FB44" s="183"/>
      <c r="FC44" s="183"/>
      <c r="FD44" s="183"/>
      <c r="FE44" s="183"/>
      <c r="FF44" s="183"/>
      <c r="FG44" s="183"/>
      <c r="FH44" s="183"/>
      <c r="FI44" s="183"/>
      <c r="FJ44" s="183"/>
      <c r="FK44" s="183"/>
      <c r="FL44" s="183"/>
      <c r="FM44" s="183"/>
      <c r="FN44" s="183"/>
      <c r="FO44" s="183"/>
      <c r="FP44" s="183"/>
      <c r="FQ44" s="183"/>
      <c r="FR44" s="183"/>
      <c r="FS44" s="183"/>
      <c r="FT44" s="183"/>
      <c r="FU44" s="183"/>
      <c r="FV44" s="183"/>
      <c r="FW44" s="183"/>
      <c r="FX44" s="183"/>
      <c r="FY44" s="183"/>
      <c r="FZ44" s="183"/>
      <c r="GA44" s="183"/>
      <c r="GB44" s="183"/>
      <c r="GC44" s="183"/>
      <c r="GD44" s="183"/>
      <c r="GE44" s="183"/>
      <c r="GF44" s="183"/>
      <c r="GG44" s="183"/>
      <c r="GH44" s="183"/>
      <c r="GI44" s="183"/>
      <c r="GJ44" s="183"/>
      <c r="GK44" s="183"/>
      <c r="GL44" s="183"/>
      <c r="GM44" s="183"/>
      <c r="GN44" s="183"/>
      <c r="GO44" s="183"/>
      <c r="GP44" s="183"/>
      <c r="GQ44" s="183"/>
      <c r="GR44" s="183"/>
      <c r="GS44" s="183"/>
      <c r="GT44" s="183"/>
      <c r="GU44" s="183"/>
      <c r="GV44" s="183"/>
      <c r="GW44" s="183"/>
      <c r="GX44" s="183"/>
      <c r="GY44" s="183"/>
      <c r="GZ44" s="183"/>
      <c r="HA44" s="183"/>
      <c r="HB44" s="183"/>
      <c r="HC44" s="183"/>
      <c r="HD44" s="183"/>
      <c r="HE44" s="183"/>
      <c r="HF44" s="183"/>
      <c r="HG44" s="183"/>
      <c r="HH44" s="183"/>
      <c r="HI44" s="183"/>
      <c r="HJ44" s="183"/>
      <c r="HK44" s="183"/>
      <c r="HL44" s="183"/>
      <c r="HM44" s="183"/>
      <c r="HN44" s="183"/>
      <c r="HO44" s="183"/>
      <c r="HP44" s="183"/>
      <c r="HQ44" s="183"/>
      <c r="HR44" s="183"/>
      <c r="HS44" s="183"/>
      <c r="HT44" s="183"/>
      <c r="HU44" s="183"/>
      <c r="HV44" s="183"/>
      <c r="HW44" s="183"/>
      <c r="HX44" s="183"/>
      <c r="HY44" s="183"/>
      <c r="HZ44" s="183"/>
      <c r="IA44" s="183"/>
      <c r="IB44" s="183"/>
      <c r="IC44" s="183"/>
      <c r="ID44" s="183"/>
      <c r="IE44" s="183"/>
      <c r="IF44" s="183"/>
      <c r="IG44" s="183"/>
      <c r="IH44" s="183"/>
      <c r="II44" s="183"/>
      <c r="IJ44" s="183"/>
      <c r="IK44" s="183"/>
      <c r="IL44" s="183"/>
      <c r="IM44" s="183"/>
      <c r="IN44" s="183"/>
      <c r="IO44" s="183"/>
      <c r="IP44" s="183"/>
      <c r="IQ44" s="183"/>
      <c r="IR44" s="183"/>
      <c r="IS44" s="183"/>
      <c r="IT44" s="183"/>
      <c r="IU44" s="183"/>
      <c r="IV44" s="183"/>
      <c r="IW44" s="183"/>
      <c r="IX44" s="183"/>
      <c r="IY44" s="183"/>
      <c r="IZ44" s="183"/>
      <c r="JA44" s="183"/>
      <c r="JB44" s="183"/>
      <c r="JC44" s="183"/>
      <c r="JD44" s="183"/>
      <c r="JE44" s="183"/>
      <c r="JF44" s="183"/>
      <c r="JG44" s="183"/>
      <c r="JH44" s="183"/>
      <c r="JI44" s="183"/>
      <c r="JJ44" s="183"/>
      <c r="JK44" s="183"/>
      <c r="JL44" s="183"/>
      <c r="JM44" s="183"/>
      <c r="JN44" s="183"/>
      <c r="JO44" s="183"/>
      <c r="JP44" s="183"/>
      <c r="JQ44" s="183"/>
      <c r="JR44" s="183"/>
      <c r="JS44" s="183"/>
      <c r="JT44" s="183"/>
      <c r="JU44" s="183"/>
      <c r="JV44" s="183"/>
      <c r="JW44" s="183"/>
      <c r="JX44" s="183"/>
      <c r="JY44" s="183"/>
      <c r="JZ44" s="183"/>
      <c r="KA44" s="183"/>
      <c r="KB44" s="183"/>
      <c r="KC44" s="183"/>
      <c r="KD44" s="183"/>
      <c r="KE44" s="183"/>
      <c r="KF44" s="183"/>
      <c r="KG44" s="183"/>
      <c r="KH44" s="183"/>
      <c r="KI44" s="183"/>
      <c r="KJ44" s="183"/>
      <c r="KK44" s="183"/>
      <c r="KL44" s="183"/>
      <c r="KM44" s="183"/>
      <c r="KN44" s="183"/>
      <c r="KO44" s="183"/>
      <c r="KP44" s="183"/>
      <c r="KQ44" s="183"/>
      <c r="KR44" s="183"/>
      <c r="KS44" s="183"/>
      <c r="KT44" s="183"/>
      <c r="KU44" s="183"/>
      <c r="KV44" s="183"/>
      <c r="KW44" s="183"/>
      <c r="KX44" s="183"/>
      <c r="KY44" s="183"/>
      <c r="KZ44" s="183"/>
      <c r="LA44" s="183"/>
      <c r="LB44" s="183"/>
      <c r="LC44" s="183"/>
      <c r="LD44" s="183"/>
      <c r="LE44" s="183"/>
      <c r="LF44" s="183"/>
      <c r="LG44" s="183"/>
      <c r="LH44" s="183"/>
      <c r="LI44" s="183"/>
      <c r="LJ44" s="183"/>
      <c r="LK44" s="183"/>
      <c r="LL44" s="183"/>
      <c r="LM44" s="183"/>
      <c r="LN44" s="183"/>
      <c r="LO44" s="183"/>
      <c r="LP44" s="183"/>
      <c r="LQ44" s="183"/>
      <c r="LR44" s="183"/>
      <c r="LS44" s="183"/>
      <c r="LT44" s="183"/>
      <c r="LU44" s="183"/>
      <c r="LV44" s="183"/>
      <c r="LW44" s="183"/>
      <c r="LX44" s="183"/>
      <c r="LY44" s="183"/>
      <c r="LZ44" s="183"/>
      <c r="MA44" s="183"/>
      <c r="MB44" s="183"/>
      <c r="MC44" s="183"/>
    </row>
    <row r="45" spans="1:344" s="220" customFormat="1" ht="17" hidden="1" outlineLevel="1">
      <c r="A45" s="221"/>
      <c r="B45" s="97"/>
      <c r="C45" s="228"/>
      <c r="D45" s="121" t="s">
        <v>7</v>
      </c>
      <c r="E45" s="223" t="s">
        <v>73</v>
      </c>
      <c r="F45" s="223" t="s">
        <v>77</v>
      </c>
      <c r="G45" s="223"/>
      <c r="H45" s="7"/>
      <c r="I45" s="9"/>
      <c r="J45" s="9"/>
      <c r="K45" s="9"/>
      <c r="L45" s="29"/>
      <c r="M45" s="29"/>
      <c r="N45" s="29"/>
      <c r="O45" s="110"/>
      <c r="P45" s="183"/>
      <c r="Q45" s="183"/>
      <c r="R45" s="183"/>
      <c r="S45" s="183"/>
      <c r="T45" s="183"/>
      <c r="U45" s="183"/>
      <c r="V45" s="183"/>
      <c r="W45" s="183"/>
      <c r="X45" s="183"/>
      <c r="Y45" s="183"/>
      <c r="Z45" s="183"/>
      <c r="AA45" s="183"/>
      <c r="AB45" s="183"/>
      <c r="AC45" s="183"/>
      <c r="AD45" s="183"/>
      <c r="AE45" s="183"/>
      <c r="AF45" s="183"/>
      <c r="AG45" s="183"/>
      <c r="AH45" s="183"/>
      <c r="AI45" s="183"/>
      <c r="AJ45" s="183"/>
      <c r="AK45" s="183"/>
      <c r="AL45" s="183"/>
      <c r="AM45" s="183"/>
      <c r="AN45" s="183"/>
      <c r="AO45" s="183"/>
      <c r="AP45" s="183"/>
      <c r="AQ45" s="183"/>
      <c r="AR45" s="183"/>
      <c r="AS45" s="183"/>
      <c r="AT45" s="183"/>
      <c r="AU45" s="183"/>
      <c r="AV45" s="183"/>
      <c r="AW45" s="183"/>
      <c r="AX45" s="183"/>
      <c r="AY45" s="183"/>
      <c r="AZ45" s="183"/>
      <c r="BA45" s="183"/>
      <c r="BB45" s="183"/>
      <c r="BC45" s="183"/>
      <c r="BD45" s="183"/>
      <c r="BE45" s="183"/>
      <c r="BF45" s="183"/>
      <c r="BG45" s="183"/>
      <c r="BH45" s="183"/>
      <c r="BI45" s="183"/>
      <c r="BJ45" s="183"/>
      <c r="BK45" s="183"/>
      <c r="BL45" s="183"/>
      <c r="BM45" s="183"/>
      <c r="BN45" s="183"/>
      <c r="BO45" s="183"/>
      <c r="BP45" s="183"/>
      <c r="BQ45" s="183"/>
      <c r="BR45" s="183"/>
      <c r="BS45" s="183"/>
      <c r="BT45" s="183"/>
      <c r="BU45" s="183"/>
      <c r="BV45" s="183"/>
      <c r="BW45" s="183"/>
      <c r="BX45" s="183"/>
      <c r="BY45" s="183"/>
      <c r="BZ45" s="183"/>
      <c r="CA45" s="183"/>
      <c r="CB45" s="183"/>
      <c r="CC45" s="183"/>
      <c r="CD45" s="183"/>
      <c r="CE45" s="183"/>
      <c r="CF45" s="183"/>
      <c r="CG45" s="183"/>
      <c r="CH45" s="183"/>
      <c r="CI45" s="183"/>
      <c r="CJ45" s="183"/>
      <c r="CK45" s="183"/>
      <c r="CL45" s="183"/>
      <c r="CM45" s="183"/>
      <c r="CN45" s="183"/>
      <c r="CO45" s="183"/>
      <c r="CP45" s="183"/>
      <c r="CQ45" s="183"/>
      <c r="CR45" s="183"/>
      <c r="CS45" s="183"/>
      <c r="CT45" s="183"/>
      <c r="CU45" s="183"/>
      <c r="CV45" s="183"/>
      <c r="CW45" s="183"/>
      <c r="CX45" s="183"/>
      <c r="CY45" s="183"/>
      <c r="CZ45" s="183"/>
      <c r="DA45" s="183"/>
      <c r="DB45" s="183"/>
      <c r="DC45" s="183"/>
      <c r="DD45" s="183"/>
      <c r="DE45" s="183"/>
      <c r="DF45" s="183"/>
      <c r="DG45" s="183"/>
      <c r="DH45" s="183"/>
      <c r="DI45" s="183"/>
      <c r="DJ45" s="183"/>
      <c r="DK45" s="183"/>
      <c r="DL45" s="183"/>
      <c r="DM45" s="183"/>
      <c r="DN45" s="183"/>
      <c r="DO45" s="183"/>
      <c r="DP45" s="183"/>
      <c r="DQ45" s="183"/>
      <c r="DR45" s="183"/>
      <c r="DS45" s="183"/>
      <c r="DT45" s="183"/>
      <c r="DU45" s="183"/>
      <c r="DV45" s="183"/>
      <c r="DW45" s="183"/>
      <c r="DX45" s="183"/>
      <c r="DY45" s="183"/>
      <c r="DZ45" s="183"/>
      <c r="EA45" s="183"/>
      <c r="EB45" s="183"/>
      <c r="EC45" s="183"/>
      <c r="ED45" s="183"/>
      <c r="EE45" s="183"/>
      <c r="EF45" s="183"/>
      <c r="EG45" s="183"/>
      <c r="EH45" s="183"/>
      <c r="EI45" s="183"/>
      <c r="EJ45" s="183"/>
      <c r="EK45" s="183"/>
      <c r="EL45" s="183"/>
      <c r="EM45" s="183"/>
      <c r="EN45" s="183"/>
      <c r="EO45" s="183"/>
      <c r="EP45" s="183"/>
      <c r="EQ45" s="183"/>
      <c r="ER45" s="183"/>
      <c r="ES45" s="183"/>
      <c r="ET45" s="183"/>
      <c r="EU45" s="183"/>
      <c r="EV45" s="183"/>
      <c r="EW45" s="183"/>
      <c r="EX45" s="183"/>
      <c r="EY45" s="183"/>
      <c r="EZ45" s="183"/>
      <c r="FA45" s="183"/>
      <c r="FB45" s="183"/>
      <c r="FC45" s="183"/>
      <c r="FD45" s="183"/>
      <c r="FE45" s="183"/>
      <c r="FF45" s="183"/>
      <c r="FG45" s="183"/>
      <c r="FH45" s="183"/>
      <c r="FI45" s="183"/>
      <c r="FJ45" s="183"/>
      <c r="FK45" s="183"/>
      <c r="FL45" s="183"/>
      <c r="FM45" s="183"/>
      <c r="FN45" s="183"/>
      <c r="FO45" s="183"/>
      <c r="FP45" s="183"/>
      <c r="FQ45" s="183"/>
      <c r="FR45" s="183"/>
      <c r="FS45" s="183"/>
      <c r="FT45" s="183"/>
      <c r="FU45" s="183"/>
      <c r="FV45" s="183"/>
      <c r="FW45" s="183"/>
      <c r="FX45" s="183"/>
      <c r="FY45" s="183"/>
      <c r="FZ45" s="183"/>
      <c r="GA45" s="183"/>
      <c r="GB45" s="183"/>
      <c r="GC45" s="183"/>
      <c r="GD45" s="183"/>
      <c r="GE45" s="183"/>
      <c r="GF45" s="183"/>
      <c r="GG45" s="183"/>
      <c r="GH45" s="183"/>
      <c r="GI45" s="183"/>
      <c r="GJ45" s="183"/>
      <c r="GK45" s="183"/>
      <c r="GL45" s="183"/>
      <c r="GM45" s="183"/>
      <c r="GN45" s="183"/>
      <c r="GO45" s="183"/>
      <c r="GP45" s="183"/>
      <c r="GQ45" s="183"/>
      <c r="GR45" s="183"/>
      <c r="GS45" s="183"/>
      <c r="GT45" s="183"/>
      <c r="GU45" s="183"/>
      <c r="GV45" s="183"/>
      <c r="GW45" s="183"/>
      <c r="GX45" s="183"/>
      <c r="GY45" s="183"/>
      <c r="GZ45" s="183"/>
      <c r="HA45" s="183"/>
      <c r="HB45" s="183"/>
      <c r="HC45" s="183"/>
      <c r="HD45" s="183"/>
      <c r="HE45" s="183"/>
      <c r="HF45" s="183"/>
      <c r="HG45" s="183"/>
      <c r="HH45" s="183"/>
      <c r="HI45" s="183"/>
      <c r="HJ45" s="183"/>
      <c r="HK45" s="183"/>
      <c r="HL45" s="183"/>
      <c r="HM45" s="183"/>
      <c r="HN45" s="183"/>
      <c r="HO45" s="183"/>
      <c r="HP45" s="183"/>
      <c r="HQ45" s="183"/>
      <c r="HR45" s="183"/>
      <c r="HS45" s="183"/>
      <c r="HT45" s="183"/>
      <c r="HU45" s="183"/>
      <c r="HV45" s="183"/>
      <c r="HW45" s="183"/>
      <c r="HX45" s="183"/>
      <c r="HY45" s="183"/>
      <c r="HZ45" s="183"/>
      <c r="IA45" s="183"/>
      <c r="IB45" s="183"/>
      <c r="IC45" s="183"/>
      <c r="ID45" s="183"/>
      <c r="IE45" s="183"/>
      <c r="IF45" s="183"/>
      <c r="IG45" s="183"/>
      <c r="IH45" s="183"/>
      <c r="II45" s="183"/>
      <c r="IJ45" s="183"/>
      <c r="IK45" s="183"/>
      <c r="IL45" s="183"/>
      <c r="IM45" s="183"/>
      <c r="IN45" s="183"/>
      <c r="IO45" s="183"/>
      <c r="IP45" s="183"/>
      <c r="IQ45" s="183"/>
      <c r="IR45" s="183"/>
      <c r="IS45" s="183"/>
      <c r="IT45" s="183"/>
      <c r="IU45" s="183"/>
      <c r="IV45" s="183"/>
      <c r="IW45" s="183"/>
      <c r="IX45" s="183"/>
      <c r="IY45" s="183"/>
      <c r="IZ45" s="183"/>
      <c r="JA45" s="183"/>
      <c r="JB45" s="183"/>
      <c r="JC45" s="183"/>
      <c r="JD45" s="183"/>
      <c r="JE45" s="183"/>
      <c r="JF45" s="183"/>
      <c r="JG45" s="183"/>
      <c r="JH45" s="183"/>
      <c r="JI45" s="183"/>
      <c r="JJ45" s="183"/>
      <c r="JK45" s="183"/>
      <c r="JL45" s="183"/>
      <c r="JM45" s="183"/>
      <c r="JN45" s="183"/>
      <c r="JO45" s="183"/>
      <c r="JP45" s="183"/>
      <c r="JQ45" s="183"/>
      <c r="JR45" s="183"/>
      <c r="JS45" s="183"/>
      <c r="JT45" s="183"/>
      <c r="JU45" s="183"/>
      <c r="JV45" s="183"/>
      <c r="JW45" s="183"/>
      <c r="JX45" s="183"/>
      <c r="JY45" s="183"/>
      <c r="JZ45" s="183"/>
      <c r="KA45" s="183"/>
      <c r="KB45" s="183"/>
      <c r="KC45" s="183"/>
      <c r="KD45" s="183"/>
      <c r="KE45" s="183"/>
      <c r="KF45" s="183"/>
      <c r="KG45" s="183"/>
      <c r="KH45" s="183"/>
      <c r="KI45" s="183"/>
      <c r="KJ45" s="183"/>
      <c r="KK45" s="183"/>
      <c r="KL45" s="183"/>
      <c r="KM45" s="183"/>
      <c r="KN45" s="183"/>
      <c r="KO45" s="183"/>
      <c r="KP45" s="183"/>
      <c r="KQ45" s="183"/>
      <c r="KR45" s="183"/>
      <c r="KS45" s="183"/>
      <c r="KT45" s="183"/>
      <c r="KU45" s="183"/>
      <c r="KV45" s="183"/>
      <c r="KW45" s="183"/>
      <c r="KX45" s="183"/>
      <c r="KY45" s="183"/>
      <c r="KZ45" s="183"/>
      <c r="LA45" s="183"/>
      <c r="LB45" s="183"/>
      <c r="LC45" s="183"/>
      <c r="LD45" s="183"/>
      <c r="LE45" s="183"/>
      <c r="LF45" s="183"/>
      <c r="LG45" s="183"/>
      <c r="LH45" s="183"/>
      <c r="LI45" s="183"/>
      <c r="LJ45" s="183"/>
      <c r="LK45" s="183"/>
      <c r="LL45" s="183"/>
      <c r="LM45" s="183"/>
      <c r="LN45" s="183"/>
      <c r="LO45" s="183"/>
      <c r="LP45" s="183"/>
      <c r="LQ45" s="183"/>
      <c r="LR45" s="183"/>
      <c r="LS45" s="183"/>
      <c r="LT45" s="183"/>
      <c r="LU45" s="183"/>
      <c r="LV45" s="183"/>
      <c r="LW45" s="183"/>
      <c r="LX45" s="183"/>
      <c r="LY45" s="183"/>
      <c r="LZ45" s="183"/>
      <c r="MA45" s="183"/>
      <c r="MB45" s="183"/>
      <c r="MC45" s="183"/>
    </row>
    <row r="46" spans="1:344" s="220" customFormat="1" ht="18" hidden="1" outlineLevel="1" thickBot="1">
      <c r="A46" s="221"/>
      <c r="B46" s="97"/>
      <c r="C46" s="228"/>
      <c r="D46" s="99"/>
      <c r="E46" s="223"/>
      <c r="F46" s="223"/>
      <c r="G46" s="223"/>
      <c r="H46" s="7"/>
      <c r="I46" s="9"/>
      <c r="J46" s="9"/>
      <c r="K46" s="9"/>
      <c r="L46" s="29"/>
      <c r="M46" s="29"/>
      <c r="N46" s="29"/>
      <c r="O46" s="110"/>
      <c r="P46" s="183"/>
      <c r="Q46" s="183"/>
      <c r="R46" s="183"/>
      <c r="S46" s="183"/>
      <c r="T46" s="183"/>
      <c r="U46" s="183"/>
      <c r="V46" s="183"/>
      <c r="W46" s="183"/>
      <c r="X46" s="183"/>
      <c r="Y46" s="183"/>
      <c r="Z46" s="183"/>
      <c r="AA46" s="183"/>
      <c r="AB46" s="183"/>
      <c r="AC46" s="183"/>
      <c r="AD46" s="183"/>
      <c r="AE46" s="183"/>
      <c r="AF46" s="183"/>
      <c r="AG46" s="183"/>
      <c r="AH46" s="183"/>
      <c r="AI46" s="183"/>
      <c r="AJ46" s="183"/>
      <c r="AK46" s="183"/>
      <c r="AL46" s="183"/>
      <c r="AM46" s="183"/>
      <c r="AN46" s="183"/>
      <c r="AO46" s="183"/>
      <c r="AP46" s="183"/>
      <c r="AQ46" s="183"/>
      <c r="AR46" s="183"/>
      <c r="AS46" s="183"/>
      <c r="AT46" s="183"/>
      <c r="AU46" s="183"/>
      <c r="AV46" s="183"/>
      <c r="AW46" s="183"/>
      <c r="AX46" s="183"/>
      <c r="AY46" s="183"/>
      <c r="AZ46" s="183"/>
      <c r="BA46" s="183"/>
      <c r="BB46" s="183"/>
      <c r="BC46" s="183"/>
      <c r="BD46" s="183"/>
      <c r="BE46" s="183"/>
      <c r="BF46" s="183"/>
      <c r="BG46" s="183"/>
      <c r="BH46" s="183"/>
      <c r="BI46" s="183"/>
      <c r="BJ46" s="183"/>
      <c r="BK46" s="183"/>
      <c r="BL46" s="183"/>
      <c r="BM46" s="183"/>
      <c r="BN46" s="183"/>
      <c r="BO46" s="183"/>
      <c r="BP46" s="183"/>
      <c r="BQ46" s="183"/>
      <c r="BR46" s="183"/>
      <c r="BS46" s="183"/>
      <c r="BT46" s="183"/>
      <c r="BU46" s="183"/>
      <c r="BV46" s="183"/>
      <c r="BW46" s="183"/>
      <c r="BX46" s="183"/>
      <c r="BY46" s="183"/>
      <c r="BZ46" s="183"/>
      <c r="CA46" s="183"/>
      <c r="CB46" s="183"/>
      <c r="CC46" s="183"/>
      <c r="CD46" s="183"/>
      <c r="CE46" s="183"/>
      <c r="CF46" s="183"/>
      <c r="CG46" s="183"/>
      <c r="CH46" s="183"/>
      <c r="CI46" s="183"/>
      <c r="CJ46" s="183"/>
      <c r="CK46" s="183"/>
      <c r="CL46" s="183"/>
      <c r="CM46" s="183"/>
      <c r="CN46" s="183"/>
      <c r="CO46" s="183"/>
      <c r="CP46" s="183"/>
      <c r="CQ46" s="183"/>
      <c r="CR46" s="183"/>
      <c r="CS46" s="183"/>
      <c r="CT46" s="183"/>
      <c r="CU46" s="183"/>
      <c r="CV46" s="183"/>
      <c r="CW46" s="183"/>
      <c r="CX46" s="183"/>
      <c r="CY46" s="183"/>
      <c r="CZ46" s="183"/>
      <c r="DA46" s="183"/>
      <c r="DB46" s="183"/>
      <c r="DC46" s="183"/>
      <c r="DD46" s="183"/>
      <c r="DE46" s="183"/>
      <c r="DF46" s="183"/>
      <c r="DG46" s="183"/>
      <c r="DH46" s="183"/>
      <c r="DI46" s="183"/>
      <c r="DJ46" s="183"/>
      <c r="DK46" s="183"/>
      <c r="DL46" s="183"/>
      <c r="DM46" s="183"/>
      <c r="DN46" s="183"/>
      <c r="DO46" s="183"/>
      <c r="DP46" s="183"/>
      <c r="DQ46" s="183"/>
      <c r="DR46" s="183"/>
      <c r="DS46" s="183"/>
      <c r="DT46" s="183"/>
      <c r="DU46" s="183"/>
      <c r="DV46" s="183"/>
      <c r="DW46" s="183"/>
      <c r="DX46" s="183"/>
      <c r="DY46" s="183"/>
      <c r="DZ46" s="183"/>
      <c r="EA46" s="183"/>
      <c r="EB46" s="183"/>
      <c r="EC46" s="183"/>
      <c r="ED46" s="183"/>
      <c r="EE46" s="183"/>
      <c r="EF46" s="183"/>
      <c r="EG46" s="183"/>
      <c r="EH46" s="183"/>
      <c r="EI46" s="183"/>
      <c r="EJ46" s="183"/>
      <c r="EK46" s="183"/>
      <c r="EL46" s="183"/>
      <c r="EM46" s="183"/>
      <c r="EN46" s="183"/>
      <c r="EO46" s="183"/>
      <c r="EP46" s="183"/>
      <c r="EQ46" s="183"/>
      <c r="ER46" s="183"/>
      <c r="ES46" s="183"/>
      <c r="ET46" s="183"/>
      <c r="EU46" s="183"/>
      <c r="EV46" s="183"/>
      <c r="EW46" s="183"/>
      <c r="EX46" s="183"/>
      <c r="EY46" s="183"/>
      <c r="EZ46" s="183"/>
      <c r="FA46" s="183"/>
      <c r="FB46" s="183"/>
      <c r="FC46" s="183"/>
      <c r="FD46" s="183"/>
      <c r="FE46" s="183"/>
      <c r="FF46" s="183"/>
      <c r="FG46" s="183"/>
      <c r="FH46" s="183"/>
      <c r="FI46" s="183"/>
      <c r="FJ46" s="183"/>
      <c r="FK46" s="183"/>
      <c r="FL46" s="183"/>
      <c r="FM46" s="183"/>
      <c r="FN46" s="183"/>
      <c r="FO46" s="183"/>
      <c r="FP46" s="183"/>
      <c r="FQ46" s="183"/>
      <c r="FR46" s="183"/>
      <c r="FS46" s="183"/>
      <c r="FT46" s="183"/>
      <c r="FU46" s="183"/>
      <c r="FV46" s="183"/>
      <c r="FW46" s="183"/>
      <c r="FX46" s="183"/>
      <c r="FY46" s="183"/>
      <c r="FZ46" s="183"/>
      <c r="GA46" s="183"/>
      <c r="GB46" s="183"/>
      <c r="GC46" s="183"/>
      <c r="GD46" s="183"/>
      <c r="GE46" s="183"/>
      <c r="GF46" s="183"/>
      <c r="GG46" s="183"/>
      <c r="GH46" s="183"/>
      <c r="GI46" s="183"/>
      <c r="GJ46" s="183"/>
      <c r="GK46" s="183"/>
      <c r="GL46" s="183"/>
      <c r="GM46" s="183"/>
      <c r="GN46" s="183"/>
      <c r="GO46" s="183"/>
      <c r="GP46" s="183"/>
      <c r="GQ46" s="183"/>
      <c r="GR46" s="183"/>
      <c r="GS46" s="183"/>
      <c r="GT46" s="183"/>
      <c r="GU46" s="183"/>
      <c r="GV46" s="183"/>
      <c r="GW46" s="183"/>
      <c r="GX46" s="183"/>
      <c r="GY46" s="183"/>
      <c r="GZ46" s="183"/>
      <c r="HA46" s="183"/>
      <c r="HB46" s="183"/>
      <c r="HC46" s="183"/>
      <c r="HD46" s="183"/>
      <c r="HE46" s="183"/>
      <c r="HF46" s="183"/>
      <c r="HG46" s="183"/>
      <c r="HH46" s="183"/>
      <c r="HI46" s="183"/>
      <c r="HJ46" s="183"/>
      <c r="HK46" s="183"/>
      <c r="HL46" s="183"/>
      <c r="HM46" s="183"/>
      <c r="HN46" s="183"/>
      <c r="HO46" s="183"/>
      <c r="HP46" s="183"/>
      <c r="HQ46" s="183"/>
      <c r="HR46" s="183"/>
      <c r="HS46" s="183"/>
      <c r="HT46" s="183"/>
      <c r="HU46" s="183"/>
      <c r="HV46" s="183"/>
      <c r="HW46" s="183"/>
      <c r="HX46" s="183"/>
      <c r="HY46" s="183"/>
      <c r="HZ46" s="183"/>
      <c r="IA46" s="183"/>
      <c r="IB46" s="183"/>
      <c r="IC46" s="183"/>
      <c r="ID46" s="183"/>
      <c r="IE46" s="183"/>
      <c r="IF46" s="183"/>
      <c r="IG46" s="183"/>
      <c r="IH46" s="183"/>
      <c r="II46" s="183"/>
      <c r="IJ46" s="183"/>
      <c r="IK46" s="183"/>
      <c r="IL46" s="183"/>
      <c r="IM46" s="183"/>
      <c r="IN46" s="183"/>
      <c r="IO46" s="183"/>
      <c r="IP46" s="183"/>
      <c r="IQ46" s="183"/>
      <c r="IR46" s="183"/>
      <c r="IS46" s="183"/>
      <c r="IT46" s="183"/>
      <c r="IU46" s="183"/>
      <c r="IV46" s="183"/>
      <c r="IW46" s="183"/>
      <c r="IX46" s="183"/>
      <c r="IY46" s="183"/>
      <c r="IZ46" s="183"/>
      <c r="JA46" s="183"/>
      <c r="JB46" s="183"/>
      <c r="JC46" s="183"/>
      <c r="JD46" s="183"/>
      <c r="JE46" s="183"/>
      <c r="JF46" s="183"/>
      <c r="JG46" s="183"/>
      <c r="JH46" s="183"/>
      <c r="JI46" s="183"/>
      <c r="JJ46" s="183"/>
      <c r="JK46" s="183"/>
      <c r="JL46" s="183"/>
      <c r="JM46" s="183"/>
      <c r="JN46" s="183"/>
      <c r="JO46" s="183"/>
      <c r="JP46" s="183"/>
      <c r="JQ46" s="183"/>
      <c r="JR46" s="183"/>
      <c r="JS46" s="183"/>
      <c r="JT46" s="183"/>
      <c r="JU46" s="183"/>
      <c r="JV46" s="183"/>
      <c r="JW46" s="183"/>
      <c r="JX46" s="183"/>
      <c r="JY46" s="183"/>
      <c r="JZ46" s="183"/>
      <c r="KA46" s="183"/>
      <c r="KB46" s="183"/>
      <c r="KC46" s="183"/>
      <c r="KD46" s="183"/>
      <c r="KE46" s="183"/>
      <c r="KF46" s="183"/>
      <c r="KG46" s="183"/>
      <c r="KH46" s="183"/>
      <c r="KI46" s="183"/>
      <c r="KJ46" s="183"/>
      <c r="KK46" s="183"/>
      <c r="KL46" s="183"/>
      <c r="KM46" s="183"/>
      <c r="KN46" s="183"/>
      <c r="KO46" s="183"/>
      <c r="KP46" s="183"/>
      <c r="KQ46" s="183"/>
      <c r="KR46" s="183"/>
      <c r="KS46" s="183"/>
      <c r="KT46" s="183"/>
      <c r="KU46" s="183"/>
      <c r="KV46" s="183"/>
      <c r="KW46" s="183"/>
      <c r="KX46" s="183"/>
      <c r="KY46" s="183"/>
      <c r="KZ46" s="183"/>
      <c r="LA46" s="183"/>
      <c r="LB46" s="183"/>
      <c r="LC46" s="183"/>
      <c r="LD46" s="183"/>
      <c r="LE46" s="183"/>
      <c r="LF46" s="183"/>
      <c r="LG46" s="183"/>
      <c r="LH46" s="183"/>
      <c r="LI46" s="183"/>
      <c r="LJ46" s="183"/>
      <c r="LK46" s="183"/>
      <c r="LL46" s="183"/>
      <c r="LM46" s="183"/>
      <c r="LN46" s="183"/>
      <c r="LO46" s="183"/>
      <c r="LP46" s="183"/>
      <c r="LQ46" s="183"/>
      <c r="LR46" s="183"/>
      <c r="LS46" s="183"/>
      <c r="LT46" s="183"/>
      <c r="LU46" s="183"/>
      <c r="LV46" s="183"/>
      <c r="LW46" s="183"/>
      <c r="LX46" s="183"/>
      <c r="LY46" s="183"/>
      <c r="LZ46" s="183"/>
      <c r="MA46" s="183"/>
      <c r="MB46" s="183"/>
      <c r="MC46" s="183"/>
    </row>
    <row r="47" spans="1:344" s="94" customFormat="1" ht="22.5" customHeight="1" collapsed="1" thickBot="1">
      <c r="A47" s="234" t="s">
        <v>53</v>
      </c>
      <c r="B47" s="160"/>
      <c r="C47" s="160"/>
      <c r="D47" s="160"/>
      <c r="E47" s="144"/>
      <c r="F47" s="144"/>
      <c r="G47" s="144"/>
      <c r="H47" s="41"/>
      <c r="I47" s="25"/>
      <c r="J47" s="25"/>
      <c r="K47" s="25"/>
      <c r="L47" s="41"/>
      <c r="M47" s="41"/>
      <c r="N47" s="41"/>
      <c r="O47" s="42"/>
    </row>
    <row r="48" spans="1:344" s="220" customFormat="1" ht="18.75" customHeight="1" outlineLevel="1" thickTop="1" thickBot="1">
      <c r="A48" s="221"/>
      <c r="B48" s="97"/>
      <c r="C48" s="227" t="s">
        <v>9</v>
      </c>
      <c r="D48" s="99"/>
      <c r="E48" s="223"/>
      <c r="F48" s="223"/>
      <c r="G48" s="223"/>
      <c r="H48" s="7"/>
      <c r="I48" s="28"/>
      <c r="J48" s="28"/>
      <c r="K48" s="28"/>
      <c r="L48" s="29"/>
      <c r="M48" s="29"/>
      <c r="N48" s="29"/>
      <c r="O48" s="110"/>
      <c r="P48" s="183"/>
      <c r="Q48" s="183"/>
      <c r="R48" s="183"/>
      <c r="S48" s="183"/>
      <c r="T48" s="183"/>
      <c r="U48" s="183"/>
      <c r="V48" s="183"/>
      <c r="W48" s="183"/>
      <c r="X48" s="183"/>
      <c r="Y48" s="183"/>
      <c r="Z48" s="183"/>
      <c r="AA48" s="183"/>
      <c r="AB48" s="183"/>
      <c r="AC48" s="183"/>
      <c r="AD48" s="183"/>
      <c r="AE48" s="183"/>
      <c r="AF48" s="183"/>
      <c r="AG48" s="183"/>
      <c r="AH48" s="183"/>
      <c r="AI48" s="183"/>
      <c r="AJ48" s="183"/>
      <c r="AK48" s="183"/>
      <c r="AL48" s="183"/>
      <c r="AM48" s="183"/>
      <c r="AN48" s="183"/>
      <c r="AO48" s="183"/>
      <c r="AP48" s="183"/>
      <c r="AQ48" s="183"/>
      <c r="AR48" s="183"/>
      <c r="AS48" s="183"/>
      <c r="AT48" s="183"/>
      <c r="AU48" s="183"/>
      <c r="AV48" s="183"/>
      <c r="AW48" s="183"/>
      <c r="AX48" s="183"/>
      <c r="AY48" s="183"/>
      <c r="AZ48" s="183"/>
      <c r="BA48" s="183"/>
      <c r="BB48" s="183"/>
      <c r="BC48" s="183"/>
      <c r="BD48" s="183"/>
      <c r="BE48" s="183"/>
      <c r="BF48" s="183"/>
      <c r="BG48" s="183"/>
      <c r="BH48" s="183"/>
      <c r="BI48" s="183"/>
      <c r="BJ48" s="183"/>
      <c r="BK48" s="183"/>
      <c r="BL48" s="183"/>
      <c r="BM48" s="183"/>
      <c r="BN48" s="183"/>
      <c r="BO48" s="183"/>
      <c r="BP48" s="183"/>
      <c r="BQ48" s="183"/>
      <c r="BR48" s="183"/>
      <c r="BS48" s="183"/>
      <c r="BT48" s="183"/>
      <c r="BU48" s="183"/>
      <c r="BV48" s="183"/>
      <c r="BW48" s="183"/>
      <c r="BX48" s="183"/>
      <c r="BY48" s="183"/>
      <c r="BZ48" s="183"/>
      <c r="CA48" s="183"/>
      <c r="CB48" s="183"/>
      <c r="CC48" s="183"/>
      <c r="CD48" s="183"/>
      <c r="CE48" s="183"/>
      <c r="CF48" s="183"/>
      <c r="CG48" s="183"/>
      <c r="CH48" s="183"/>
      <c r="CI48" s="183"/>
      <c r="CJ48" s="183"/>
      <c r="CK48" s="183"/>
      <c r="CL48" s="183"/>
      <c r="CM48" s="183"/>
      <c r="CN48" s="183"/>
      <c r="CO48" s="183"/>
      <c r="CP48" s="183"/>
      <c r="CQ48" s="183"/>
      <c r="CR48" s="183"/>
      <c r="CS48" s="183"/>
      <c r="CT48" s="183"/>
      <c r="CU48" s="183"/>
      <c r="CV48" s="183"/>
      <c r="CW48" s="183"/>
      <c r="CX48" s="183"/>
      <c r="CY48" s="183"/>
      <c r="CZ48" s="183"/>
      <c r="DA48" s="183"/>
      <c r="DB48" s="183"/>
      <c r="DC48" s="183"/>
      <c r="DD48" s="183"/>
      <c r="DE48" s="183"/>
      <c r="DF48" s="183"/>
      <c r="DG48" s="183"/>
      <c r="DH48" s="183"/>
      <c r="DI48" s="183"/>
      <c r="DJ48" s="183"/>
      <c r="DK48" s="183"/>
      <c r="DL48" s="183"/>
      <c r="DM48" s="183"/>
      <c r="DN48" s="183"/>
      <c r="DO48" s="183"/>
      <c r="DP48" s="183"/>
      <c r="DQ48" s="183"/>
      <c r="DR48" s="183"/>
      <c r="DS48" s="183"/>
      <c r="DT48" s="183"/>
      <c r="DU48" s="183"/>
      <c r="DV48" s="183"/>
      <c r="DW48" s="183"/>
      <c r="DX48" s="183"/>
      <c r="DY48" s="183"/>
      <c r="DZ48" s="183"/>
      <c r="EA48" s="183"/>
      <c r="EB48" s="183"/>
      <c r="EC48" s="183"/>
      <c r="ED48" s="183"/>
      <c r="EE48" s="183"/>
      <c r="EF48" s="183"/>
      <c r="EG48" s="183"/>
      <c r="EH48" s="183"/>
      <c r="EI48" s="183"/>
      <c r="EJ48" s="183"/>
      <c r="EK48" s="183"/>
      <c r="EL48" s="183"/>
      <c r="EM48" s="183"/>
      <c r="EN48" s="183"/>
      <c r="EO48" s="183"/>
      <c r="EP48" s="183"/>
      <c r="EQ48" s="183"/>
      <c r="ER48" s="183"/>
      <c r="ES48" s="183"/>
      <c r="ET48" s="183"/>
      <c r="EU48" s="183"/>
      <c r="EV48" s="183"/>
      <c r="EW48" s="183"/>
      <c r="EX48" s="183"/>
      <c r="EY48" s="183"/>
      <c r="EZ48" s="183"/>
      <c r="FA48" s="183"/>
      <c r="FB48" s="183"/>
      <c r="FC48" s="183"/>
      <c r="FD48" s="183"/>
      <c r="FE48" s="183"/>
      <c r="FF48" s="183"/>
      <c r="FG48" s="183"/>
      <c r="FH48" s="183"/>
      <c r="FI48" s="183"/>
      <c r="FJ48" s="183"/>
      <c r="FK48" s="183"/>
      <c r="FL48" s="183"/>
      <c r="FM48" s="183"/>
      <c r="FN48" s="183"/>
      <c r="FO48" s="183"/>
      <c r="FP48" s="183"/>
      <c r="FQ48" s="183"/>
      <c r="FR48" s="183"/>
      <c r="FS48" s="183"/>
      <c r="FT48" s="183"/>
      <c r="FU48" s="183"/>
      <c r="FV48" s="183"/>
      <c r="FW48" s="183"/>
      <c r="FX48" s="183"/>
      <c r="FY48" s="183"/>
      <c r="FZ48" s="183"/>
      <c r="GA48" s="183"/>
      <c r="GB48" s="183"/>
      <c r="GC48" s="183"/>
      <c r="GD48" s="183"/>
      <c r="GE48" s="183"/>
      <c r="GF48" s="183"/>
      <c r="GG48" s="183"/>
      <c r="GH48" s="183"/>
      <c r="GI48" s="183"/>
      <c r="GJ48" s="183"/>
      <c r="GK48" s="183"/>
      <c r="GL48" s="183"/>
      <c r="GM48" s="183"/>
      <c r="GN48" s="183"/>
      <c r="GO48" s="183"/>
      <c r="GP48" s="183"/>
      <c r="GQ48" s="183"/>
      <c r="GR48" s="183"/>
      <c r="GS48" s="183"/>
      <c r="GT48" s="183"/>
      <c r="GU48" s="183"/>
      <c r="GV48" s="183"/>
      <c r="GW48" s="183"/>
      <c r="GX48" s="183"/>
      <c r="GY48" s="183"/>
      <c r="GZ48" s="183"/>
      <c r="HA48" s="183"/>
      <c r="HB48" s="183"/>
      <c r="HC48" s="183"/>
      <c r="HD48" s="183"/>
      <c r="HE48" s="183"/>
      <c r="HF48" s="183"/>
      <c r="HG48" s="183"/>
      <c r="HH48" s="183"/>
      <c r="HI48" s="183"/>
      <c r="HJ48" s="183"/>
      <c r="HK48" s="183"/>
      <c r="HL48" s="183"/>
      <c r="HM48" s="183"/>
      <c r="HN48" s="183"/>
      <c r="HO48" s="183"/>
      <c r="HP48" s="183"/>
      <c r="HQ48" s="183"/>
      <c r="HR48" s="183"/>
      <c r="HS48" s="183"/>
      <c r="HT48" s="183"/>
      <c r="HU48" s="183"/>
      <c r="HV48" s="183"/>
      <c r="HW48" s="183"/>
      <c r="HX48" s="183"/>
      <c r="HY48" s="183"/>
      <c r="HZ48" s="183"/>
      <c r="IA48" s="183"/>
      <c r="IB48" s="183"/>
      <c r="IC48" s="183"/>
      <c r="ID48" s="183"/>
      <c r="IE48" s="183"/>
      <c r="IF48" s="183"/>
      <c r="IG48" s="183"/>
      <c r="IH48" s="183"/>
      <c r="II48" s="183"/>
      <c r="IJ48" s="183"/>
      <c r="IK48" s="183"/>
      <c r="IL48" s="183"/>
      <c r="IM48" s="183"/>
      <c r="IN48" s="183"/>
      <c r="IO48" s="183"/>
      <c r="IP48" s="183"/>
      <c r="IQ48" s="183"/>
      <c r="IR48" s="183"/>
      <c r="IS48" s="183"/>
      <c r="IT48" s="183"/>
      <c r="IU48" s="183"/>
      <c r="IV48" s="183"/>
      <c r="IW48" s="183"/>
      <c r="IX48" s="183"/>
      <c r="IY48" s="183"/>
      <c r="IZ48" s="183"/>
      <c r="JA48" s="183"/>
      <c r="JB48" s="183"/>
      <c r="JC48" s="183"/>
      <c r="JD48" s="183"/>
      <c r="JE48" s="183"/>
      <c r="JF48" s="183"/>
      <c r="JG48" s="183"/>
      <c r="JH48" s="183"/>
      <c r="JI48" s="183"/>
      <c r="JJ48" s="183"/>
      <c r="JK48" s="183"/>
      <c r="JL48" s="183"/>
      <c r="JM48" s="183"/>
      <c r="JN48" s="183"/>
      <c r="JO48" s="183"/>
      <c r="JP48" s="183"/>
      <c r="JQ48" s="183"/>
      <c r="JR48" s="183"/>
      <c r="JS48" s="183"/>
      <c r="JT48" s="183"/>
      <c r="JU48" s="183"/>
      <c r="JV48" s="183"/>
      <c r="JW48" s="183"/>
      <c r="JX48" s="183"/>
      <c r="JY48" s="183"/>
      <c r="JZ48" s="183"/>
      <c r="KA48" s="183"/>
      <c r="KB48" s="183"/>
      <c r="KC48" s="183"/>
      <c r="KD48" s="183"/>
      <c r="KE48" s="183"/>
      <c r="KF48" s="183"/>
      <c r="KG48" s="183"/>
      <c r="KH48" s="183"/>
      <c r="KI48" s="183"/>
      <c r="KJ48" s="183"/>
      <c r="KK48" s="183"/>
      <c r="KL48" s="183"/>
      <c r="KM48" s="183"/>
      <c r="KN48" s="183"/>
      <c r="KO48" s="183"/>
      <c r="KP48" s="183"/>
      <c r="KQ48" s="183"/>
      <c r="KR48" s="183"/>
      <c r="KS48" s="183"/>
      <c r="KT48" s="183"/>
      <c r="KU48" s="183"/>
      <c r="KV48" s="183"/>
      <c r="KW48" s="183"/>
      <c r="KX48" s="183"/>
      <c r="KY48" s="183"/>
      <c r="KZ48" s="183"/>
      <c r="LA48" s="183"/>
      <c r="LB48" s="183"/>
      <c r="LC48" s="183"/>
      <c r="LD48" s="183"/>
      <c r="LE48" s="183"/>
      <c r="LF48" s="183"/>
      <c r="LG48" s="183"/>
      <c r="LH48" s="183"/>
      <c r="LI48" s="183"/>
      <c r="LJ48" s="183"/>
      <c r="LK48" s="183"/>
      <c r="LL48" s="183"/>
      <c r="LM48" s="183"/>
      <c r="LN48" s="183"/>
      <c r="LO48" s="183"/>
      <c r="LP48" s="183"/>
      <c r="LQ48" s="183"/>
      <c r="LR48" s="183"/>
      <c r="LS48" s="183"/>
      <c r="LT48" s="183"/>
      <c r="LU48" s="183"/>
      <c r="LV48" s="183"/>
      <c r="LW48" s="183"/>
      <c r="LX48" s="183"/>
      <c r="LY48" s="183"/>
      <c r="LZ48" s="183"/>
      <c r="MA48" s="183"/>
      <c r="MB48" s="183"/>
      <c r="MC48" s="183"/>
      <c r="MD48" s="183"/>
      <c r="ME48" s="183"/>
      <c r="MF48" s="183"/>
    </row>
    <row r="49" spans="1:344" s="220" customFormat="1" ht="18.75" customHeight="1" outlineLevel="1">
      <c r="A49" s="221"/>
      <c r="B49" s="97"/>
      <c r="C49" s="99"/>
      <c r="D49" s="121" t="s">
        <v>5</v>
      </c>
      <c r="E49" s="233" t="s">
        <v>73</v>
      </c>
      <c r="F49" s="223" t="s">
        <v>77</v>
      </c>
      <c r="G49" s="223"/>
      <c r="H49" s="133"/>
      <c r="I49" s="479">
        <f>(I14*I38)</f>
        <v>10407910.723650297</v>
      </c>
      <c r="J49" s="480">
        <f t="shared" ref="J49:O49" si="16">(J14*J38)</f>
        <v>11470110.868373875</v>
      </c>
      <c r="K49" s="480">
        <f t="shared" si="16"/>
        <v>12640715.973267505</v>
      </c>
      <c r="L49" s="480">
        <f t="shared" si="16"/>
        <v>13930789.523351267</v>
      </c>
      <c r="M49" s="480">
        <f t="shared" si="16"/>
        <v>15352524.109735927</v>
      </c>
      <c r="N49" s="480">
        <f t="shared" si="16"/>
        <v>16919356.662803244</v>
      </c>
      <c r="O49" s="481">
        <f t="shared" si="16"/>
        <v>18646095.445738953</v>
      </c>
      <c r="P49" s="183"/>
      <c r="Q49" s="183"/>
      <c r="R49" s="183"/>
      <c r="S49" s="183"/>
      <c r="T49" s="183"/>
      <c r="U49" s="183"/>
      <c r="V49" s="183"/>
      <c r="W49" s="183"/>
      <c r="X49" s="183"/>
      <c r="Y49" s="183"/>
      <c r="Z49" s="183"/>
      <c r="AA49" s="183"/>
      <c r="AB49" s="183"/>
      <c r="AC49" s="183"/>
      <c r="AD49" s="183"/>
      <c r="AE49" s="183"/>
      <c r="AF49" s="183"/>
      <c r="AG49" s="183"/>
      <c r="AH49" s="183"/>
      <c r="AI49" s="183"/>
      <c r="AJ49" s="183"/>
      <c r="AK49" s="183"/>
      <c r="AL49" s="183"/>
      <c r="AM49" s="183"/>
      <c r="AN49" s="183"/>
      <c r="AO49" s="183"/>
      <c r="AP49" s="183"/>
      <c r="AQ49" s="183"/>
      <c r="AR49" s="183"/>
      <c r="AS49" s="183"/>
      <c r="AT49" s="183"/>
      <c r="AU49" s="183"/>
      <c r="AV49" s="183"/>
      <c r="AW49" s="183"/>
      <c r="AX49" s="183"/>
      <c r="AY49" s="183"/>
      <c r="AZ49" s="183"/>
      <c r="BA49" s="183"/>
      <c r="BB49" s="183"/>
      <c r="BC49" s="183"/>
      <c r="BD49" s="183"/>
      <c r="BE49" s="183"/>
      <c r="BF49" s="183"/>
      <c r="BG49" s="183"/>
      <c r="BH49" s="183"/>
      <c r="BI49" s="183"/>
      <c r="BJ49" s="183"/>
      <c r="BK49" s="183"/>
      <c r="BL49" s="183"/>
      <c r="BM49" s="183"/>
      <c r="BN49" s="183"/>
      <c r="BO49" s="183"/>
      <c r="BP49" s="183"/>
      <c r="BQ49" s="183"/>
      <c r="BR49" s="183"/>
      <c r="BS49" s="183"/>
      <c r="BT49" s="183"/>
      <c r="BU49" s="183"/>
      <c r="BV49" s="183"/>
      <c r="BW49" s="183"/>
      <c r="BX49" s="183"/>
      <c r="BY49" s="183"/>
      <c r="BZ49" s="183"/>
      <c r="CA49" s="183"/>
      <c r="CB49" s="183"/>
      <c r="CC49" s="183"/>
      <c r="CD49" s="183"/>
      <c r="CE49" s="183"/>
      <c r="CF49" s="183"/>
      <c r="CG49" s="183"/>
      <c r="CH49" s="183"/>
      <c r="CI49" s="183"/>
      <c r="CJ49" s="183"/>
      <c r="CK49" s="183"/>
      <c r="CL49" s="183"/>
      <c r="CM49" s="183"/>
      <c r="CN49" s="183"/>
      <c r="CO49" s="183"/>
      <c r="CP49" s="183"/>
      <c r="CQ49" s="183"/>
      <c r="CR49" s="183"/>
      <c r="CS49" s="183"/>
      <c r="CT49" s="183"/>
      <c r="CU49" s="183"/>
      <c r="CV49" s="183"/>
      <c r="CW49" s="183"/>
      <c r="CX49" s="183"/>
      <c r="CY49" s="183"/>
      <c r="CZ49" s="183"/>
      <c r="DA49" s="183"/>
      <c r="DB49" s="183"/>
      <c r="DC49" s="183"/>
      <c r="DD49" s="183"/>
      <c r="DE49" s="183"/>
      <c r="DF49" s="183"/>
      <c r="DG49" s="183"/>
      <c r="DH49" s="183"/>
      <c r="DI49" s="183"/>
      <c r="DJ49" s="183"/>
      <c r="DK49" s="183"/>
      <c r="DL49" s="183"/>
      <c r="DM49" s="183"/>
      <c r="DN49" s="183"/>
      <c r="DO49" s="183"/>
      <c r="DP49" s="183"/>
      <c r="DQ49" s="183"/>
      <c r="DR49" s="183"/>
      <c r="DS49" s="183"/>
      <c r="DT49" s="183"/>
      <c r="DU49" s="183"/>
      <c r="DV49" s="183"/>
      <c r="DW49" s="183"/>
      <c r="DX49" s="183"/>
      <c r="DY49" s="183"/>
      <c r="DZ49" s="183"/>
      <c r="EA49" s="183"/>
      <c r="EB49" s="183"/>
      <c r="EC49" s="183"/>
      <c r="ED49" s="183"/>
      <c r="EE49" s="183"/>
      <c r="EF49" s="183"/>
      <c r="EG49" s="183"/>
      <c r="EH49" s="183"/>
      <c r="EI49" s="183"/>
      <c r="EJ49" s="183"/>
      <c r="EK49" s="183"/>
      <c r="EL49" s="183"/>
      <c r="EM49" s="183"/>
      <c r="EN49" s="183"/>
      <c r="EO49" s="183"/>
      <c r="EP49" s="183"/>
      <c r="EQ49" s="183"/>
      <c r="ER49" s="183"/>
      <c r="ES49" s="183"/>
      <c r="ET49" s="183"/>
      <c r="EU49" s="183"/>
      <c r="EV49" s="183"/>
      <c r="EW49" s="183"/>
      <c r="EX49" s="183"/>
      <c r="EY49" s="183"/>
      <c r="EZ49" s="183"/>
      <c r="FA49" s="183"/>
      <c r="FB49" s="183"/>
      <c r="FC49" s="183"/>
      <c r="FD49" s="183"/>
      <c r="FE49" s="183"/>
      <c r="FF49" s="183"/>
      <c r="FG49" s="183"/>
      <c r="FH49" s="183"/>
      <c r="FI49" s="183"/>
      <c r="FJ49" s="183"/>
      <c r="FK49" s="183"/>
      <c r="FL49" s="183"/>
      <c r="FM49" s="183"/>
      <c r="FN49" s="183"/>
      <c r="FO49" s="183"/>
      <c r="FP49" s="183"/>
      <c r="FQ49" s="183"/>
      <c r="FR49" s="183"/>
      <c r="FS49" s="183"/>
      <c r="FT49" s="183"/>
      <c r="FU49" s="183"/>
      <c r="FV49" s="183"/>
      <c r="FW49" s="183"/>
      <c r="FX49" s="183"/>
      <c r="FY49" s="183"/>
      <c r="FZ49" s="183"/>
      <c r="GA49" s="183"/>
      <c r="GB49" s="183"/>
      <c r="GC49" s="183"/>
      <c r="GD49" s="183"/>
      <c r="GE49" s="183"/>
      <c r="GF49" s="183"/>
      <c r="GG49" s="183"/>
      <c r="GH49" s="183"/>
      <c r="GI49" s="183"/>
      <c r="GJ49" s="183"/>
      <c r="GK49" s="183"/>
      <c r="GL49" s="183"/>
      <c r="GM49" s="183"/>
      <c r="GN49" s="183"/>
      <c r="GO49" s="183"/>
      <c r="GP49" s="183"/>
      <c r="GQ49" s="183"/>
      <c r="GR49" s="183"/>
      <c r="GS49" s="183"/>
      <c r="GT49" s="183"/>
      <c r="GU49" s="183"/>
      <c r="GV49" s="183"/>
      <c r="GW49" s="183"/>
      <c r="GX49" s="183"/>
      <c r="GY49" s="183"/>
      <c r="GZ49" s="183"/>
      <c r="HA49" s="183"/>
      <c r="HB49" s="183"/>
      <c r="HC49" s="183"/>
      <c r="HD49" s="183"/>
      <c r="HE49" s="183"/>
      <c r="HF49" s="183"/>
      <c r="HG49" s="183"/>
      <c r="HH49" s="183"/>
      <c r="HI49" s="183"/>
      <c r="HJ49" s="183"/>
      <c r="HK49" s="183"/>
      <c r="HL49" s="183"/>
      <c r="HM49" s="183"/>
      <c r="HN49" s="183"/>
      <c r="HO49" s="183"/>
      <c r="HP49" s="183"/>
      <c r="HQ49" s="183"/>
      <c r="HR49" s="183"/>
      <c r="HS49" s="183"/>
      <c r="HT49" s="183"/>
      <c r="HU49" s="183"/>
      <c r="HV49" s="183"/>
      <c r="HW49" s="183"/>
      <c r="HX49" s="183"/>
      <c r="HY49" s="183"/>
      <c r="HZ49" s="183"/>
      <c r="IA49" s="183"/>
      <c r="IB49" s="183"/>
      <c r="IC49" s="183"/>
      <c r="ID49" s="183"/>
      <c r="IE49" s="183"/>
      <c r="IF49" s="183"/>
      <c r="IG49" s="183"/>
      <c r="IH49" s="183"/>
      <c r="II49" s="183"/>
      <c r="IJ49" s="183"/>
      <c r="IK49" s="183"/>
      <c r="IL49" s="183"/>
      <c r="IM49" s="183"/>
      <c r="IN49" s="183"/>
      <c r="IO49" s="183"/>
      <c r="IP49" s="183"/>
      <c r="IQ49" s="183"/>
      <c r="IR49" s="183"/>
      <c r="IS49" s="183"/>
      <c r="IT49" s="183"/>
      <c r="IU49" s="183"/>
      <c r="IV49" s="183"/>
      <c r="IW49" s="183"/>
      <c r="IX49" s="183"/>
      <c r="IY49" s="183"/>
      <c r="IZ49" s="183"/>
      <c r="JA49" s="183"/>
      <c r="JB49" s="183"/>
      <c r="JC49" s="183"/>
      <c r="JD49" s="183"/>
      <c r="JE49" s="183"/>
      <c r="JF49" s="183"/>
      <c r="JG49" s="183"/>
      <c r="JH49" s="183"/>
      <c r="JI49" s="183"/>
      <c r="JJ49" s="183"/>
      <c r="JK49" s="183"/>
      <c r="JL49" s="183"/>
      <c r="JM49" s="183"/>
      <c r="JN49" s="183"/>
      <c r="JO49" s="183"/>
      <c r="JP49" s="183"/>
      <c r="JQ49" s="183"/>
      <c r="JR49" s="183"/>
      <c r="JS49" s="183"/>
      <c r="JT49" s="183"/>
      <c r="JU49" s="183"/>
      <c r="JV49" s="183"/>
      <c r="JW49" s="183"/>
      <c r="JX49" s="183"/>
      <c r="JY49" s="183"/>
      <c r="JZ49" s="183"/>
      <c r="KA49" s="183"/>
      <c r="KB49" s="183"/>
      <c r="KC49" s="183"/>
      <c r="KD49" s="183"/>
      <c r="KE49" s="183"/>
      <c r="KF49" s="183"/>
      <c r="KG49" s="183"/>
      <c r="KH49" s="183"/>
      <c r="KI49" s="183"/>
      <c r="KJ49" s="183"/>
      <c r="KK49" s="183"/>
      <c r="KL49" s="183"/>
      <c r="KM49" s="183"/>
      <c r="KN49" s="183"/>
      <c r="KO49" s="183"/>
      <c r="KP49" s="183"/>
      <c r="KQ49" s="183"/>
      <c r="KR49" s="183"/>
      <c r="KS49" s="183"/>
      <c r="KT49" s="183"/>
      <c r="KU49" s="183"/>
      <c r="KV49" s="183"/>
      <c r="KW49" s="183"/>
      <c r="KX49" s="183"/>
      <c r="KY49" s="183"/>
      <c r="KZ49" s="183"/>
      <c r="LA49" s="183"/>
      <c r="LB49" s="183"/>
      <c r="LC49" s="183"/>
      <c r="LD49" s="183"/>
      <c r="LE49" s="183"/>
      <c r="LF49" s="183"/>
      <c r="LG49" s="183"/>
      <c r="LH49" s="183"/>
      <c r="LI49" s="183"/>
      <c r="LJ49" s="183"/>
      <c r="LK49" s="183"/>
      <c r="LL49" s="183"/>
      <c r="LM49" s="183"/>
      <c r="LN49" s="183"/>
      <c r="LO49" s="183"/>
      <c r="LP49" s="183"/>
      <c r="LQ49" s="183"/>
      <c r="LR49" s="183"/>
      <c r="LS49" s="183"/>
      <c r="LT49" s="183"/>
      <c r="LU49" s="183"/>
      <c r="LV49" s="183"/>
      <c r="LW49" s="183"/>
      <c r="LX49" s="183"/>
      <c r="LY49" s="183"/>
      <c r="LZ49" s="183"/>
      <c r="MA49" s="183"/>
      <c r="MB49" s="183"/>
      <c r="MC49" s="183"/>
      <c r="MD49" s="183"/>
      <c r="ME49" s="183"/>
      <c r="MF49" s="183"/>
    </row>
    <row r="50" spans="1:344" s="220" customFormat="1" ht="18.75" customHeight="1" outlineLevel="1">
      <c r="A50" s="221"/>
      <c r="B50" s="97"/>
      <c r="C50" s="228"/>
      <c r="D50" s="121" t="s">
        <v>6</v>
      </c>
      <c r="E50" s="223" t="s">
        <v>73</v>
      </c>
      <c r="F50" s="223" t="s">
        <v>77</v>
      </c>
      <c r="G50" s="223"/>
      <c r="H50" s="133"/>
      <c r="I50" s="482">
        <f t="shared" ref="I50:O50" si="17">(I14*I39)</f>
        <v>17931860.396599527</v>
      </c>
      <c r="J50" s="475">
        <f t="shared" si="17"/>
        <v>19761932.27309528</v>
      </c>
      <c r="K50" s="475">
        <f t="shared" si="17"/>
        <v>21778775.795090564</v>
      </c>
      <c r="L50" s="475">
        <f t="shared" si="17"/>
        <v>24001452.316410121</v>
      </c>
      <c r="M50" s="475">
        <f t="shared" si="17"/>
        <v>26450968.535465986</v>
      </c>
      <c r="N50" s="475">
        <f t="shared" si="17"/>
        <v>29150475.031290036</v>
      </c>
      <c r="O50" s="476">
        <f t="shared" si="17"/>
        <v>32125485.061558396</v>
      </c>
      <c r="P50" s="183"/>
      <c r="Q50" s="183"/>
      <c r="R50" s="183"/>
      <c r="S50" s="183"/>
      <c r="T50" s="183"/>
      <c r="U50" s="183"/>
      <c r="V50" s="183"/>
      <c r="W50" s="183"/>
      <c r="X50" s="183"/>
      <c r="Y50" s="183"/>
      <c r="Z50" s="183"/>
      <c r="AA50" s="183"/>
      <c r="AB50" s="183"/>
      <c r="AC50" s="183"/>
      <c r="AD50" s="183"/>
      <c r="AE50" s="183"/>
      <c r="AF50" s="183"/>
      <c r="AG50" s="183"/>
      <c r="AH50" s="183"/>
      <c r="AI50" s="183"/>
      <c r="AJ50" s="183"/>
      <c r="AK50" s="183"/>
      <c r="AL50" s="183"/>
      <c r="AM50" s="183"/>
      <c r="AN50" s="183"/>
      <c r="AO50" s="183"/>
      <c r="AP50" s="183"/>
      <c r="AQ50" s="183"/>
      <c r="AR50" s="183"/>
      <c r="AS50" s="183"/>
      <c r="AT50" s="183"/>
      <c r="AU50" s="183"/>
      <c r="AV50" s="183"/>
      <c r="AW50" s="183"/>
      <c r="AX50" s="183"/>
      <c r="AY50" s="183"/>
      <c r="AZ50" s="183"/>
      <c r="BA50" s="183"/>
      <c r="BB50" s="183"/>
      <c r="BC50" s="183"/>
      <c r="BD50" s="183"/>
      <c r="BE50" s="183"/>
      <c r="BF50" s="183"/>
      <c r="BG50" s="183"/>
      <c r="BH50" s="183"/>
      <c r="BI50" s="183"/>
      <c r="BJ50" s="183"/>
      <c r="BK50" s="183"/>
      <c r="BL50" s="183"/>
      <c r="BM50" s="183"/>
      <c r="BN50" s="183"/>
      <c r="BO50" s="183"/>
      <c r="BP50" s="183"/>
      <c r="BQ50" s="183"/>
      <c r="BR50" s="183"/>
      <c r="BS50" s="183"/>
      <c r="BT50" s="183"/>
      <c r="BU50" s="183"/>
      <c r="BV50" s="183"/>
      <c r="BW50" s="183"/>
      <c r="BX50" s="183"/>
      <c r="BY50" s="183"/>
      <c r="BZ50" s="183"/>
      <c r="CA50" s="183"/>
      <c r="CB50" s="183"/>
      <c r="CC50" s="183"/>
      <c r="CD50" s="183"/>
      <c r="CE50" s="183"/>
      <c r="CF50" s="183"/>
      <c r="CG50" s="183"/>
      <c r="CH50" s="183"/>
      <c r="CI50" s="183"/>
      <c r="CJ50" s="183"/>
      <c r="CK50" s="183"/>
      <c r="CL50" s="183"/>
      <c r="CM50" s="183"/>
      <c r="CN50" s="183"/>
      <c r="CO50" s="183"/>
      <c r="CP50" s="183"/>
      <c r="CQ50" s="183"/>
      <c r="CR50" s="183"/>
      <c r="CS50" s="183"/>
      <c r="CT50" s="183"/>
      <c r="CU50" s="183"/>
      <c r="CV50" s="183"/>
      <c r="CW50" s="183"/>
      <c r="CX50" s="183"/>
      <c r="CY50" s="183"/>
      <c r="CZ50" s="183"/>
      <c r="DA50" s="183"/>
      <c r="DB50" s="183"/>
      <c r="DC50" s="183"/>
      <c r="DD50" s="183"/>
      <c r="DE50" s="183"/>
      <c r="DF50" s="183"/>
      <c r="DG50" s="183"/>
      <c r="DH50" s="183"/>
      <c r="DI50" s="183"/>
      <c r="DJ50" s="183"/>
      <c r="DK50" s="183"/>
      <c r="DL50" s="183"/>
      <c r="DM50" s="183"/>
      <c r="DN50" s="183"/>
      <c r="DO50" s="183"/>
      <c r="DP50" s="183"/>
      <c r="DQ50" s="183"/>
      <c r="DR50" s="183"/>
      <c r="DS50" s="183"/>
      <c r="DT50" s="183"/>
      <c r="DU50" s="183"/>
      <c r="DV50" s="183"/>
      <c r="DW50" s="183"/>
      <c r="DX50" s="183"/>
      <c r="DY50" s="183"/>
      <c r="DZ50" s="183"/>
      <c r="EA50" s="183"/>
      <c r="EB50" s="183"/>
      <c r="EC50" s="183"/>
      <c r="ED50" s="183"/>
      <c r="EE50" s="183"/>
      <c r="EF50" s="183"/>
      <c r="EG50" s="183"/>
      <c r="EH50" s="183"/>
      <c r="EI50" s="183"/>
      <c r="EJ50" s="183"/>
      <c r="EK50" s="183"/>
      <c r="EL50" s="183"/>
      <c r="EM50" s="183"/>
      <c r="EN50" s="183"/>
      <c r="EO50" s="183"/>
      <c r="EP50" s="183"/>
      <c r="EQ50" s="183"/>
      <c r="ER50" s="183"/>
      <c r="ES50" s="183"/>
      <c r="ET50" s="183"/>
      <c r="EU50" s="183"/>
      <c r="EV50" s="183"/>
      <c r="EW50" s="183"/>
      <c r="EX50" s="183"/>
      <c r="EY50" s="183"/>
      <c r="EZ50" s="183"/>
      <c r="FA50" s="183"/>
      <c r="FB50" s="183"/>
      <c r="FC50" s="183"/>
      <c r="FD50" s="183"/>
      <c r="FE50" s="183"/>
      <c r="FF50" s="183"/>
      <c r="FG50" s="183"/>
      <c r="FH50" s="183"/>
      <c r="FI50" s="183"/>
      <c r="FJ50" s="183"/>
      <c r="FK50" s="183"/>
      <c r="FL50" s="183"/>
      <c r="FM50" s="183"/>
      <c r="FN50" s="183"/>
      <c r="FO50" s="183"/>
      <c r="FP50" s="183"/>
      <c r="FQ50" s="183"/>
      <c r="FR50" s="183"/>
      <c r="FS50" s="183"/>
      <c r="FT50" s="183"/>
      <c r="FU50" s="183"/>
      <c r="FV50" s="183"/>
      <c r="FW50" s="183"/>
      <c r="FX50" s="183"/>
      <c r="FY50" s="183"/>
      <c r="FZ50" s="183"/>
      <c r="GA50" s="183"/>
      <c r="GB50" s="183"/>
      <c r="GC50" s="183"/>
      <c r="GD50" s="183"/>
      <c r="GE50" s="183"/>
      <c r="GF50" s="183"/>
      <c r="GG50" s="183"/>
      <c r="GH50" s="183"/>
      <c r="GI50" s="183"/>
      <c r="GJ50" s="183"/>
      <c r="GK50" s="183"/>
      <c r="GL50" s="183"/>
      <c r="GM50" s="183"/>
      <c r="GN50" s="183"/>
      <c r="GO50" s="183"/>
      <c r="GP50" s="183"/>
      <c r="GQ50" s="183"/>
      <c r="GR50" s="183"/>
      <c r="GS50" s="183"/>
      <c r="GT50" s="183"/>
      <c r="GU50" s="183"/>
      <c r="GV50" s="183"/>
      <c r="GW50" s="183"/>
      <c r="GX50" s="183"/>
      <c r="GY50" s="183"/>
      <c r="GZ50" s="183"/>
      <c r="HA50" s="183"/>
      <c r="HB50" s="183"/>
      <c r="HC50" s="183"/>
      <c r="HD50" s="183"/>
      <c r="HE50" s="183"/>
      <c r="HF50" s="183"/>
      <c r="HG50" s="183"/>
      <c r="HH50" s="183"/>
      <c r="HI50" s="183"/>
      <c r="HJ50" s="183"/>
      <c r="HK50" s="183"/>
      <c r="HL50" s="183"/>
      <c r="HM50" s="183"/>
      <c r="HN50" s="183"/>
      <c r="HO50" s="183"/>
      <c r="HP50" s="183"/>
      <c r="HQ50" s="183"/>
      <c r="HR50" s="183"/>
      <c r="HS50" s="183"/>
      <c r="HT50" s="183"/>
      <c r="HU50" s="183"/>
      <c r="HV50" s="183"/>
      <c r="HW50" s="183"/>
      <c r="HX50" s="183"/>
      <c r="HY50" s="183"/>
      <c r="HZ50" s="183"/>
      <c r="IA50" s="183"/>
      <c r="IB50" s="183"/>
      <c r="IC50" s="183"/>
      <c r="ID50" s="183"/>
      <c r="IE50" s="183"/>
      <c r="IF50" s="183"/>
      <c r="IG50" s="183"/>
      <c r="IH50" s="183"/>
      <c r="II50" s="183"/>
      <c r="IJ50" s="183"/>
      <c r="IK50" s="183"/>
      <c r="IL50" s="183"/>
      <c r="IM50" s="183"/>
      <c r="IN50" s="183"/>
      <c r="IO50" s="183"/>
      <c r="IP50" s="183"/>
      <c r="IQ50" s="183"/>
      <c r="IR50" s="183"/>
      <c r="IS50" s="183"/>
      <c r="IT50" s="183"/>
      <c r="IU50" s="183"/>
      <c r="IV50" s="183"/>
      <c r="IW50" s="183"/>
      <c r="IX50" s="183"/>
      <c r="IY50" s="183"/>
      <c r="IZ50" s="183"/>
      <c r="JA50" s="183"/>
      <c r="JB50" s="183"/>
      <c r="JC50" s="183"/>
      <c r="JD50" s="183"/>
      <c r="JE50" s="183"/>
      <c r="JF50" s="183"/>
      <c r="JG50" s="183"/>
      <c r="JH50" s="183"/>
      <c r="JI50" s="183"/>
      <c r="JJ50" s="183"/>
      <c r="JK50" s="183"/>
      <c r="JL50" s="183"/>
      <c r="JM50" s="183"/>
      <c r="JN50" s="183"/>
      <c r="JO50" s="183"/>
      <c r="JP50" s="183"/>
      <c r="JQ50" s="183"/>
      <c r="JR50" s="183"/>
      <c r="JS50" s="183"/>
      <c r="JT50" s="183"/>
      <c r="JU50" s="183"/>
      <c r="JV50" s="183"/>
      <c r="JW50" s="183"/>
      <c r="JX50" s="183"/>
      <c r="JY50" s="183"/>
      <c r="JZ50" s="183"/>
      <c r="KA50" s="183"/>
      <c r="KB50" s="183"/>
      <c r="KC50" s="183"/>
      <c r="KD50" s="183"/>
      <c r="KE50" s="183"/>
      <c r="KF50" s="183"/>
      <c r="KG50" s="183"/>
      <c r="KH50" s="183"/>
      <c r="KI50" s="183"/>
      <c r="KJ50" s="183"/>
      <c r="KK50" s="183"/>
      <c r="KL50" s="183"/>
      <c r="KM50" s="183"/>
      <c r="KN50" s="183"/>
      <c r="KO50" s="183"/>
      <c r="KP50" s="183"/>
      <c r="KQ50" s="183"/>
      <c r="KR50" s="183"/>
      <c r="KS50" s="183"/>
      <c r="KT50" s="183"/>
      <c r="KU50" s="183"/>
      <c r="KV50" s="183"/>
      <c r="KW50" s="183"/>
      <c r="KX50" s="183"/>
      <c r="KY50" s="183"/>
      <c r="KZ50" s="183"/>
      <c r="LA50" s="183"/>
      <c r="LB50" s="183"/>
      <c r="LC50" s="183"/>
      <c r="LD50" s="183"/>
      <c r="LE50" s="183"/>
      <c r="LF50" s="183"/>
      <c r="LG50" s="183"/>
      <c r="LH50" s="183"/>
      <c r="LI50" s="183"/>
      <c r="LJ50" s="183"/>
      <c r="LK50" s="183"/>
      <c r="LL50" s="183"/>
      <c r="LM50" s="183"/>
      <c r="LN50" s="183"/>
      <c r="LO50" s="183"/>
      <c r="LP50" s="183"/>
      <c r="LQ50" s="183"/>
      <c r="LR50" s="183"/>
      <c r="LS50" s="183"/>
      <c r="LT50" s="183"/>
      <c r="LU50" s="183"/>
      <c r="LV50" s="183"/>
      <c r="LW50" s="183"/>
      <c r="LX50" s="183"/>
      <c r="LY50" s="183"/>
      <c r="LZ50" s="183"/>
      <c r="MA50" s="183"/>
      <c r="MB50" s="183"/>
      <c r="MC50" s="183"/>
      <c r="MD50" s="183"/>
      <c r="ME50" s="183"/>
      <c r="MF50" s="183"/>
    </row>
    <row r="51" spans="1:344" s="220" customFormat="1" ht="18.75" customHeight="1" outlineLevel="1">
      <c r="A51" s="221"/>
      <c r="B51" s="97"/>
      <c r="C51" s="228"/>
      <c r="D51" s="121" t="s">
        <v>7</v>
      </c>
      <c r="E51" s="223" t="s">
        <v>73</v>
      </c>
      <c r="F51" s="223" t="s">
        <v>77</v>
      </c>
      <c r="G51" s="223"/>
      <c r="H51" s="133"/>
      <c r="I51" s="482">
        <f t="shared" ref="I51:O51" si="18">(I14*I40)</f>
        <v>21354075.746005114</v>
      </c>
      <c r="J51" s="475">
        <f t="shared" si="18"/>
        <v>23533408.654415157</v>
      </c>
      <c r="K51" s="475">
        <f t="shared" si="18"/>
        <v>25935157.741458803</v>
      </c>
      <c r="L51" s="475">
        <f t="shared" si="18"/>
        <v>28582022.135078862</v>
      </c>
      <c r="M51" s="475">
        <f t="shared" si="18"/>
        <v>31499017.568118602</v>
      </c>
      <c r="N51" s="475">
        <f t="shared" si="18"/>
        <v>34713712.804068074</v>
      </c>
      <c r="O51" s="476">
        <f t="shared" si="18"/>
        <v>38256490.191712849</v>
      </c>
      <c r="P51" s="183"/>
      <c r="Q51" s="183"/>
      <c r="R51" s="183"/>
      <c r="S51" s="183"/>
      <c r="T51" s="183"/>
      <c r="U51" s="183"/>
      <c r="V51" s="183"/>
      <c r="W51" s="183"/>
      <c r="X51" s="183"/>
      <c r="Y51" s="183"/>
      <c r="Z51" s="183"/>
      <c r="AA51" s="183"/>
      <c r="AB51" s="183"/>
      <c r="AC51" s="183"/>
      <c r="AD51" s="183"/>
      <c r="AE51" s="183"/>
      <c r="AF51" s="183"/>
      <c r="AG51" s="183"/>
      <c r="AH51" s="183"/>
      <c r="AI51" s="183"/>
      <c r="AJ51" s="183"/>
      <c r="AK51" s="183"/>
      <c r="AL51" s="183"/>
      <c r="AM51" s="183"/>
      <c r="AN51" s="183"/>
      <c r="AO51" s="183"/>
      <c r="AP51" s="183"/>
      <c r="AQ51" s="183"/>
      <c r="AR51" s="183"/>
      <c r="AS51" s="183"/>
      <c r="AT51" s="183"/>
      <c r="AU51" s="183"/>
      <c r="AV51" s="183"/>
      <c r="AW51" s="183"/>
      <c r="AX51" s="183"/>
      <c r="AY51" s="183"/>
      <c r="AZ51" s="183"/>
      <c r="BA51" s="183"/>
      <c r="BB51" s="183"/>
      <c r="BC51" s="183"/>
      <c r="BD51" s="183"/>
      <c r="BE51" s="183"/>
      <c r="BF51" s="183"/>
      <c r="BG51" s="183"/>
      <c r="BH51" s="183"/>
      <c r="BI51" s="183"/>
      <c r="BJ51" s="183"/>
      <c r="BK51" s="183"/>
      <c r="BL51" s="183"/>
      <c r="BM51" s="183"/>
      <c r="BN51" s="183"/>
      <c r="BO51" s="183"/>
      <c r="BP51" s="183"/>
      <c r="BQ51" s="183"/>
      <c r="BR51" s="183"/>
      <c r="BS51" s="183"/>
      <c r="BT51" s="183"/>
      <c r="BU51" s="183"/>
      <c r="BV51" s="183"/>
      <c r="BW51" s="183"/>
      <c r="BX51" s="183"/>
      <c r="BY51" s="183"/>
      <c r="BZ51" s="183"/>
      <c r="CA51" s="183"/>
      <c r="CB51" s="183"/>
      <c r="CC51" s="183"/>
      <c r="CD51" s="183"/>
      <c r="CE51" s="183"/>
      <c r="CF51" s="183"/>
      <c r="CG51" s="183"/>
      <c r="CH51" s="183"/>
      <c r="CI51" s="183"/>
      <c r="CJ51" s="183"/>
      <c r="CK51" s="183"/>
      <c r="CL51" s="183"/>
      <c r="CM51" s="183"/>
      <c r="CN51" s="183"/>
      <c r="CO51" s="183"/>
      <c r="CP51" s="183"/>
      <c r="CQ51" s="183"/>
      <c r="CR51" s="183"/>
      <c r="CS51" s="183"/>
      <c r="CT51" s="183"/>
      <c r="CU51" s="183"/>
      <c r="CV51" s="183"/>
      <c r="CW51" s="183"/>
      <c r="CX51" s="183"/>
      <c r="CY51" s="183"/>
      <c r="CZ51" s="183"/>
      <c r="DA51" s="183"/>
      <c r="DB51" s="183"/>
      <c r="DC51" s="183"/>
      <c r="DD51" s="183"/>
      <c r="DE51" s="183"/>
      <c r="DF51" s="183"/>
      <c r="DG51" s="183"/>
      <c r="DH51" s="183"/>
      <c r="DI51" s="183"/>
      <c r="DJ51" s="183"/>
      <c r="DK51" s="183"/>
      <c r="DL51" s="183"/>
      <c r="DM51" s="183"/>
      <c r="DN51" s="183"/>
      <c r="DO51" s="183"/>
      <c r="DP51" s="183"/>
      <c r="DQ51" s="183"/>
      <c r="DR51" s="183"/>
      <c r="DS51" s="183"/>
      <c r="DT51" s="183"/>
      <c r="DU51" s="183"/>
      <c r="DV51" s="183"/>
      <c r="DW51" s="183"/>
      <c r="DX51" s="183"/>
      <c r="DY51" s="183"/>
      <c r="DZ51" s="183"/>
      <c r="EA51" s="183"/>
      <c r="EB51" s="183"/>
      <c r="EC51" s="183"/>
      <c r="ED51" s="183"/>
      <c r="EE51" s="183"/>
      <c r="EF51" s="183"/>
      <c r="EG51" s="183"/>
      <c r="EH51" s="183"/>
      <c r="EI51" s="183"/>
      <c r="EJ51" s="183"/>
      <c r="EK51" s="183"/>
      <c r="EL51" s="183"/>
      <c r="EM51" s="183"/>
      <c r="EN51" s="183"/>
      <c r="EO51" s="183"/>
      <c r="EP51" s="183"/>
      <c r="EQ51" s="183"/>
      <c r="ER51" s="183"/>
      <c r="ES51" s="183"/>
      <c r="ET51" s="183"/>
      <c r="EU51" s="183"/>
      <c r="EV51" s="183"/>
      <c r="EW51" s="183"/>
      <c r="EX51" s="183"/>
      <c r="EY51" s="183"/>
      <c r="EZ51" s="183"/>
      <c r="FA51" s="183"/>
      <c r="FB51" s="183"/>
      <c r="FC51" s="183"/>
      <c r="FD51" s="183"/>
      <c r="FE51" s="183"/>
      <c r="FF51" s="183"/>
      <c r="FG51" s="183"/>
      <c r="FH51" s="183"/>
      <c r="FI51" s="183"/>
      <c r="FJ51" s="183"/>
      <c r="FK51" s="183"/>
      <c r="FL51" s="183"/>
      <c r="FM51" s="183"/>
      <c r="FN51" s="183"/>
      <c r="FO51" s="183"/>
      <c r="FP51" s="183"/>
      <c r="FQ51" s="183"/>
      <c r="FR51" s="183"/>
      <c r="FS51" s="183"/>
      <c r="FT51" s="183"/>
      <c r="FU51" s="183"/>
      <c r="FV51" s="183"/>
      <c r="FW51" s="183"/>
      <c r="FX51" s="183"/>
      <c r="FY51" s="183"/>
      <c r="FZ51" s="183"/>
      <c r="GA51" s="183"/>
      <c r="GB51" s="183"/>
      <c r="GC51" s="183"/>
      <c r="GD51" s="183"/>
      <c r="GE51" s="183"/>
      <c r="GF51" s="183"/>
      <c r="GG51" s="183"/>
      <c r="GH51" s="183"/>
      <c r="GI51" s="183"/>
      <c r="GJ51" s="183"/>
      <c r="GK51" s="183"/>
      <c r="GL51" s="183"/>
      <c r="GM51" s="183"/>
      <c r="GN51" s="183"/>
      <c r="GO51" s="183"/>
      <c r="GP51" s="183"/>
      <c r="GQ51" s="183"/>
      <c r="GR51" s="183"/>
      <c r="GS51" s="183"/>
      <c r="GT51" s="183"/>
      <c r="GU51" s="183"/>
      <c r="GV51" s="183"/>
      <c r="GW51" s="183"/>
      <c r="GX51" s="183"/>
      <c r="GY51" s="183"/>
      <c r="GZ51" s="183"/>
      <c r="HA51" s="183"/>
      <c r="HB51" s="183"/>
      <c r="HC51" s="183"/>
      <c r="HD51" s="183"/>
      <c r="HE51" s="183"/>
      <c r="HF51" s="183"/>
      <c r="HG51" s="183"/>
      <c r="HH51" s="183"/>
      <c r="HI51" s="183"/>
      <c r="HJ51" s="183"/>
      <c r="HK51" s="183"/>
      <c r="HL51" s="183"/>
      <c r="HM51" s="183"/>
      <c r="HN51" s="183"/>
      <c r="HO51" s="183"/>
      <c r="HP51" s="183"/>
      <c r="HQ51" s="183"/>
      <c r="HR51" s="183"/>
      <c r="HS51" s="183"/>
      <c r="HT51" s="183"/>
      <c r="HU51" s="183"/>
      <c r="HV51" s="183"/>
      <c r="HW51" s="183"/>
      <c r="HX51" s="183"/>
      <c r="HY51" s="183"/>
      <c r="HZ51" s="183"/>
      <c r="IA51" s="183"/>
      <c r="IB51" s="183"/>
      <c r="IC51" s="183"/>
      <c r="ID51" s="183"/>
      <c r="IE51" s="183"/>
      <c r="IF51" s="183"/>
      <c r="IG51" s="183"/>
      <c r="IH51" s="183"/>
      <c r="II51" s="183"/>
      <c r="IJ51" s="183"/>
      <c r="IK51" s="183"/>
      <c r="IL51" s="183"/>
      <c r="IM51" s="183"/>
      <c r="IN51" s="183"/>
      <c r="IO51" s="183"/>
      <c r="IP51" s="183"/>
      <c r="IQ51" s="183"/>
      <c r="IR51" s="183"/>
      <c r="IS51" s="183"/>
      <c r="IT51" s="183"/>
      <c r="IU51" s="183"/>
      <c r="IV51" s="183"/>
      <c r="IW51" s="183"/>
      <c r="IX51" s="183"/>
      <c r="IY51" s="183"/>
      <c r="IZ51" s="183"/>
      <c r="JA51" s="183"/>
      <c r="JB51" s="183"/>
      <c r="JC51" s="183"/>
      <c r="JD51" s="183"/>
      <c r="JE51" s="183"/>
      <c r="JF51" s="183"/>
      <c r="JG51" s="183"/>
      <c r="JH51" s="183"/>
      <c r="JI51" s="183"/>
      <c r="JJ51" s="183"/>
      <c r="JK51" s="183"/>
      <c r="JL51" s="183"/>
      <c r="JM51" s="183"/>
      <c r="JN51" s="183"/>
      <c r="JO51" s="183"/>
      <c r="JP51" s="183"/>
      <c r="JQ51" s="183"/>
      <c r="JR51" s="183"/>
      <c r="JS51" s="183"/>
      <c r="JT51" s="183"/>
      <c r="JU51" s="183"/>
      <c r="JV51" s="183"/>
      <c r="JW51" s="183"/>
      <c r="JX51" s="183"/>
      <c r="JY51" s="183"/>
      <c r="JZ51" s="183"/>
      <c r="KA51" s="183"/>
      <c r="KB51" s="183"/>
      <c r="KC51" s="183"/>
      <c r="KD51" s="183"/>
      <c r="KE51" s="183"/>
      <c r="KF51" s="183"/>
      <c r="KG51" s="183"/>
      <c r="KH51" s="183"/>
      <c r="KI51" s="183"/>
      <c r="KJ51" s="183"/>
      <c r="KK51" s="183"/>
      <c r="KL51" s="183"/>
      <c r="KM51" s="183"/>
      <c r="KN51" s="183"/>
      <c r="KO51" s="183"/>
      <c r="KP51" s="183"/>
      <c r="KQ51" s="183"/>
      <c r="KR51" s="183"/>
      <c r="KS51" s="183"/>
      <c r="KT51" s="183"/>
      <c r="KU51" s="183"/>
      <c r="KV51" s="183"/>
      <c r="KW51" s="183"/>
      <c r="KX51" s="183"/>
      <c r="KY51" s="183"/>
      <c r="KZ51" s="183"/>
      <c r="LA51" s="183"/>
      <c r="LB51" s="183"/>
      <c r="LC51" s="183"/>
      <c r="LD51" s="183"/>
      <c r="LE51" s="183"/>
      <c r="LF51" s="183"/>
      <c r="LG51" s="183"/>
      <c r="LH51" s="183"/>
      <c r="LI51" s="183"/>
      <c r="LJ51" s="183"/>
      <c r="LK51" s="183"/>
      <c r="LL51" s="183"/>
      <c r="LM51" s="183"/>
      <c r="LN51" s="183"/>
      <c r="LO51" s="183"/>
      <c r="LP51" s="183"/>
      <c r="LQ51" s="183"/>
      <c r="LR51" s="183"/>
      <c r="LS51" s="183"/>
      <c r="LT51" s="183"/>
      <c r="LU51" s="183"/>
      <c r="LV51" s="183"/>
      <c r="LW51" s="183"/>
      <c r="LX51" s="183"/>
      <c r="LY51" s="183"/>
      <c r="LZ51" s="183"/>
      <c r="MA51" s="183"/>
      <c r="MB51" s="183"/>
      <c r="MC51" s="183"/>
      <c r="MD51" s="183"/>
      <c r="ME51" s="183"/>
      <c r="MF51" s="183"/>
    </row>
    <row r="52" spans="1:344" s="220" customFormat="1" ht="18.75" customHeight="1" outlineLevel="1" thickBot="1">
      <c r="A52" s="221"/>
      <c r="B52" s="97"/>
      <c r="C52" s="228"/>
      <c r="D52" s="121"/>
      <c r="E52" s="223" t="s">
        <v>73</v>
      </c>
      <c r="F52" s="223" t="s">
        <v>77</v>
      </c>
      <c r="G52" s="223"/>
      <c r="H52" s="134" t="s">
        <v>59</v>
      </c>
      <c r="I52" s="484">
        <f>SUM(I49:I51)</f>
        <v>49693846.866254941</v>
      </c>
      <c r="J52" s="485">
        <f>SUM(J49:J51)</f>
        <v>54765451.795884311</v>
      </c>
      <c r="K52" s="485">
        <f t="shared" ref="K52:O52" si="19">SUM(K49:K51)</f>
        <v>60354649.50981687</v>
      </c>
      <c r="L52" s="485">
        <f t="shared" si="19"/>
        <v>66514263.974840254</v>
      </c>
      <c r="M52" s="485">
        <f t="shared" si="19"/>
        <v>73302510.213320524</v>
      </c>
      <c r="N52" s="485">
        <f t="shared" si="19"/>
        <v>80783544.498161346</v>
      </c>
      <c r="O52" s="486">
        <f t="shared" si="19"/>
        <v>89028070.699010193</v>
      </c>
      <c r="P52" s="183"/>
      <c r="Q52" s="183"/>
      <c r="R52" s="183"/>
      <c r="S52" s="183"/>
      <c r="T52" s="183"/>
      <c r="U52" s="183"/>
      <c r="V52" s="183"/>
      <c r="W52" s="183"/>
      <c r="X52" s="183"/>
      <c r="Y52" s="183"/>
      <c r="Z52" s="183"/>
      <c r="AA52" s="183"/>
      <c r="AB52" s="183"/>
      <c r="AC52" s="183"/>
      <c r="AD52" s="183"/>
      <c r="AE52" s="183"/>
      <c r="AF52" s="183"/>
      <c r="AG52" s="183"/>
      <c r="AH52" s="183"/>
      <c r="AI52" s="183"/>
      <c r="AJ52" s="183"/>
      <c r="AK52" s="183"/>
      <c r="AL52" s="183"/>
      <c r="AM52" s="183"/>
      <c r="AN52" s="183"/>
      <c r="AO52" s="183"/>
      <c r="AP52" s="183"/>
      <c r="AQ52" s="183"/>
      <c r="AR52" s="183"/>
      <c r="AS52" s="183"/>
      <c r="AT52" s="183"/>
      <c r="AU52" s="183"/>
      <c r="AV52" s="183"/>
      <c r="AW52" s="183"/>
      <c r="AX52" s="183"/>
      <c r="AY52" s="183"/>
      <c r="AZ52" s="183"/>
      <c r="BA52" s="183"/>
      <c r="BB52" s="183"/>
      <c r="BC52" s="183"/>
      <c r="BD52" s="183"/>
      <c r="BE52" s="183"/>
      <c r="BF52" s="183"/>
      <c r="BG52" s="183"/>
      <c r="BH52" s="183"/>
      <c r="BI52" s="183"/>
      <c r="BJ52" s="183"/>
      <c r="BK52" s="183"/>
      <c r="BL52" s="183"/>
      <c r="BM52" s="183"/>
      <c r="BN52" s="183"/>
      <c r="BO52" s="183"/>
      <c r="BP52" s="183"/>
      <c r="BQ52" s="183"/>
      <c r="BR52" s="183"/>
      <c r="BS52" s="183"/>
      <c r="BT52" s="183"/>
      <c r="BU52" s="183"/>
      <c r="BV52" s="183"/>
      <c r="BW52" s="183"/>
      <c r="BX52" s="183"/>
      <c r="BY52" s="183"/>
      <c r="BZ52" s="183"/>
      <c r="CA52" s="183"/>
      <c r="CB52" s="183"/>
      <c r="CC52" s="183"/>
      <c r="CD52" s="183"/>
      <c r="CE52" s="183"/>
      <c r="CF52" s="183"/>
      <c r="CG52" s="183"/>
      <c r="CH52" s="183"/>
      <c r="CI52" s="183"/>
      <c r="CJ52" s="183"/>
      <c r="CK52" s="183"/>
      <c r="CL52" s="183"/>
      <c r="CM52" s="183"/>
      <c r="CN52" s="183"/>
      <c r="CO52" s="183"/>
      <c r="CP52" s="183"/>
      <c r="CQ52" s="183"/>
      <c r="CR52" s="183"/>
      <c r="CS52" s="183"/>
      <c r="CT52" s="183"/>
      <c r="CU52" s="183"/>
      <c r="CV52" s="183"/>
      <c r="CW52" s="183"/>
      <c r="CX52" s="183"/>
      <c r="CY52" s="183"/>
      <c r="CZ52" s="183"/>
      <c r="DA52" s="183"/>
      <c r="DB52" s="183"/>
      <c r="DC52" s="183"/>
      <c r="DD52" s="183"/>
      <c r="DE52" s="183"/>
      <c r="DF52" s="183"/>
      <c r="DG52" s="183"/>
      <c r="DH52" s="183"/>
      <c r="DI52" s="183"/>
      <c r="DJ52" s="183"/>
      <c r="DK52" s="183"/>
      <c r="DL52" s="183"/>
      <c r="DM52" s="183"/>
      <c r="DN52" s="183"/>
      <c r="DO52" s="183"/>
      <c r="DP52" s="183"/>
      <c r="DQ52" s="183"/>
      <c r="DR52" s="183"/>
      <c r="DS52" s="183"/>
      <c r="DT52" s="183"/>
      <c r="DU52" s="183"/>
      <c r="DV52" s="183"/>
      <c r="DW52" s="183"/>
      <c r="DX52" s="183"/>
      <c r="DY52" s="183"/>
      <c r="DZ52" s="183"/>
      <c r="EA52" s="183"/>
      <c r="EB52" s="183"/>
      <c r="EC52" s="183"/>
      <c r="ED52" s="183"/>
      <c r="EE52" s="183"/>
      <c r="EF52" s="183"/>
      <c r="EG52" s="183"/>
      <c r="EH52" s="183"/>
      <c r="EI52" s="183"/>
      <c r="EJ52" s="183"/>
      <c r="EK52" s="183"/>
      <c r="EL52" s="183"/>
      <c r="EM52" s="183"/>
      <c r="EN52" s="183"/>
      <c r="EO52" s="183"/>
      <c r="EP52" s="183"/>
      <c r="EQ52" s="183"/>
      <c r="ER52" s="183"/>
      <c r="ES52" s="183"/>
      <c r="ET52" s="183"/>
      <c r="EU52" s="183"/>
      <c r="EV52" s="183"/>
      <c r="EW52" s="183"/>
      <c r="EX52" s="183"/>
      <c r="EY52" s="183"/>
      <c r="EZ52" s="183"/>
      <c r="FA52" s="183"/>
      <c r="FB52" s="183"/>
      <c r="FC52" s="183"/>
      <c r="FD52" s="183"/>
      <c r="FE52" s="183"/>
      <c r="FF52" s="183"/>
      <c r="FG52" s="183"/>
      <c r="FH52" s="183"/>
      <c r="FI52" s="183"/>
      <c r="FJ52" s="183"/>
      <c r="FK52" s="183"/>
      <c r="FL52" s="183"/>
      <c r="FM52" s="183"/>
      <c r="FN52" s="183"/>
      <c r="FO52" s="183"/>
      <c r="FP52" s="183"/>
      <c r="FQ52" s="183"/>
      <c r="FR52" s="183"/>
      <c r="FS52" s="183"/>
      <c r="FT52" s="183"/>
      <c r="FU52" s="183"/>
      <c r="FV52" s="183"/>
      <c r="FW52" s="183"/>
      <c r="FX52" s="183"/>
      <c r="FY52" s="183"/>
      <c r="FZ52" s="183"/>
      <c r="GA52" s="183"/>
      <c r="GB52" s="183"/>
      <c r="GC52" s="183"/>
      <c r="GD52" s="183"/>
      <c r="GE52" s="183"/>
      <c r="GF52" s="183"/>
      <c r="GG52" s="183"/>
      <c r="GH52" s="183"/>
      <c r="GI52" s="183"/>
      <c r="GJ52" s="183"/>
      <c r="GK52" s="183"/>
      <c r="GL52" s="183"/>
      <c r="GM52" s="183"/>
      <c r="GN52" s="183"/>
      <c r="GO52" s="183"/>
      <c r="GP52" s="183"/>
      <c r="GQ52" s="183"/>
      <c r="GR52" s="183"/>
      <c r="GS52" s="183"/>
      <c r="GT52" s="183"/>
      <c r="GU52" s="183"/>
      <c r="GV52" s="183"/>
      <c r="GW52" s="183"/>
      <c r="GX52" s="183"/>
      <c r="GY52" s="183"/>
      <c r="GZ52" s="183"/>
      <c r="HA52" s="183"/>
      <c r="HB52" s="183"/>
      <c r="HC52" s="183"/>
      <c r="HD52" s="183"/>
      <c r="HE52" s="183"/>
      <c r="HF52" s="183"/>
      <c r="HG52" s="183"/>
      <c r="HH52" s="183"/>
      <c r="HI52" s="183"/>
      <c r="HJ52" s="183"/>
      <c r="HK52" s="183"/>
      <c r="HL52" s="183"/>
      <c r="HM52" s="183"/>
      <c r="HN52" s="183"/>
      <c r="HO52" s="183"/>
      <c r="HP52" s="183"/>
      <c r="HQ52" s="183"/>
      <c r="HR52" s="183"/>
      <c r="HS52" s="183"/>
      <c r="HT52" s="183"/>
      <c r="HU52" s="183"/>
      <c r="HV52" s="183"/>
      <c r="HW52" s="183"/>
      <c r="HX52" s="183"/>
      <c r="HY52" s="183"/>
      <c r="HZ52" s="183"/>
      <c r="IA52" s="183"/>
      <c r="IB52" s="183"/>
      <c r="IC52" s="183"/>
      <c r="ID52" s="183"/>
      <c r="IE52" s="183"/>
      <c r="IF52" s="183"/>
      <c r="IG52" s="183"/>
      <c r="IH52" s="183"/>
      <c r="II52" s="183"/>
      <c r="IJ52" s="183"/>
      <c r="IK52" s="183"/>
      <c r="IL52" s="183"/>
      <c r="IM52" s="183"/>
      <c r="IN52" s="183"/>
      <c r="IO52" s="183"/>
      <c r="IP52" s="183"/>
      <c r="IQ52" s="183"/>
      <c r="IR52" s="183"/>
      <c r="IS52" s="183"/>
      <c r="IT52" s="183"/>
      <c r="IU52" s="183"/>
      <c r="IV52" s="183"/>
      <c r="IW52" s="183"/>
      <c r="IX52" s="183"/>
      <c r="IY52" s="183"/>
      <c r="IZ52" s="183"/>
      <c r="JA52" s="183"/>
      <c r="JB52" s="183"/>
      <c r="JC52" s="183"/>
      <c r="JD52" s="183"/>
      <c r="JE52" s="183"/>
      <c r="JF52" s="183"/>
      <c r="JG52" s="183"/>
      <c r="JH52" s="183"/>
      <c r="JI52" s="183"/>
      <c r="JJ52" s="183"/>
      <c r="JK52" s="183"/>
      <c r="JL52" s="183"/>
      <c r="JM52" s="183"/>
      <c r="JN52" s="183"/>
      <c r="JO52" s="183"/>
      <c r="JP52" s="183"/>
      <c r="JQ52" s="183"/>
      <c r="JR52" s="183"/>
      <c r="JS52" s="183"/>
      <c r="JT52" s="183"/>
      <c r="JU52" s="183"/>
      <c r="JV52" s="183"/>
      <c r="JW52" s="183"/>
      <c r="JX52" s="183"/>
      <c r="JY52" s="183"/>
      <c r="JZ52" s="183"/>
      <c r="KA52" s="183"/>
      <c r="KB52" s="183"/>
      <c r="KC52" s="183"/>
      <c r="KD52" s="183"/>
      <c r="KE52" s="183"/>
      <c r="KF52" s="183"/>
      <c r="KG52" s="183"/>
      <c r="KH52" s="183"/>
      <c r="KI52" s="183"/>
      <c r="KJ52" s="183"/>
      <c r="KK52" s="183"/>
      <c r="KL52" s="183"/>
      <c r="KM52" s="183"/>
      <c r="KN52" s="183"/>
      <c r="KO52" s="183"/>
      <c r="KP52" s="183"/>
      <c r="KQ52" s="183"/>
      <c r="KR52" s="183"/>
      <c r="KS52" s="183"/>
      <c r="KT52" s="183"/>
      <c r="KU52" s="183"/>
      <c r="KV52" s="183"/>
      <c r="KW52" s="183"/>
      <c r="KX52" s="183"/>
      <c r="KY52" s="183"/>
      <c r="KZ52" s="183"/>
      <c r="LA52" s="183"/>
      <c r="LB52" s="183"/>
      <c r="LC52" s="183"/>
      <c r="LD52" s="183"/>
      <c r="LE52" s="183"/>
      <c r="LF52" s="183"/>
      <c r="LG52" s="183"/>
      <c r="LH52" s="183"/>
      <c r="LI52" s="183"/>
      <c r="LJ52" s="183"/>
      <c r="LK52" s="183"/>
      <c r="LL52" s="183"/>
      <c r="LM52" s="183"/>
      <c r="LN52" s="183"/>
      <c r="LO52" s="183"/>
      <c r="LP52" s="183"/>
      <c r="LQ52" s="183"/>
      <c r="LR52" s="183"/>
      <c r="LS52" s="183"/>
      <c r="LT52" s="183"/>
      <c r="LU52" s="183"/>
      <c r="LV52" s="183"/>
      <c r="LW52" s="183"/>
      <c r="LX52" s="183"/>
      <c r="LY52" s="183"/>
      <c r="LZ52" s="183"/>
      <c r="MA52" s="183"/>
      <c r="MB52" s="183"/>
      <c r="MC52" s="183"/>
      <c r="MD52" s="183"/>
      <c r="ME52" s="183"/>
      <c r="MF52" s="183"/>
    </row>
    <row r="53" spans="1:344" s="220" customFormat="1" ht="15" customHeight="1" outlineLevel="1">
      <c r="A53" s="221"/>
      <c r="B53" s="97"/>
      <c r="C53" s="227" t="s">
        <v>10</v>
      </c>
      <c r="D53" s="121"/>
      <c r="E53" s="223"/>
      <c r="F53" s="223"/>
      <c r="G53" s="223"/>
      <c r="H53" s="134"/>
      <c r="I53" s="119"/>
      <c r="J53" s="119"/>
      <c r="K53" s="119"/>
      <c r="L53" s="7"/>
      <c r="M53" s="29"/>
      <c r="N53" s="29"/>
      <c r="O53" s="110"/>
      <c r="P53" s="183"/>
      <c r="Q53" s="183"/>
      <c r="R53" s="183"/>
      <c r="S53" s="183"/>
      <c r="T53" s="183"/>
      <c r="U53" s="183"/>
      <c r="V53" s="183"/>
      <c r="W53" s="183"/>
      <c r="X53" s="183"/>
      <c r="Y53" s="183"/>
      <c r="Z53" s="183"/>
      <c r="AA53" s="183"/>
      <c r="AB53" s="183"/>
      <c r="AC53" s="183"/>
      <c r="AD53" s="183"/>
      <c r="AE53" s="183"/>
      <c r="AF53" s="183"/>
      <c r="AG53" s="183"/>
      <c r="AH53" s="183"/>
      <c r="AI53" s="183"/>
      <c r="AJ53" s="183"/>
      <c r="AK53" s="183"/>
      <c r="AL53" s="183"/>
      <c r="AM53" s="183"/>
      <c r="AN53" s="183"/>
      <c r="AO53" s="183"/>
      <c r="AP53" s="183"/>
      <c r="AQ53" s="183"/>
      <c r="AR53" s="183"/>
      <c r="AS53" s="183"/>
      <c r="AT53" s="183"/>
      <c r="AU53" s="183"/>
      <c r="AV53" s="183"/>
      <c r="AW53" s="183"/>
      <c r="AX53" s="183"/>
      <c r="AY53" s="183"/>
      <c r="AZ53" s="183"/>
      <c r="BA53" s="183"/>
      <c r="BB53" s="183"/>
      <c r="BC53" s="183"/>
      <c r="BD53" s="183"/>
      <c r="BE53" s="183"/>
      <c r="BF53" s="183"/>
      <c r="BG53" s="183"/>
      <c r="BH53" s="183"/>
      <c r="BI53" s="183"/>
      <c r="BJ53" s="183"/>
      <c r="BK53" s="183"/>
      <c r="BL53" s="183"/>
      <c r="BM53" s="183"/>
      <c r="BN53" s="183"/>
      <c r="BO53" s="183"/>
      <c r="BP53" s="183"/>
      <c r="BQ53" s="183"/>
      <c r="BR53" s="183"/>
      <c r="BS53" s="183"/>
      <c r="BT53" s="183"/>
      <c r="BU53" s="183"/>
      <c r="BV53" s="183"/>
      <c r="BW53" s="183"/>
      <c r="BX53" s="183"/>
      <c r="BY53" s="183"/>
      <c r="BZ53" s="183"/>
      <c r="CA53" s="183"/>
      <c r="CB53" s="183"/>
      <c r="CC53" s="183"/>
      <c r="CD53" s="183"/>
      <c r="CE53" s="183"/>
      <c r="CF53" s="183"/>
      <c r="CG53" s="183"/>
      <c r="CH53" s="183"/>
      <c r="CI53" s="183"/>
      <c r="CJ53" s="183"/>
      <c r="CK53" s="183"/>
      <c r="CL53" s="183"/>
      <c r="CM53" s="183"/>
      <c r="CN53" s="183"/>
      <c r="CO53" s="183"/>
      <c r="CP53" s="183"/>
      <c r="CQ53" s="183"/>
      <c r="CR53" s="183"/>
      <c r="CS53" s="183"/>
      <c r="CT53" s="183"/>
      <c r="CU53" s="183"/>
      <c r="CV53" s="183"/>
      <c r="CW53" s="183"/>
      <c r="CX53" s="183"/>
      <c r="CY53" s="183"/>
      <c r="CZ53" s="183"/>
      <c r="DA53" s="183"/>
      <c r="DB53" s="183"/>
      <c r="DC53" s="183"/>
      <c r="DD53" s="183"/>
      <c r="DE53" s="183"/>
      <c r="DF53" s="183"/>
      <c r="DG53" s="183"/>
      <c r="DH53" s="183"/>
      <c r="DI53" s="183"/>
      <c r="DJ53" s="183"/>
      <c r="DK53" s="183"/>
      <c r="DL53" s="183"/>
      <c r="DM53" s="183"/>
      <c r="DN53" s="183"/>
      <c r="DO53" s="183"/>
      <c r="DP53" s="183"/>
      <c r="DQ53" s="183"/>
      <c r="DR53" s="183"/>
      <c r="DS53" s="183"/>
      <c r="DT53" s="183"/>
      <c r="DU53" s="183"/>
      <c r="DV53" s="183"/>
      <c r="DW53" s="183"/>
      <c r="DX53" s="183"/>
      <c r="DY53" s="183"/>
      <c r="DZ53" s="183"/>
      <c r="EA53" s="183"/>
      <c r="EB53" s="183"/>
      <c r="EC53" s="183"/>
      <c r="ED53" s="183"/>
      <c r="EE53" s="183"/>
      <c r="EF53" s="183"/>
      <c r="EG53" s="183"/>
      <c r="EH53" s="183"/>
      <c r="EI53" s="183"/>
      <c r="EJ53" s="183"/>
      <c r="EK53" s="183"/>
      <c r="EL53" s="183"/>
      <c r="EM53" s="183"/>
      <c r="EN53" s="183"/>
      <c r="EO53" s="183"/>
      <c r="EP53" s="183"/>
      <c r="EQ53" s="183"/>
      <c r="ER53" s="183"/>
      <c r="ES53" s="183"/>
      <c r="ET53" s="183"/>
      <c r="EU53" s="183"/>
      <c r="EV53" s="183"/>
      <c r="EW53" s="183"/>
      <c r="EX53" s="183"/>
      <c r="EY53" s="183"/>
      <c r="EZ53" s="183"/>
      <c r="FA53" s="183"/>
      <c r="FB53" s="183"/>
      <c r="FC53" s="183"/>
      <c r="FD53" s="183"/>
      <c r="FE53" s="183"/>
      <c r="FF53" s="183"/>
      <c r="FG53" s="183"/>
      <c r="FH53" s="183"/>
      <c r="FI53" s="183"/>
      <c r="FJ53" s="183"/>
      <c r="FK53" s="183"/>
      <c r="FL53" s="183"/>
      <c r="FM53" s="183"/>
      <c r="FN53" s="183"/>
      <c r="FO53" s="183"/>
      <c r="FP53" s="183"/>
      <c r="FQ53" s="183"/>
      <c r="FR53" s="183"/>
      <c r="FS53" s="183"/>
      <c r="FT53" s="183"/>
      <c r="FU53" s="183"/>
      <c r="FV53" s="183"/>
      <c r="FW53" s="183"/>
      <c r="FX53" s="183"/>
      <c r="FY53" s="183"/>
      <c r="FZ53" s="183"/>
      <c r="GA53" s="183"/>
      <c r="GB53" s="183"/>
      <c r="GC53" s="183"/>
      <c r="GD53" s="183"/>
      <c r="GE53" s="183"/>
      <c r="GF53" s="183"/>
      <c r="GG53" s="183"/>
      <c r="GH53" s="183"/>
      <c r="GI53" s="183"/>
      <c r="GJ53" s="183"/>
      <c r="GK53" s="183"/>
      <c r="GL53" s="183"/>
      <c r="GM53" s="183"/>
      <c r="GN53" s="183"/>
      <c r="GO53" s="183"/>
      <c r="GP53" s="183"/>
      <c r="GQ53" s="183"/>
      <c r="GR53" s="183"/>
      <c r="GS53" s="183"/>
      <c r="GT53" s="183"/>
      <c r="GU53" s="183"/>
      <c r="GV53" s="183"/>
      <c r="GW53" s="183"/>
      <c r="GX53" s="183"/>
      <c r="GY53" s="183"/>
      <c r="GZ53" s="183"/>
      <c r="HA53" s="183"/>
      <c r="HB53" s="183"/>
      <c r="HC53" s="183"/>
      <c r="HD53" s="183"/>
      <c r="HE53" s="183"/>
      <c r="HF53" s="183"/>
      <c r="HG53" s="183"/>
      <c r="HH53" s="183"/>
      <c r="HI53" s="183"/>
      <c r="HJ53" s="183"/>
      <c r="HK53" s="183"/>
      <c r="HL53" s="183"/>
      <c r="HM53" s="183"/>
      <c r="HN53" s="183"/>
      <c r="HO53" s="183"/>
      <c r="HP53" s="183"/>
      <c r="HQ53" s="183"/>
      <c r="HR53" s="183"/>
      <c r="HS53" s="183"/>
      <c r="HT53" s="183"/>
      <c r="HU53" s="183"/>
      <c r="HV53" s="183"/>
      <c r="HW53" s="183"/>
      <c r="HX53" s="183"/>
      <c r="HY53" s="183"/>
      <c r="HZ53" s="183"/>
      <c r="IA53" s="183"/>
      <c r="IB53" s="183"/>
      <c r="IC53" s="183"/>
      <c r="ID53" s="183"/>
      <c r="IE53" s="183"/>
      <c r="IF53" s="183"/>
      <c r="IG53" s="183"/>
      <c r="IH53" s="183"/>
      <c r="II53" s="183"/>
      <c r="IJ53" s="183"/>
      <c r="IK53" s="183"/>
      <c r="IL53" s="183"/>
      <c r="IM53" s="183"/>
      <c r="IN53" s="183"/>
      <c r="IO53" s="183"/>
      <c r="IP53" s="183"/>
      <c r="IQ53" s="183"/>
      <c r="IR53" s="183"/>
      <c r="IS53" s="183"/>
      <c r="IT53" s="183"/>
      <c r="IU53" s="183"/>
      <c r="IV53" s="183"/>
      <c r="IW53" s="183"/>
      <c r="IX53" s="183"/>
      <c r="IY53" s="183"/>
      <c r="IZ53" s="183"/>
      <c r="JA53" s="183"/>
      <c r="JB53" s="183"/>
      <c r="JC53" s="183"/>
      <c r="JD53" s="183"/>
      <c r="JE53" s="183"/>
      <c r="JF53" s="183"/>
      <c r="JG53" s="183"/>
      <c r="JH53" s="183"/>
      <c r="JI53" s="183"/>
      <c r="JJ53" s="183"/>
      <c r="JK53" s="183"/>
      <c r="JL53" s="183"/>
      <c r="JM53" s="183"/>
      <c r="JN53" s="183"/>
      <c r="JO53" s="183"/>
      <c r="JP53" s="183"/>
      <c r="JQ53" s="183"/>
      <c r="JR53" s="183"/>
      <c r="JS53" s="183"/>
      <c r="JT53" s="183"/>
      <c r="JU53" s="183"/>
      <c r="JV53" s="183"/>
      <c r="JW53" s="183"/>
      <c r="JX53" s="183"/>
      <c r="JY53" s="183"/>
      <c r="JZ53" s="183"/>
      <c r="KA53" s="183"/>
      <c r="KB53" s="183"/>
      <c r="KC53" s="183"/>
      <c r="KD53" s="183"/>
      <c r="KE53" s="183"/>
      <c r="KF53" s="183"/>
      <c r="KG53" s="183"/>
      <c r="KH53" s="183"/>
      <c r="KI53" s="183"/>
      <c r="KJ53" s="183"/>
      <c r="KK53" s="183"/>
      <c r="KL53" s="183"/>
      <c r="KM53" s="183"/>
      <c r="KN53" s="183"/>
      <c r="KO53" s="183"/>
      <c r="KP53" s="183"/>
      <c r="KQ53" s="183"/>
      <c r="KR53" s="183"/>
      <c r="KS53" s="183"/>
      <c r="KT53" s="183"/>
      <c r="KU53" s="183"/>
      <c r="KV53" s="183"/>
      <c r="KW53" s="183"/>
      <c r="KX53" s="183"/>
      <c r="KY53" s="183"/>
      <c r="KZ53" s="183"/>
      <c r="LA53" s="183"/>
      <c r="LB53" s="183"/>
      <c r="LC53" s="183"/>
      <c r="LD53" s="183"/>
      <c r="LE53" s="183"/>
      <c r="LF53" s="183"/>
      <c r="LG53" s="183"/>
      <c r="LH53" s="183"/>
      <c r="LI53" s="183"/>
      <c r="LJ53" s="183"/>
      <c r="LK53" s="183"/>
      <c r="LL53" s="183"/>
      <c r="LM53" s="183"/>
      <c r="LN53" s="183"/>
      <c r="LO53" s="183"/>
      <c r="LP53" s="183"/>
      <c r="LQ53" s="183"/>
      <c r="LR53" s="183"/>
      <c r="LS53" s="183"/>
      <c r="LT53" s="183"/>
      <c r="LU53" s="183"/>
      <c r="LV53" s="183"/>
      <c r="LW53" s="183"/>
      <c r="LX53" s="183"/>
      <c r="LY53" s="183"/>
      <c r="LZ53" s="183"/>
      <c r="MA53" s="183"/>
      <c r="MB53" s="183"/>
      <c r="MC53" s="183"/>
      <c r="MD53" s="183"/>
      <c r="ME53" s="183"/>
      <c r="MF53" s="183"/>
    </row>
    <row r="54" spans="1:344" s="220" customFormat="1" ht="15" customHeight="1" outlineLevel="1">
      <c r="A54" s="221"/>
      <c r="B54" s="97"/>
      <c r="C54" s="99"/>
      <c r="D54" s="121" t="s">
        <v>5</v>
      </c>
      <c r="E54" s="223"/>
      <c r="F54" s="223"/>
      <c r="G54" s="223"/>
      <c r="H54" s="134"/>
      <c r="I54" s="120" t="s">
        <v>62</v>
      </c>
      <c r="J54" s="120"/>
      <c r="K54" s="120"/>
      <c r="L54" s="7"/>
      <c r="M54" s="29"/>
      <c r="N54" s="29"/>
      <c r="O54" s="110"/>
      <c r="P54" s="183"/>
      <c r="Q54" s="183"/>
      <c r="R54" s="183"/>
      <c r="S54" s="183"/>
      <c r="T54" s="183"/>
      <c r="U54" s="183"/>
      <c r="V54" s="183"/>
      <c r="W54" s="183"/>
      <c r="X54" s="183"/>
      <c r="Y54" s="183"/>
      <c r="Z54" s="183"/>
      <c r="AA54" s="183"/>
      <c r="AB54" s="183"/>
      <c r="AC54" s="183"/>
      <c r="AD54" s="183"/>
      <c r="AE54" s="183"/>
      <c r="AF54" s="183"/>
      <c r="AG54" s="183"/>
      <c r="AH54" s="183"/>
      <c r="AI54" s="183"/>
      <c r="AJ54" s="183"/>
      <c r="AK54" s="183"/>
      <c r="AL54" s="183"/>
      <c r="AM54" s="183"/>
      <c r="AN54" s="183"/>
      <c r="AO54" s="183"/>
      <c r="AP54" s="183"/>
      <c r="AQ54" s="183"/>
      <c r="AR54" s="183"/>
      <c r="AS54" s="183"/>
      <c r="AT54" s="183"/>
      <c r="AU54" s="183"/>
      <c r="AV54" s="183"/>
      <c r="AW54" s="183"/>
      <c r="AX54" s="183"/>
      <c r="AY54" s="183"/>
      <c r="AZ54" s="183"/>
      <c r="BA54" s="183"/>
      <c r="BB54" s="183"/>
      <c r="BC54" s="183"/>
      <c r="BD54" s="183"/>
      <c r="BE54" s="183"/>
      <c r="BF54" s="183"/>
      <c r="BG54" s="183"/>
      <c r="BH54" s="183"/>
      <c r="BI54" s="183"/>
      <c r="BJ54" s="183"/>
      <c r="BK54" s="183"/>
      <c r="BL54" s="183"/>
      <c r="BM54" s="183"/>
      <c r="BN54" s="183"/>
      <c r="BO54" s="183"/>
      <c r="BP54" s="183"/>
      <c r="BQ54" s="183"/>
      <c r="BR54" s="183"/>
      <c r="BS54" s="183"/>
      <c r="BT54" s="183"/>
      <c r="BU54" s="183"/>
      <c r="BV54" s="183"/>
      <c r="BW54" s="183"/>
      <c r="BX54" s="183"/>
      <c r="BY54" s="183"/>
      <c r="BZ54" s="183"/>
      <c r="CA54" s="183"/>
      <c r="CB54" s="183"/>
      <c r="CC54" s="183"/>
      <c r="CD54" s="183"/>
      <c r="CE54" s="183"/>
      <c r="CF54" s="183"/>
      <c r="CG54" s="183"/>
      <c r="CH54" s="183"/>
      <c r="CI54" s="183"/>
      <c r="CJ54" s="183"/>
      <c r="CK54" s="183"/>
      <c r="CL54" s="183"/>
      <c r="CM54" s="183"/>
      <c r="CN54" s="183"/>
      <c r="CO54" s="183"/>
      <c r="CP54" s="183"/>
      <c r="CQ54" s="183"/>
      <c r="CR54" s="183"/>
      <c r="CS54" s="183"/>
      <c r="CT54" s="183"/>
      <c r="CU54" s="183"/>
      <c r="CV54" s="183"/>
      <c r="CW54" s="183"/>
      <c r="CX54" s="183"/>
      <c r="CY54" s="183"/>
      <c r="CZ54" s="183"/>
      <c r="DA54" s="183"/>
      <c r="DB54" s="183"/>
      <c r="DC54" s="183"/>
      <c r="DD54" s="183"/>
      <c r="DE54" s="183"/>
      <c r="DF54" s="183"/>
      <c r="DG54" s="183"/>
      <c r="DH54" s="183"/>
      <c r="DI54" s="183"/>
      <c r="DJ54" s="183"/>
      <c r="DK54" s="183"/>
      <c r="DL54" s="183"/>
      <c r="DM54" s="183"/>
      <c r="DN54" s="183"/>
      <c r="DO54" s="183"/>
      <c r="DP54" s="183"/>
      <c r="DQ54" s="183"/>
      <c r="DR54" s="183"/>
      <c r="DS54" s="183"/>
      <c r="DT54" s="183"/>
      <c r="DU54" s="183"/>
      <c r="DV54" s="183"/>
      <c r="DW54" s="183"/>
      <c r="DX54" s="183"/>
      <c r="DY54" s="183"/>
      <c r="DZ54" s="183"/>
      <c r="EA54" s="183"/>
      <c r="EB54" s="183"/>
      <c r="EC54" s="183"/>
      <c r="ED54" s="183"/>
      <c r="EE54" s="183"/>
      <c r="EF54" s="183"/>
      <c r="EG54" s="183"/>
      <c r="EH54" s="183"/>
      <c r="EI54" s="183"/>
      <c r="EJ54" s="183"/>
      <c r="EK54" s="183"/>
      <c r="EL54" s="183"/>
      <c r="EM54" s="183"/>
      <c r="EN54" s="183"/>
      <c r="EO54" s="183"/>
      <c r="EP54" s="183"/>
      <c r="EQ54" s="183"/>
      <c r="ER54" s="183"/>
      <c r="ES54" s="183"/>
      <c r="ET54" s="183"/>
      <c r="EU54" s="183"/>
      <c r="EV54" s="183"/>
      <c r="EW54" s="183"/>
      <c r="EX54" s="183"/>
      <c r="EY54" s="183"/>
      <c r="EZ54" s="183"/>
      <c r="FA54" s="183"/>
      <c r="FB54" s="183"/>
      <c r="FC54" s="183"/>
      <c r="FD54" s="183"/>
      <c r="FE54" s="183"/>
      <c r="FF54" s="183"/>
      <c r="FG54" s="183"/>
      <c r="FH54" s="183"/>
      <c r="FI54" s="183"/>
      <c r="FJ54" s="183"/>
      <c r="FK54" s="183"/>
      <c r="FL54" s="183"/>
      <c r="FM54" s="183"/>
      <c r="FN54" s="183"/>
      <c r="FO54" s="183"/>
      <c r="FP54" s="183"/>
      <c r="FQ54" s="183"/>
      <c r="FR54" s="183"/>
      <c r="FS54" s="183"/>
      <c r="FT54" s="183"/>
      <c r="FU54" s="183"/>
      <c r="FV54" s="183"/>
      <c r="FW54" s="183"/>
      <c r="FX54" s="183"/>
      <c r="FY54" s="183"/>
      <c r="FZ54" s="183"/>
      <c r="GA54" s="183"/>
      <c r="GB54" s="183"/>
      <c r="GC54" s="183"/>
      <c r="GD54" s="183"/>
      <c r="GE54" s="183"/>
      <c r="GF54" s="183"/>
      <c r="GG54" s="183"/>
      <c r="GH54" s="183"/>
      <c r="GI54" s="183"/>
      <c r="GJ54" s="183"/>
      <c r="GK54" s="183"/>
      <c r="GL54" s="183"/>
      <c r="GM54" s="183"/>
      <c r="GN54" s="183"/>
      <c r="GO54" s="183"/>
      <c r="GP54" s="183"/>
      <c r="GQ54" s="183"/>
      <c r="GR54" s="183"/>
      <c r="GS54" s="183"/>
      <c r="GT54" s="183"/>
      <c r="GU54" s="183"/>
      <c r="GV54" s="183"/>
      <c r="GW54" s="183"/>
      <c r="GX54" s="183"/>
      <c r="GY54" s="183"/>
      <c r="GZ54" s="183"/>
      <c r="HA54" s="183"/>
      <c r="HB54" s="183"/>
      <c r="HC54" s="183"/>
      <c r="HD54" s="183"/>
      <c r="HE54" s="183"/>
      <c r="HF54" s="183"/>
      <c r="HG54" s="183"/>
      <c r="HH54" s="183"/>
      <c r="HI54" s="183"/>
      <c r="HJ54" s="183"/>
      <c r="HK54" s="183"/>
      <c r="HL54" s="183"/>
      <c r="HM54" s="183"/>
      <c r="HN54" s="183"/>
      <c r="HO54" s="183"/>
      <c r="HP54" s="183"/>
      <c r="HQ54" s="183"/>
      <c r="HR54" s="183"/>
      <c r="HS54" s="183"/>
      <c r="HT54" s="183"/>
      <c r="HU54" s="183"/>
      <c r="HV54" s="183"/>
      <c r="HW54" s="183"/>
      <c r="HX54" s="183"/>
      <c r="HY54" s="183"/>
      <c r="HZ54" s="183"/>
      <c r="IA54" s="183"/>
      <c r="IB54" s="183"/>
      <c r="IC54" s="183"/>
      <c r="ID54" s="183"/>
      <c r="IE54" s="183"/>
      <c r="IF54" s="183"/>
      <c r="IG54" s="183"/>
      <c r="IH54" s="183"/>
      <c r="II54" s="183"/>
      <c r="IJ54" s="183"/>
      <c r="IK54" s="183"/>
      <c r="IL54" s="183"/>
      <c r="IM54" s="183"/>
      <c r="IN54" s="183"/>
      <c r="IO54" s="183"/>
      <c r="IP54" s="183"/>
      <c r="IQ54" s="183"/>
      <c r="IR54" s="183"/>
      <c r="IS54" s="183"/>
      <c r="IT54" s="183"/>
      <c r="IU54" s="183"/>
      <c r="IV54" s="183"/>
      <c r="IW54" s="183"/>
      <c r="IX54" s="183"/>
      <c r="IY54" s="183"/>
      <c r="IZ54" s="183"/>
      <c r="JA54" s="183"/>
      <c r="JB54" s="183"/>
      <c r="JC54" s="183"/>
      <c r="JD54" s="183"/>
      <c r="JE54" s="183"/>
      <c r="JF54" s="183"/>
      <c r="JG54" s="183"/>
      <c r="JH54" s="183"/>
      <c r="JI54" s="183"/>
      <c r="JJ54" s="183"/>
      <c r="JK54" s="183"/>
      <c r="JL54" s="183"/>
      <c r="JM54" s="183"/>
      <c r="JN54" s="183"/>
      <c r="JO54" s="183"/>
      <c r="JP54" s="183"/>
      <c r="JQ54" s="183"/>
      <c r="JR54" s="183"/>
      <c r="JS54" s="183"/>
      <c r="JT54" s="183"/>
      <c r="JU54" s="183"/>
      <c r="JV54" s="183"/>
      <c r="JW54" s="183"/>
      <c r="JX54" s="183"/>
      <c r="JY54" s="183"/>
      <c r="JZ54" s="183"/>
      <c r="KA54" s="183"/>
      <c r="KB54" s="183"/>
      <c r="KC54" s="183"/>
      <c r="KD54" s="183"/>
      <c r="KE54" s="183"/>
      <c r="KF54" s="183"/>
      <c r="KG54" s="183"/>
      <c r="KH54" s="183"/>
      <c r="KI54" s="183"/>
      <c r="KJ54" s="183"/>
      <c r="KK54" s="183"/>
      <c r="KL54" s="183"/>
      <c r="KM54" s="183"/>
      <c r="KN54" s="183"/>
      <c r="KO54" s="183"/>
      <c r="KP54" s="183"/>
      <c r="KQ54" s="183"/>
      <c r="KR54" s="183"/>
      <c r="KS54" s="183"/>
      <c r="KT54" s="183"/>
      <c r="KU54" s="183"/>
      <c r="KV54" s="183"/>
      <c r="KW54" s="183"/>
      <c r="KX54" s="183"/>
      <c r="KY54" s="183"/>
      <c r="KZ54" s="183"/>
      <c r="LA54" s="183"/>
      <c r="LB54" s="183"/>
      <c r="LC54" s="183"/>
      <c r="LD54" s="183"/>
      <c r="LE54" s="183"/>
      <c r="LF54" s="183"/>
      <c r="LG54" s="183"/>
      <c r="LH54" s="183"/>
      <c r="LI54" s="183"/>
      <c r="LJ54" s="183"/>
      <c r="LK54" s="183"/>
      <c r="LL54" s="183"/>
      <c r="LM54" s="183"/>
      <c r="LN54" s="183"/>
      <c r="LO54" s="183"/>
      <c r="LP54" s="183"/>
      <c r="LQ54" s="183"/>
      <c r="LR54" s="183"/>
      <c r="LS54" s="183"/>
      <c r="LT54" s="183"/>
      <c r="LU54" s="183"/>
      <c r="LV54" s="183"/>
      <c r="LW54" s="183"/>
      <c r="LX54" s="183"/>
      <c r="LY54" s="183"/>
      <c r="LZ54" s="183"/>
      <c r="MA54" s="183"/>
      <c r="MB54" s="183"/>
      <c r="MC54" s="183"/>
      <c r="MD54" s="183"/>
      <c r="ME54" s="183"/>
      <c r="MF54" s="183"/>
    </row>
    <row r="55" spans="1:344" s="220" customFormat="1" ht="15" customHeight="1" outlineLevel="1">
      <c r="A55" s="221"/>
      <c r="B55" s="97"/>
      <c r="C55" s="228"/>
      <c r="D55" s="121" t="s">
        <v>6</v>
      </c>
      <c r="E55" s="223"/>
      <c r="F55" s="223"/>
      <c r="G55" s="223"/>
      <c r="H55" s="134"/>
      <c r="I55" s="120"/>
      <c r="J55" s="120"/>
      <c r="K55" s="120"/>
      <c r="L55" s="7"/>
      <c r="M55" s="29"/>
      <c r="N55" s="29"/>
      <c r="O55" s="110"/>
      <c r="P55" s="183"/>
      <c r="Q55" s="183"/>
      <c r="R55" s="183"/>
      <c r="S55" s="183"/>
      <c r="T55" s="183"/>
      <c r="U55" s="183"/>
      <c r="V55" s="183"/>
      <c r="W55" s="183"/>
      <c r="X55" s="183"/>
      <c r="Y55" s="183"/>
      <c r="Z55" s="183"/>
      <c r="AA55" s="183"/>
      <c r="AB55" s="183"/>
      <c r="AC55" s="183"/>
      <c r="AD55" s="183"/>
      <c r="AE55" s="183"/>
      <c r="AF55" s="183"/>
      <c r="AG55" s="183"/>
      <c r="AH55" s="183"/>
      <c r="AI55" s="183"/>
      <c r="AJ55" s="183"/>
      <c r="AK55" s="183"/>
      <c r="AL55" s="183"/>
      <c r="AM55" s="183"/>
      <c r="AN55" s="183"/>
      <c r="AO55" s="183"/>
      <c r="AP55" s="183"/>
      <c r="AQ55" s="183"/>
      <c r="AR55" s="183"/>
      <c r="AS55" s="183"/>
      <c r="AT55" s="183"/>
      <c r="AU55" s="183"/>
      <c r="AV55" s="183"/>
      <c r="AW55" s="183"/>
      <c r="AX55" s="183"/>
      <c r="AY55" s="183"/>
      <c r="AZ55" s="183"/>
      <c r="BA55" s="183"/>
      <c r="BB55" s="183"/>
      <c r="BC55" s="183"/>
      <c r="BD55" s="183"/>
      <c r="BE55" s="183"/>
      <c r="BF55" s="183"/>
      <c r="BG55" s="183"/>
      <c r="BH55" s="183"/>
      <c r="BI55" s="183"/>
      <c r="BJ55" s="183"/>
      <c r="BK55" s="183"/>
      <c r="BL55" s="183"/>
      <c r="BM55" s="183"/>
      <c r="BN55" s="183"/>
      <c r="BO55" s="183"/>
      <c r="BP55" s="183"/>
      <c r="BQ55" s="183"/>
      <c r="BR55" s="183"/>
      <c r="BS55" s="183"/>
      <c r="BT55" s="183"/>
      <c r="BU55" s="183"/>
      <c r="BV55" s="183"/>
      <c r="BW55" s="183"/>
      <c r="BX55" s="183"/>
      <c r="BY55" s="183"/>
      <c r="BZ55" s="183"/>
      <c r="CA55" s="183"/>
      <c r="CB55" s="183"/>
      <c r="CC55" s="183"/>
      <c r="CD55" s="183"/>
      <c r="CE55" s="183"/>
      <c r="CF55" s="183"/>
      <c r="CG55" s="183"/>
      <c r="CH55" s="183"/>
      <c r="CI55" s="183"/>
      <c r="CJ55" s="183"/>
      <c r="CK55" s="183"/>
      <c r="CL55" s="183"/>
      <c r="CM55" s="183"/>
      <c r="CN55" s="183"/>
      <c r="CO55" s="183"/>
      <c r="CP55" s="183"/>
      <c r="CQ55" s="183"/>
      <c r="CR55" s="183"/>
      <c r="CS55" s="183"/>
      <c r="CT55" s="183"/>
      <c r="CU55" s="183"/>
      <c r="CV55" s="183"/>
      <c r="CW55" s="183"/>
      <c r="CX55" s="183"/>
      <c r="CY55" s="183"/>
      <c r="CZ55" s="183"/>
      <c r="DA55" s="183"/>
      <c r="DB55" s="183"/>
      <c r="DC55" s="183"/>
      <c r="DD55" s="183"/>
      <c r="DE55" s="183"/>
      <c r="DF55" s="183"/>
      <c r="DG55" s="183"/>
      <c r="DH55" s="183"/>
      <c r="DI55" s="183"/>
      <c r="DJ55" s="183"/>
      <c r="DK55" s="183"/>
      <c r="DL55" s="183"/>
      <c r="DM55" s="183"/>
      <c r="DN55" s="183"/>
      <c r="DO55" s="183"/>
      <c r="DP55" s="183"/>
      <c r="DQ55" s="183"/>
      <c r="DR55" s="183"/>
      <c r="DS55" s="183"/>
      <c r="DT55" s="183"/>
      <c r="DU55" s="183"/>
      <c r="DV55" s="183"/>
      <c r="DW55" s="183"/>
      <c r="DX55" s="183"/>
      <c r="DY55" s="183"/>
      <c r="DZ55" s="183"/>
      <c r="EA55" s="183"/>
      <c r="EB55" s="183"/>
      <c r="EC55" s="183"/>
      <c r="ED55" s="183"/>
      <c r="EE55" s="183"/>
      <c r="EF55" s="183"/>
      <c r="EG55" s="183"/>
      <c r="EH55" s="183"/>
      <c r="EI55" s="183"/>
      <c r="EJ55" s="183"/>
      <c r="EK55" s="183"/>
      <c r="EL55" s="183"/>
      <c r="EM55" s="183"/>
      <c r="EN55" s="183"/>
      <c r="EO55" s="183"/>
      <c r="EP55" s="183"/>
      <c r="EQ55" s="183"/>
      <c r="ER55" s="183"/>
      <c r="ES55" s="183"/>
      <c r="ET55" s="183"/>
      <c r="EU55" s="183"/>
      <c r="EV55" s="183"/>
      <c r="EW55" s="183"/>
      <c r="EX55" s="183"/>
      <c r="EY55" s="183"/>
      <c r="EZ55" s="183"/>
      <c r="FA55" s="183"/>
      <c r="FB55" s="183"/>
      <c r="FC55" s="183"/>
      <c r="FD55" s="183"/>
      <c r="FE55" s="183"/>
      <c r="FF55" s="183"/>
      <c r="FG55" s="183"/>
      <c r="FH55" s="183"/>
      <c r="FI55" s="183"/>
      <c r="FJ55" s="183"/>
      <c r="FK55" s="183"/>
      <c r="FL55" s="183"/>
      <c r="FM55" s="183"/>
      <c r="FN55" s="183"/>
      <c r="FO55" s="183"/>
      <c r="FP55" s="183"/>
      <c r="FQ55" s="183"/>
      <c r="FR55" s="183"/>
      <c r="FS55" s="183"/>
      <c r="FT55" s="183"/>
      <c r="FU55" s="183"/>
      <c r="FV55" s="183"/>
      <c r="FW55" s="183"/>
      <c r="FX55" s="183"/>
      <c r="FY55" s="183"/>
      <c r="FZ55" s="183"/>
      <c r="GA55" s="183"/>
      <c r="GB55" s="183"/>
      <c r="GC55" s="183"/>
      <c r="GD55" s="183"/>
      <c r="GE55" s="183"/>
      <c r="GF55" s="183"/>
      <c r="GG55" s="183"/>
      <c r="GH55" s="183"/>
      <c r="GI55" s="183"/>
      <c r="GJ55" s="183"/>
      <c r="GK55" s="183"/>
      <c r="GL55" s="183"/>
      <c r="GM55" s="183"/>
      <c r="GN55" s="183"/>
      <c r="GO55" s="183"/>
      <c r="GP55" s="183"/>
      <c r="GQ55" s="183"/>
      <c r="GR55" s="183"/>
      <c r="GS55" s="183"/>
      <c r="GT55" s="183"/>
      <c r="GU55" s="183"/>
      <c r="GV55" s="183"/>
      <c r="GW55" s="183"/>
      <c r="GX55" s="183"/>
      <c r="GY55" s="183"/>
      <c r="GZ55" s="183"/>
      <c r="HA55" s="183"/>
      <c r="HB55" s="183"/>
      <c r="HC55" s="183"/>
      <c r="HD55" s="183"/>
      <c r="HE55" s="183"/>
      <c r="HF55" s="183"/>
      <c r="HG55" s="183"/>
      <c r="HH55" s="183"/>
      <c r="HI55" s="183"/>
      <c r="HJ55" s="183"/>
      <c r="HK55" s="183"/>
      <c r="HL55" s="183"/>
      <c r="HM55" s="183"/>
      <c r="HN55" s="183"/>
      <c r="HO55" s="183"/>
      <c r="HP55" s="183"/>
      <c r="HQ55" s="183"/>
      <c r="HR55" s="183"/>
      <c r="HS55" s="183"/>
      <c r="HT55" s="183"/>
      <c r="HU55" s="183"/>
      <c r="HV55" s="183"/>
      <c r="HW55" s="183"/>
      <c r="HX55" s="183"/>
      <c r="HY55" s="183"/>
      <c r="HZ55" s="183"/>
      <c r="IA55" s="183"/>
      <c r="IB55" s="183"/>
      <c r="IC55" s="183"/>
      <c r="ID55" s="183"/>
      <c r="IE55" s="183"/>
      <c r="IF55" s="183"/>
      <c r="IG55" s="183"/>
      <c r="IH55" s="183"/>
      <c r="II55" s="183"/>
      <c r="IJ55" s="183"/>
      <c r="IK55" s="183"/>
      <c r="IL55" s="183"/>
      <c r="IM55" s="183"/>
      <c r="IN55" s="183"/>
      <c r="IO55" s="183"/>
      <c r="IP55" s="183"/>
      <c r="IQ55" s="183"/>
      <c r="IR55" s="183"/>
      <c r="IS55" s="183"/>
      <c r="IT55" s="183"/>
      <c r="IU55" s="183"/>
      <c r="IV55" s="183"/>
      <c r="IW55" s="183"/>
      <c r="IX55" s="183"/>
      <c r="IY55" s="183"/>
      <c r="IZ55" s="183"/>
      <c r="JA55" s="183"/>
      <c r="JB55" s="183"/>
      <c r="JC55" s="183"/>
      <c r="JD55" s="183"/>
      <c r="JE55" s="183"/>
      <c r="JF55" s="183"/>
      <c r="JG55" s="183"/>
      <c r="JH55" s="183"/>
      <c r="JI55" s="183"/>
      <c r="JJ55" s="183"/>
      <c r="JK55" s="183"/>
      <c r="JL55" s="183"/>
      <c r="JM55" s="183"/>
      <c r="JN55" s="183"/>
      <c r="JO55" s="183"/>
      <c r="JP55" s="183"/>
      <c r="JQ55" s="183"/>
      <c r="JR55" s="183"/>
      <c r="JS55" s="183"/>
      <c r="JT55" s="183"/>
      <c r="JU55" s="183"/>
      <c r="JV55" s="183"/>
      <c r="JW55" s="183"/>
      <c r="JX55" s="183"/>
      <c r="JY55" s="183"/>
      <c r="JZ55" s="183"/>
      <c r="KA55" s="183"/>
      <c r="KB55" s="183"/>
      <c r="KC55" s="183"/>
      <c r="KD55" s="183"/>
      <c r="KE55" s="183"/>
      <c r="KF55" s="183"/>
      <c r="KG55" s="183"/>
      <c r="KH55" s="183"/>
      <c r="KI55" s="183"/>
      <c r="KJ55" s="183"/>
      <c r="KK55" s="183"/>
      <c r="KL55" s="183"/>
      <c r="KM55" s="183"/>
      <c r="KN55" s="183"/>
      <c r="KO55" s="183"/>
      <c r="KP55" s="183"/>
      <c r="KQ55" s="183"/>
      <c r="KR55" s="183"/>
      <c r="KS55" s="183"/>
      <c r="KT55" s="183"/>
      <c r="KU55" s="183"/>
      <c r="KV55" s="183"/>
      <c r="KW55" s="183"/>
      <c r="KX55" s="183"/>
      <c r="KY55" s="183"/>
      <c r="KZ55" s="183"/>
      <c r="LA55" s="183"/>
      <c r="LB55" s="183"/>
      <c r="LC55" s="183"/>
      <c r="LD55" s="183"/>
      <c r="LE55" s="183"/>
      <c r="LF55" s="183"/>
      <c r="LG55" s="183"/>
      <c r="LH55" s="183"/>
      <c r="LI55" s="183"/>
      <c r="LJ55" s="183"/>
      <c r="LK55" s="183"/>
      <c r="LL55" s="183"/>
      <c r="LM55" s="183"/>
      <c r="LN55" s="183"/>
      <c r="LO55" s="183"/>
      <c r="LP55" s="183"/>
      <c r="LQ55" s="183"/>
      <c r="LR55" s="183"/>
      <c r="LS55" s="183"/>
      <c r="LT55" s="183"/>
      <c r="LU55" s="183"/>
      <c r="LV55" s="183"/>
      <c r="LW55" s="183"/>
      <c r="LX55" s="183"/>
      <c r="LY55" s="183"/>
      <c r="LZ55" s="183"/>
      <c r="MA55" s="183"/>
      <c r="MB55" s="183"/>
      <c r="MC55" s="183"/>
      <c r="MD55" s="183"/>
      <c r="ME55" s="183"/>
      <c r="MF55" s="183"/>
    </row>
    <row r="56" spans="1:344" s="220" customFormat="1" ht="18.75" customHeight="1" outlineLevel="1" thickBot="1">
      <c r="A56" s="221"/>
      <c r="B56" s="97"/>
      <c r="C56" s="228"/>
      <c r="D56" s="121" t="s">
        <v>7</v>
      </c>
      <c r="E56" s="223"/>
      <c r="F56" s="223"/>
      <c r="G56" s="223"/>
      <c r="H56" s="134"/>
      <c r="I56" s="120"/>
      <c r="J56" s="120"/>
      <c r="K56" s="120"/>
      <c r="L56" s="7"/>
      <c r="M56" s="29"/>
      <c r="N56" s="29"/>
      <c r="O56" s="110"/>
      <c r="P56" s="183"/>
      <c r="Q56" s="183"/>
      <c r="R56" s="183"/>
      <c r="S56" s="183"/>
      <c r="T56" s="183"/>
      <c r="U56" s="183"/>
      <c r="V56" s="183"/>
      <c r="W56" s="183"/>
      <c r="X56" s="183"/>
      <c r="Y56" s="183"/>
      <c r="Z56" s="183"/>
      <c r="AA56" s="183"/>
      <c r="AB56" s="183"/>
      <c r="AC56" s="183"/>
      <c r="AD56" s="183"/>
      <c r="AE56" s="183"/>
      <c r="AF56" s="183"/>
      <c r="AG56" s="183"/>
      <c r="AH56" s="183"/>
      <c r="AI56" s="183"/>
      <c r="AJ56" s="183"/>
      <c r="AK56" s="183"/>
      <c r="AL56" s="183"/>
      <c r="AM56" s="183"/>
      <c r="AN56" s="183"/>
      <c r="AO56" s="183"/>
      <c r="AP56" s="183"/>
      <c r="AQ56" s="183"/>
      <c r="AR56" s="183"/>
      <c r="AS56" s="183"/>
      <c r="AT56" s="183"/>
      <c r="AU56" s="183"/>
      <c r="AV56" s="183"/>
      <c r="AW56" s="183"/>
      <c r="AX56" s="183"/>
      <c r="AY56" s="183"/>
      <c r="AZ56" s="183"/>
      <c r="BA56" s="183"/>
      <c r="BB56" s="183"/>
      <c r="BC56" s="183"/>
      <c r="BD56" s="183"/>
      <c r="BE56" s="183"/>
      <c r="BF56" s="183"/>
      <c r="BG56" s="183"/>
      <c r="BH56" s="183"/>
      <c r="BI56" s="183"/>
      <c r="BJ56" s="183"/>
      <c r="BK56" s="183"/>
      <c r="BL56" s="183"/>
      <c r="BM56" s="183"/>
      <c r="BN56" s="183"/>
      <c r="BO56" s="183"/>
      <c r="BP56" s="183"/>
      <c r="BQ56" s="183"/>
      <c r="BR56" s="183"/>
      <c r="BS56" s="183"/>
      <c r="BT56" s="183"/>
      <c r="BU56" s="183"/>
      <c r="BV56" s="183"/>
      <c r="BW56" s="183"/>
      <c r="BX56" s="183"/>
      <c r="BY56" s="183"/>
      <c r="BZ56" s="183"/>
      <c r="CA56" s="183"/>
      <c r="CB56" s="183"/>
      <c r="CC56" s="183"/>
      <c r="CD56" s="183"/>
      <c r="CE56" s="183"/>
      <c r="CF56" s="183"/>
      <c r="CG56" s="183"/>
      <c r="CH56" s="183"/>
      <c r="CI56" s="183"/>
      <c r="CJ56" s="183"/>
      <c r="CK56" s="183"/>
      <c r="CL56" s="183"/>
      <c r="CM56" s="183"/>
      <c r="CN56" s="183"/>
      <c r="CO56" s="183"/>
      <c r="CP56" s="183"/>
      <c r="CQ56" s="183"/>
      <c r="CR56" s="183"/>
      <c r="CS56" s="183"/>
      <c r="CT56" s="183"/>
      <c r="CU56" s="183"/>
      <c r="CV56" s="183"/>
      <c r="CW56" s="183"/>
      <c r="CX56" s="183"/>
      <c r="CY56" s="183"/>
      <c r="CZ56" s="183"/>
      <c r="DA56" s="183"/>
      <c r="DB56" s="183"/>
      <c r="DC56" s="183"/>
      <c r="DD56" s="183"/>
      <c r="DE56" s="183"/>
      <c r="DF56" s="183"/>
      <c r="DG56" s="183"/>
      <c r="DH56" s="183"/>
      <c r="DI56" s="183"/>
      <c r="DJ56" s="183"/>
      <c r="DK56" s="183"/>
      <c r="DL56" s="183"/>
      <c r="DM56" s="183"/>
      <c r="DN56" s="183"/>
      <c r="DO56" s="183"/>
      <c r="DP56" s="183"/>
      <c r="DQ56" s="183"/>
      <c r="DR56" s="183"/>
      <c r="DS56" s="183"/>
      <c r="DT56" s="183"/>
      <c r="DU56" s="183"/>
      <c r="DV56" s="183"/>
      <c r="DW56" s="183"/>
      <c r="DX56" s="183"/>
      <c r="DY56" s="183"/>
      <c r="DZ56" s="183"/>
      <c r="EA56" s="183"/>
      <c r="EB56" s="183"/>
      <c r="EC56" s="183"/>
      <c r="ED56" s="183"/>
      <c r="EE56" s="183"/>
      <c r="EF56" s="183"/>
      <c r="EG56" s="183"/>
      <c r="EH56" s="183"/>
      <c r="EI56" s="183"/>
      <c r="EJ56" s="183"/>
      <c r="EK56" s="183"/>
      <c r="EL56" s="183"/>
      <c r="EM56" s="183"/>
      <c r="EN56" s="183"/>
      <c r="EO56" s="183"/>
      <c r="EP56" s="183"/>
      <c r="EQ56" s="183"/>
      <c r="ER56" s="183"/>
      <c r="ES56" s="183"/>
      <c r="ET56" s="183"/>
      <c r="EU56" s="183"/>
      <c r="EV56" s="183"/>
      <c r="EW56" s="183"/>
      <c r="EX56" s="183"/>
      <c r="EY56" s="183"/>
      <c r="EZ56" s="183"/>
      <c r="FA56" s="183"/>
      <c r="FB56" s="183"/>
      <c r="FC56" s="183"/>
      <c r="FD56" s="183"/>
      <c r="FE56" s="183"/>
      <c r="FF56" s="183"/>
      <c r="FG56" s="183"/>
      <c r="FH56" s="183"/>
      <c r="FI56" s="183"/>
      <c r="FJ56" s="183"/>
      <c r="FK56" s="183"/>
      <c r="FL56" s="183"/>
      <c r="FM56" s="183"/>
      <c r="FN56" s="183"/>
      <c r="FO56" s="183"/>
      <c r="FP56" s="183"/>
      <c r="FQ56" s="183"/>
      <c r="FR56" s="183"/>
      <c r="FS56" s="183"/>
      <c r="FT56" s="183"/>
      <c r="FU56" s="183"/>
      <c r="FV56" s="183"/>
      <c r="FW56" s="183"/>
      <c r="FX56" s="183"/>
      <c r="FY56" s="183"/>
      <c r="FZ56" s="183"/>
      <c r="GA56" s="183"/>
      <c r="GB56" s="183"/>
      <c r="GC56" s="183"/>
      <c r="GD56" s="183"/>
      <c r="GE56" s="183"/>
      <c r="GF56" s="183"/>
      <c r="GG56" s="183"/>
      <c r="GH56" s="183"/>
      <c r="GI56" s="183"/>
      <c r="GJ56" s="183"/>
      <c r="GK56" s="183"/>
      <c r="GL56" s="183"/>
      <c r="GM56" s="183"/>
      <c r="GN56" s="183"/>
      <c r="GO56" s="183"/>
      <c r="GP56" s="183"/>
      <c r="GQ56" s="183"/>
      <c r="GR56" s="183"/>
      <c r="GS56" s="183"/>
      <c r="GT56" s="183"/>
      <c r="GU56" s="183"/>
      <c r="GV56" s="183"/>
      <c r="GW56" s="183"/>
      <c r="GX56" s="183"/>
      <c r="GY56" s="183"/>
      <c r="GZ56" s="183"/>
      <c r="HA56" s="183"/>
      <c r="HB56" s="183"/>
      <c r="HC56" s="183"/>
      <c r="HD56" s="183"/>
      <c r="HE56" s="183"/>
      <c r="HF56" s="183"/>
      <c r="HG56" s="183"/>
      <c r="HH56" s="183"/>
      <c r="HI56" s="183"/>
      <c r="HJ56" s="183"/>
      <c r="HK56" s="183"/>
      <c r="HL56" s="183"/>
      <c r="HM56" s="183"/>
      <c r="HN56" s="183"/>
      <c r="HO56" s="183"/>
      <c r="HP56" s="183"/>
      <c r="HQ56" s="183"/>
      <c r="HR56" s="183"/>
      <c r="HS56" s="183"/>
      <c r="HT56" s="183"/>
      <c r="HU56" s="183"/>
      <c r="HV56" s="183"/>
      <c r="HW56" s="183"/>
      <c r="HX56" s="183"/>
      <c r="HY56" s="183"/>
      <c r="HZ56" s="183"/>
      <c r="IA56" s="183"/>
      <c r="IB56" s="183"/>
      <c r="IC56" s="183"/>
      <c r="ID56" s="183"/>
      <c r="IE56" s="183"/>
      <c r="IF56" s="183"/>
      <c r="IG56" s="183"/>
      <c r="IH56" s="183"/>
      <c r="II56" s="183"/>
      <c r="IJ56" s="183"/>
      <c r="IK56" s="183"/>
      <c r="IL56" s="183"/>
      <c r="IM56" s="183"/>
      <c r="IN56" s="183"/>
      <c r="IO56" s="183"/>
      <c r="IP56" s="183"/>
      <c r="IQ56" s="183"/>
      <c r="IR56" s="183"/>
      <c r="IS56" s="183"/>
      <c r="IT56" s="183"/>
      <c r="IU56" s="183"/>
      <c r="IV56" s="183"/>
      <c r="IW56" s="183"/>
      <c r="IX56" s="183"/>
      <c r="IY56" s="183"/>
      <c r="IZ56" s="183"/>
      <c r="JA56" s="183"/>
      <c r="JB56" s="183"/>
      <c r="JC56" s="183"/>
      <c r="JD56" s="183"/>
      <c r="JE56" s="183"/>
      <c r="JF56" s="183"/>
      <c r="JG56" s="183"/>
      <c r="JH56" s="183"/>
      <c r="JI56" s="183"/>
      <c r="JJ56" s="183"/>
      <c r="JK56" s="183"/>
      <c r="JL56" s="183"/>
      <c r="JM56" s="183"/>
      <c r="JN56" s="183"/>
      <c r="JO56" s="183"/>
      <c r="JP56" s="183"/>
      <c r="JQ56" s="183"/>
      <c r="JR56" s="183"/>
      <c r="JS56" s="183"/>
      <c r="JT56" s="183"/>
      <c r="JU56" s="183"/>
      <c r="JV56" s="183"/>
      <c r="JW56" s="183"/>
      <c r="JX56" s="183"/>
      <c r="JY56" s="183"/>
      <c r="JZ56" s="183"/>
      <c r="KA56" s="183"/>
      <c r="KB56" s="183"/>
      <c r="KC56" s="183"/>
      <c r="KD56" s="183"/>
      <c r="KE56" s="183"/>
      <c r="KF56" s="183"/>
      <c r="KG56" s="183"/>
      <c r="KH56" s="183"/>
      <c r="KI56" s="183"/>
      <c r="KJ56" s="183"/>
      <c r="KK56" s="183"/>
      <c r="KL56" s="183"/>
      <c r="KM56" s="183"/>
      <c r="KN56" s="183"/>
      <c r="KO56" s="183"/>
      <c r="KP56" s="183"/>
      <c r="KQ56" s="183"/>
      <c r="KR56" s="183"/>
      <c r="KS56" s="183"/>
      <c r="KT56" s="183"/>
      <c r="KU56" s="183"/>
      <c r="KV56" s="183"/>
      <c r="KW56" s="183"/>
      <c r="KX56" s="183"/>
      <c r="KY56" s="183"/>
      <c r="KZ56" s="183"/>
      <c r="LA56" s="183"/>
      <c r="LB56" s="183"/>
      <c r="LC56" s="183"/>
      <c r="LD56" s="183"/>
      <c r="LE56" s="183"/>
      <c r="LF56" s="183"/>
      <c r="LG56" s="183"/>
      <c r="LH56" s="183"/>
      <c r="LI56" s="183"/>
      <c r="LJ56" s="183"/>
      <c r="LK56" s="183"/>
      <c r="LL56" s="183"/>
      <c r="LM56" s="183"/>
      <c r="LN56" s="183"/>
      <c r="LO56" s="183"/>
      <c r="LP56" s="183"/>
      <c r="LQ56" s="183"/>
      <c r="LR56" s="183"/>
      <c r="LS56" s="183"/>
      <c r="LT56" s="183"/>
      <c r="LU56" s="183"/>
      <c r="LV56" s="183"/>
      <c r="LW56" s="183"/>
      <c r="LX56" s="183"/>
      <c r="LY56" s="183"/>
      <c r="LZ56" s="183"/>
      <c r="MA56" s="183"/>
      <c r="MB56" s="183"/>
      <c r="MC56" s="183"/>
      <c r="MD56" s="183"/>
      <c r="ME56" s="183"/>
      <c r="MF56" s="183"/>
    </row>
    <row r="57" spans="1:344" ht="18.75" customHeight="1">
      <c r="A57" s="226"/>
      <c r="B57" s="99"/>
      <c r="C57" s="99"/>
      <c r="D57" s="99"/>
      <c r="E57" s="223" t="s">
        <v>73</v>
      </c>
      <c r="F57" s="223" t="s">
        <v>77</v>
      </c>
      <c r="G57" s="99"/>
      <c r="H57" s="114" t="s">
        <v>81</v>
      </c>
      <c r="I57" s="487">
        <f>I52</f>
        <v>49693846.866254941</v>
      </c>
      <c r="J57" s="488">
        <f>J52</f>
        <v>54765451.795884311</v>
      </c>
      <c r="K57" s="488">
        <f>K52</f>
        <v>60354649.50981687</v>
      </c>
      <c r="L57" s="488">
        <f>L52</f>
        <v>66514263.974840254</v>
      </c>
      <c r="M57" s="488">
        <f t="shared" ref="M57:O57" si="20">M52</f>
        <v>73302510.213320524</v>
      </c>
      <c r="N57" s="488">
        <f t="shared" si="20"/>
        <v>80783544.498161346</v>
      </c>
      <c r="O57" s="489">
        <f t="shared" si="20"/>
        <v>89028070.699010193</v>
      </c>
    </row>
    <row r="58" spans="1:344" ht="18.75" customHeight="1" thickBot="1">
      <c r="A58" s="226"/>
      <c r="B58" s="99"/>
      <c r="C58" s="99"/>
      <c r="D58" s="99"/>
      <c r="E58" s="223" t="s">
        <v>74</v>
      </c>
      <c r="F58" s="223" t="s">
        <v>77</v>
      </c>
      <c r="G58" s="99"/>
      <c r="H58" s="114" t="s">
        <v>81</v>
      </c>
      <c r="I58" s="484">
        <f t="shared" ref="I58:O58" si="21">I52/I61</f>
        <v>14238924.603511443</v>
      </c>
      <c r="J58" s="485">
        <f t="shared" si="21"/>
        <v>17007904.284436122</v>
      </c>
      <c r="K58" s="485">
        <f t="shared" si="21"/>
        <v>17856405.180419192</v>
      </c>
      <c r="L58" s="485">
        <f t="shared" si="21"/>
        <v>18949932.756364744</v>
      </c>
      <c r="M58" s="485">
        <f t="shared" si="21"/>
        <v>20193528.984385818</v>
      </c>
      <c r="N58" s="485">
        <f t="shared" si="21"/>
        <v>21484985.238872699</v>
      </c>
      <c r="O58" s="486">
        <f t="shared" si="21"/>
        <v>23366947.690028921</v>
      </c>
    </row>
    <row r="59" spans="1:344" ht="18.75" customHeight="1">
      <c r="A59" s="226"/>
      <c r="B59" s="99"/>
      <c r="C59" s="99"/>
      <c r="D59" s="99"/>
      <c r="E59" s="99"/>
      <c r="F59" s="223"/>
      <c r="G59" s="99"/>
      <c r="H59" s="114"/>
      <c r="I59" s="7"/>
      <c r="J59" s="7"/>
      <c r="K59" s="7"/>
      <c r="L59" s="7"/>
      <c r="M59" s="7"/>
      <c r="N59" s="7"/>
      <c r="O59" s="8"/>
    </row>
    <row r="60" spans="1:344" ht="18.75" customHeight="1">
      <c r="A60" s="226"/>
      <c r="B60" s="99"/>
      <c r="C60" s="99"/>
      <c r="D60" s="99"/>
      <c r="E60" s="99"/>
      <c r="F60" s="223"/>
      <c r="G60" s="99"/>
      <c r="H60" s="114"/>
      <c r="I60" s="7"/>
      <c r="J60" s="7"/>
      <c r="K60" s="7"/>
      <c r="L60" s="7"/>
      <c r="M60" s="7"/>
      <c r="N60" s="7"/>
      <c r="O60" s="8"/>
    </row>
    <row r="61" spans="1:344" ht="18.75" customHeight="1">
      <c r="A61" s="226"/>
      <c r="B61" s="99"/>
      <c r="C61" s="99"/>
      <c r="D61" s="99"/>
      <c r="E61" s="99"/>
      <c r="F61" s="99"/>
      <c r="G61" s="223" t="s">
        <v>20</v>
      </c>
      <c r="H61" s="784" t="s">
        <v>68</v>
      </c>
      <c r="I61" s="526">
        <v>3.49</v>
      </c>
      <c r="J61" s="570">
        <v>3.22</v>
      </c>
      <c r="K61" s="528">
        <v>3.38</v>
      </c>
      <c r="L61" s="529">
        <v>3.51</v>
      </c>
      <c r="M61" s="529">
        <v>3.63</v>
      </c>
      <c r="N61" s="529">
        <v>3.76</v>
      </c>
      <c r="O61" s="530">
        <v>3.81</v>
      </c>
    </row>
    <row r="62" spans="1:344" ht="15" customHeight="1" thickBot="1">
      <c r="A62" s="123"/>
      <c r="B62" s="123"/>
      <c r="C62" s="123"/>
      <c r="D62" s="123"/>
      <c r="E62" s="123"/>
      <c r="F62" s="123"/>
      <c r="G62" s="123"/>
      <c r="H62" s="785"/>
      <c r="I62" s="123"/>
      <c r="J62" s="123"/>
      <c r="K62" s="123"/>
      <c r="L62" s="123"/>
      <c r="M62" s="123"/>
      <c r="N62" s="123"/>
      <c r="O62" s="647"/>
    </row>
    <row r="63" spans="1:344" ht="36.75" customHeight="1">
      <c r="E63" s="94"/>
      <c r="F63" s="94"/>
      <c r="G63" s="94"/>
    </row>
    <row r="64" spans="1:344" hidden="1">
      <c r="E64" s="94"/>
      <c r="F64" s="94"/>
      <c r="G64" s="94"/>
    </row>
    <row r="65" spans="5:7" hidden="1">
      <c r="E65" s="94"/>
      <c r="F65" s="94"/>
      <c r="G65" s="94"/>
    </row>
    <row r="66" spans="5:7" hidden="1">
      <c r="E66" s="94"/>
      <c r="F66" s="94"/>
      <c r="G66" s="94"/>
    </row>
    <row r="67" spans="5:7" hidden="1">
      <c r="E67" s="94"/>
      <c r="F67" s="94"/>
      <c r="G67" s="94"/>
    </row>
    <row r="68" spans="5:7" hidden="1">
      <c r="E68" s="94"/>
      <c r="F68" s="94"/>
      <c r="G68" s="94"/>
    </row>
    <row r="69" spans="5:7" hidden="1">
      <c r="E69" s="94"/>
      <c r="F69" s="94"/>
      <c r="G69" s="94"/>
    </row>
    <row r="70" spans="5:7" hidden="1">
      <c r="E70" s="94"/>
      <c r="F70" s="94"/>
      <c r="G70" s="94"/>
    </row>
    <row r="71" spans="5:7" hidden="1">
      <c r="E71" s="94"/>
      <c r="F71" s="94"/>
      <c r="G71" s="94"/>
    </row>
    <row r="72" spans="5:7" hidden="1">
      <c r="E72" s="94"/>
      <c r="F72" s="94"/>
      <c r="G72" s="94"/>
    </row>
    <row r="73" spans="5:7" hidden="1">
      <c r="E73" s="94"/>
      <c r="F73" s="94"/>
      <c r="G73" s="94"/>
    </row>
    <row r="74" spans="5:7" hidden="1">
      <c r="E74" s="94"/>
      <c r="F74" s="94"/>
      <c r="G74" s="94"/>
    </row>
    <row r="75" spans="5:7" hidden="1">
      <c r="E75" s="94"/>
      <c r="F75" s="94"/>
      <c r="G75" s="94"/>
    </row>
    <row r="76" spans="5:7" hidden="1">
      <c r="E76" s="94"/>
      <c r="F76" s="94"/>
      <c r="G76" s="94"/>
    </row>
    <row r="77" spans="5:7" hidden="1">
      <c r="E77" s="94"/>
      <c r="F77" s="94"/>
      <c r="G77" s="94"/>
    </row>
    <row r="78" spans="5:7" hidden="1">
      <c r="E78" s="94"/>
      <c r="F78" s="94"/>
      <c r="G78" s="94"/>
    </row>
    <row r="79" spans="5:7" hidden="1">
      <c r="E79" s="94"/>
      <c r="F79" s="94"/>
      <c r="G79" s="94"/>
    </row>
    <row r="80" spans="5:7" hidden="1">
      <c r="E80" s="94"/>
      <c r="F80" s="94"/>
      <c r="G80" s="94"/>
    </row>
    <row r="81" spans="5:7" hidden="1">
      <c r="E81" s="94"/>
      <c r="F81" s="94"/>
      <c r="G81" s="94"/>
    </row>
    <row r="82" spans="5:7" hidden="1">
      <c r="E82" s="94"/>
      <c r="F82" s="94"/>
      <c r="G82" s="94"/>
    </row>
    <row r="83" spans="5:7" hidden="1">
      <c r="E83" s="94"/>
      <c r="F83" s="94"/>
      <c r="G83" s="94"/>
    </row>
    <row r="84" spans="5:7" hidden="1">
      <c r="E84" s="94"/>
      <c r="F84" s="94"/>
      <c r="G84" s="94"/>
    </row>
    <row r="85" spans="5:7" hidden="1">
      <c r="E85" s="94"/>
      <c r="F85" s="94"/>
      <c r="G85" s="94"/>
    </row>
    <row r="86" spans="5:7" hidden="1">
      <c r="E86" s="94"/>
      <c r="F86" s="94"/>
      <c r="G86" s="94"/>
    </row>
    <row r="87" spans="5:7" hidden="1">
      <c r="E87" s="94"/>
      <c r="F87" s="94"/>
      <c r="G87" s="94"/>
    </row>
    <row r="88" spans="5:7" hidden="1">
      <c r="E88" s="94"/>
      <c r="F88" s="94"/>
      <c r="G88" s="94"/>
    </row>
    <row r="89" spans="5:7" hidden="1">
      <c r="E89" s="94"/>
      <c r="F89" s="94"/>
      <c r="G89" s="94"/>
    </row>
    <row r="90" spans="5:7" hidden="1">
      <c r="E90" s="94"/>
      <c r="F90" s="94"/>
      <c r="G90" s="94"/>
    </row>
    <row r="91" spans="5:7" hidden="1">
      <c r="E91" s="94"/>
      <c r="F91" s="94"/>
      <c r="G91" s="94"/>
    </row>
    <row r="92" spans="5:7" hidden="1">
      <c r="E92" s="94"/>
      <c r="F92" s="94"/>
      <c r="G92" s="94"/>
    </row>
    <row r="93" spans="5:7" hidden="1">
      <c r="E93" s="94"/>
      <c r="F93" s="94"/>
      <c r="G93" s="94"/>
    </row>
    <row r="94" spans="5:7" hidden="1">
      <c r="E94" s="94"/>
      <c r="F94" s="94"/>
      <c r="G94" s="94"/>
    </row>
    <row r="95" spans="5:7" hidden="1">
      <c r="E95" s="94"/>
      <c r="F95" s="94"/>
      <c r="G95" s="94"/>
    </row>
    <row r="96" spans="5:7" hidden="1">
      <c r="E96" s="94"/>
      <c r="F96" s="94"/>
      <c r="G96" s="94"/>
    </row>
    <row r="97" spans="5:7" hidden="1">
      <c r="E97" s="94"/>
      <c r="F97" s="94"/>
      <c r="G97" s="94"/>
    </row>
    <row r="98" spans="5:7" hidden="1">
      <c r="E98" s="94"/>
      <c r="F98" s="94"/>
      <c r="G98" s="94"/>
    </row>
    <row r="99" spans="5:7" hidden="1">
      <c r="E99" s="94"/>
      <c r="F99" s="94"/>
      <c r="G99" s="94"/>
    </row>
    <row r="100" spans="5:7" hidden="1">
      <c r="E100" s="94"/>
      <c r="F100" s="94"/>
      <c r="G100" s="94"/>
    </row>
    <row r="101" spans="5:7" hidden="1">
      <c r="E101" s="94"/>
      <c r="F101" s="94"/>
      <c r="G101" s="94"/>
    </row>
    <row r="102" spans="5:7" hidden="1">
      <c r="E102" s="94"/>
      <c r="F102" s="94"/>
      <c r="G102" s="94"/>
    </row>
    <row r="103" spans="5:7" hidden="1">
      <c r="E103" s="94"/>
      <c r="F103" s="94"/>
      <c r="G103" s="94"/>
    </row>
    <row r="104" spans="5:7" hidden="1">
      <c r="E104" s="94"/>
      <c r="F104" s="94"/>
      <c r="G104" s="94"/>
    </row>
    <row r="105" spans="5:7" hidden="1">
      <c r="E105" s="94"/>
      <c r="F105" s="94"/>
      <c r="G105" s="94"/>
    </row>
    <row r="106" spans="5:7" hidden="1">
      <c r="E106" s="94"/>
      <c r="F106" s="94"/>
      <c r="G106" s="94"/>
    </row>
    <row r="107" spans="5:7" hidden="1">
      <c r="E107" s="94"/>
      <c r="F107" s="94"/>
      <c r="G107" s="94"/>
    </row>
    <row r="108" spans="5:7" hidden="1">
      <c r="E108" s="94"/>
      <c r="F108" s="94"/>
      <c r="G108" s="94"/>
    </row>
    <row r="109" spans="5:7" hidden="1">
      <c r="E109" s="94"/>
      <c r="F109" s="94"/>
      <c r="G109" s="94"/>
    </row>
    <row r="110" spans="5:7" hidden="1">
      <c r="E110" s="94"/>
      <c r="F110" s="94"/>
      <c r="G110" s="94"/>
    </row>
    <row r="111" spans="5:7" hidden="1">
      <c r="E111" s="94"/>
      <c r="F111" s="94"/>
      <c r="G111" s="94"/>
    </row>
    <row r="112" spans="5:7" hidden="1">
      <c r="E112" s="94"/>
      <c r="F112" s="94"/>
      <c r="G112" s="94"/>
    </row>
    <row r="113" spans="5:7" hidden="1">
      <c r="E113" s="94"/>
      <c r="F113" s="94"/>
      <c r="G113" s="94"/>
    </row>
    <row r="114" spans="5:7" hidden="1">
      <c r="E114" s="94"/>
      <c r="F114" s="94"/>
      <c r="G114" s="94"/>
    </row>
    <row r="115" spans="5:7" hidden="1">
      <c r="E115" s="94"/>
      <c r="F115" s="94"/>
      <c r="G115" s="94"/>
    </row>
    <row r="116" spans="5:7" hidden="1">
      <c r="E116" s="94"/>
      <c r="F116" s="94"/>
      <c r="G116" s="94"/>
    </row>
    <row r="117" spans="5:7" hidden="1">
      <c r="E117" s="94"/>
      <c r="F117" s="94"/>
      <c r="G117" s="94"/>
    </row>
    <row r="118" spans="5:7" hidden="1">
      <c r="E118" s="94"/>
      <c r="F118" s="94"/>
      <c r="G118" s="94"/>
    </row>
    <row r="119" spans="5:7" hidden="1">
      <c r="E119" s="94"/>
      <c r="F119" s="94"/>
      <c r="G119" s="94"/>
    </row>
    <row r="120" spans="5:7" hidden="1">
      <c r="E120" s="94"/>
      <c r="F120" s="94"/>
      <c r="G120" s="94"/>
    </row>
    <row r="121" spans="5:7" hidden="1">
      <c r="E121" s="94"/>
      <c r="F121" s="94"/>
      <c r="G121" s="94"/>
    </row>
    <row r="122" spans="5:7" hidden="1">
      <c r="E122" s="94"/>
      <c r="F122" s="94"/>
      <c r="G122" s="94"/>
    </row>
    <row r="123" spans="5:7" hidden="1">
      <c r="E123" s="94"/>
      <c r="F123" s="94"/>
      <c r="G123" s="94"/>
    </row>
    <row r="124" spans="5:7" hidden="1">
      <c r="E124" s="94"/>
      <c r="F124" s="94"/>
      <c r="G124" s="94"/>
    </row>
    <row r="125" spans="5:7" hidden="1">
      <c r="E125" s="94"/>
      <c r="F125" s="94"/>
      <c r="G125" s="94"/>
    </row>
    <row r="126" spans="5:7" hidden="1">
      <c r="E126" s="94"/>
      <c r="F126" s="94"/>
      <c r="G126" s="94"/>
    </row>
    <row r="127" spans="5:7" hidden="1">
      <c r="E127" s="94"/>
      <c r="F127" s="94"/>
      <c r="G127" s="94"/>
    </row>
    <row r="128" spans="5:7" hidden="1">
      <c r="E128" s="94"/>
      <c r="F128" s="94"/>
      <c r="G128" s="94"/>
    </row>
    <row r="129" spans="5:7" hidden="1">
      <c r="E129" s="94"/>
      <c r="F129" s="94"/>
      <c r="G129" s="94"/>
    </row>
    <row r="130" spans="5:7" hidden="1">
      <c r="E130" s="94"/>
      <c r="F130" s="94"/>
      <c r="G130" s="94"/>
    </row>
    <row r="131" spans="5:7" hidden="1">
      <c r="E131" s="94"/>
      <c r="F131" s="94"/>
      <c r="G131" s="94"/>
    </row>
    <row r="132" spans="5:7" hidden="1">
      <c r="E132" s="94"/>
      <c r="F132" s="94"/>
      <c r="G132" s="94"/>
    </row>
    <row r="133" spans="5:7" hidden="1">
      <c r="E133" s="94"/>
      <c r="F133" s="94"/>
      <c r="G133" s="94"/>
    </row>
    <row r="134" spans="5:7" hidden="1">
      <c r="E134" s="94"/>
      <c r="F134" s="94"/>
      <c r="G134" s="94"/>
    </row>
    <row r="135" spans="5:7" hidden="1">
      <c r="E135" s="94"/>
      <c r="F135" s="94"/>
      <c r="G135" s="94"/>
    </row>
    <row r="136" spans="5:7" hidden="1">
      <c r="E136" s="94"/>
      <c r="F136" s="94"/>
      <c r="G136" s="94"/>
    </row>
    <row r="137" spans="5:7" hidden="1">
      <c r="E137" s="94"/>
      <c r="F137" s="94"/>
      <c r="G137" s="94"/>
    </row>
    <row r="138" spans="5:7" hidden="1">
      <c r="E138" s="94"/>
      <c r="F138" s="94"/>
      <c r="G138" s="94"/>
    </row>
    <row r="139" spans="5:7" hidden="1">
      <c r="E139" s="94"/>
      <c r="F139" s="94"/>
      <c r="G139" s="94"/>
    </row>
    <row r="140" spans="5:7" hidden="1">
      <c r="E140" s="94"/>
      <c r="F140" s="94"/>
      <c r="G140" s="94"/>
    </row>
    <row r="141" spans="5:7" hidden="1">
      <c r="E141" s="94"/>
      <c r="F141" s="94"/>
      <c r="G141" s="94"/>
    </row>
    <row r="142" spans="5:7" hidden="1">
      <c r="E142" s="94"/>
      <c r="F142" s="94"/>
      <c r="G142" s="94"/>
    </row>
    <row r="143" spans="5:7" hidden="1">
      <c r="E143" s="94"/>
      <c r="F143" s="94"/>
      <c r="G143" s="94"/>
    </row>
    <row r="144" spans="5:7" hidden="1">
      <c r="E144" s="94"/>
      <c r="F144" s="94"/>
      <c r="G144" s="94"/>
    </row>
    <row r="145" spans="5:7" hidden="1">
      <c r="E145" s="94"/>
      <c r="F145" s="94"/>
      <c r="G145" s="94"/>
    </row>
    <row r="146" spans="5:7" hidden="1">
      <c r="E146" s="94"/>
      <c r="F146" s="94"/>
      <c r="G146" s="94"/>
    </row>
    <row r="147" spans="5:7" hidden="1">
      <c r="E147" s="94"/>
      <c r="F147" s="94"/>
      <c r="G147" s="94"/>
    </row>
    <row r="148" spans="5:7" hidden="1">
      <c r="E148" s="94"/>
      <c r="F148" s="94"/>
      <c r="G148" s="94"/>
    </row>
    <row r="149" spans="5:7" hidden="1">
      <c r="E149" s="94"/>
      <c r="F149" s="94"/>
      <c r="G149" s="94"/>
    </row>
    <row r="150" spans="5:7" hidden="1">
      <c r="E150" s="94"/>
      <c r="F150" s="94"/>
      <c r="G150" s="94"/>
    </row>
    <row r="151" spans="5:7" hidden="1">
      <c r="E151" s="94"/>
      <c r="F151" s="94"/>
      <c r="G151" s="94"/>
    </row>
    <row r="152" spans="5:7" hidden="1">
      <c r="E152" s="94"/>
      <c r="F152" s="94"/>
      <c r="G152" s="94"/>
    </row>
    <row r="153" spans="5:7" hidden="1">
      <c r="E153" s="94"/>
      <c r="F153" s="94"/>
      <c r="G153" s="94"/>
    </row>
    <row r="154" spans="5:7" hidden="1">
      <c r="E154" s="94"/>
      <c r="F154" s="94"/>
      <c r="G154" s="94"/>
    </row>
    <row r="155" spans="5:7" hidden="1">
      <c r="E155" s="94"/>
      <c r="F155" s="94"/>
      <c r="G155" s="94"/>
    </row>
    <row r="156" spans="5:7" hidden="1">
      <c r="E156" s="94"/>
      <c r="F156" s="94"/>
      <c r="G156" s="94"/>
    </row>
    <row r="157" spans="5:7" hidden="1">
      <c r="E157" s="94"/>
      <c r="F157" s="94"/>
      <c r="G157" s="94"/>
    </row>
    <row r="158" spans="5:7" hidden="1">
      <c r="E158" s="94"/>
      <c r="F158" s="94"/>
      <c r="G158" s="94"/>
    </row>
    <row r="159" spans="5:7" hidden="1">
      <c r="E159" s="94"/>
      <c r="F159" s="94"/>
      <c r="G159" s="94"/>
    </row>
    <row r="160" spans="5:7" hidden="1">
      <c r="E160" s="94"/>
      <c r="F160" s="94"/>
      <c r="G160" s="94"/>
    </row>
    <row r="161" spans="5:7" hidden="1">
      <c r="E161" s="94"/>
      <c r="F161" s="94"/>
      <c r="G161" s="94"/>
    </row>
    <row r="162" spans="5:7" hidden="1">
      <c r="E162" s="94"/>
      <c r="F162" s="94"/>
      <c r="G162" s="94"/>
    </row>
    <row r="163" spans="5:7" hidden="1">
      <c r="E163" s="94"/>
      <c r="F163" s="94"/>
      <c r="G163" s="94"/>
    </row>
    <row r="164" spans="5:7" hidden="1">
      <c r="E164" s="94"/>
      <c r="F164" s="94"/>
      <c r="G164" s="94"/>
    </row>
    <row r="165" spans="5:7" hidden="1">
      <c r="E165" s="94"/>
      <c r="F165" s="94"/>
      <c r="G165" s="94"/>
    </row>
    <row r="166" spans="5:7" hidden="1">
      <c r="E166" s="94"/>
      <c r="F166" s="94"/>
      <c r="G166" s="94"/>
    </row>
    <row r="167" spans="5:7" hidden="1">
      <c r="E167" s="94"/>
      <c r="F167" s="94"/>
      <c r="G167" s="94"/>
    </row>
    <row r="168" spans="5:7" hidden="1">
      <c r="E168" s="94"/>
      <c r="F168" s="94"/>
      <c r="G168" s="94"/>
    </row>
    <row r="169" spans="5:7" hidden="1">
      <c r="E169" s="94"/>
      <c r="F169" s="94"/>
      <c r="G169" s="94"/>
    </row>
    <row r="170" spans="5:7" hidden="1">
      <c r="E170" s="94"/>
      <c r="F170" s="94"/>
      <c r="G170" s="94"/>
    </row>
    <row r="171" spans="5:7" hidden="1">
      <c r="E171" s="94"/>
      <c r="F171" s="94"/>
      <c r="G171" s="94"/>
    </row>
    <row r="172" spans="5:7" hidden="1">
      <c r="E172" s="94"/>
      <c r="F172" s="94"/>
      <c r="G172" s="94"/>
    </row>
    <row r="173" spans="5:7" hidden="1">
      <c r="E173" s="94"/>
      <c r="F173" s="94"/>
      <c r="G173" s="94"/>
    </row>
    <row r="174" spans="5:7" hidden="1">
      <c r="E174" s="94"/>
      <c r="F174" s="94"/>
      <c r="G174" s="94"/>
    </row>
    <row r="175" spans="5:7" hidden="1">
      <c r="E175" s="94"/>
      <c r="F175" s="94"/>
      <c r="G175" s="94"/>
    </row>
    <row r="176" spans="5:7" hidden="1">
      <c r="E176" s="94"/>
      <c r="F176" s="94"/>
      <c r="G176" s="94"/>
    </row>
    <row r="177" spans="5:7" hidden="1">
      <c r="E177" s="94"/>
      <c r="F177" s="94"/>
      <c r="G177" s="94"/>
    </row>
    <row r="178" spans="5:7" hidden="1">
      <c r="E178" s="94"/>
      <c r="F178" s="94"/>
      <c r="G178" s="94"/>
    </row>
    <row r="179" spans="5:7" hidden="1">
      <c r="E179" s="94"/>
      <c r="F179" s="94"/>
      <c r="G179" s="94"/>
    </row>
    <row r="180" spans="5:7" hidden="1">
      <c r="E180" s="94"/>
      <c r="F180" s="94"/>
      <c r="G180" s="94"/>
    </row>
    <row r="181" spans="5:7" hidden="1">
      <c r="E181" s="94"/>
      <c r="F181" s="94"/>
      <c r="G181" s="94"/>
    </row>
    <row r="182" spans="5:7" hidden="1">
      <c r="E182" s="94"/>
      <c r="F182" s="94"/>
      <c r="G182" s="94"/>
    </row>
    <row r="183" spans="5:7" hidden="1">
      <c r="E183" s="94"/>
      <c r="F183" s="94"/>
      <c r="G183" s="94"/>
    </row>
    <row r="184" spans="5:7" hidden="1">
      <c r="E184" s="94"/>
      <c r="F184" s="94"/>
      <c r="G184" s="94"/>
    </row>
    <row r="185" spans="5:7" hidden="1">
      <c r="E185" s="94"/>
      <c r="F185" s="94"/>
      <c r="G185" s="94"/>
    </row>
    <row r="186" spans="5:7" hidden="1">
      <c r="E186" s="94"/>
      <c r="F186" s="94"/>
      <c r="G186" s="94"/>
    </row>
    <row r="187" spans="5:7" hidden="1">
      <c r="E187" s="94"/>
      <c r="F187" s="94"/>
      <c r="G187" s="94"/>
    </row>
    <row r="188" spans="5:7" hidden="1">
      <c r="E188" s="94"/>
      <c r="F188" s="94"/>
      <c r="G188" s="94"/>
    </row>
    <row r="189" spans="5:7" hidden="1">
      <c r="E189" s="94"/>
      <c r="F189" s="94"/>
      <c r="G189" s="94"/>
    </row>
    <row r="190" spans="5:7" hidden="1">
      <c r="E190" s="94"/>
      <c r="F190" s="94"/>
      <c r="G190" s="94"/>
    </row>
    <row r="191" spans="5:7" hidden="1">
      <c r="E191" s="94"/>
      <c r="F191" s="94"/>
      <c r="G191" s="94"/>
    </row>
    <row r="192" spans="5:7" hidden="1">
      <c r="E192" s="94"/>
      <c r="F192" s="94"/>
      <c r="G192" s="94"/>
    </row>
    <row r="193" spans="5:7" hidden="1">
      <c r="E193" s="94"/>
      <c r="F193" s="94"/>
      <c r="G193" s="94"/>
    </row>
    <row r="194" spans="5:7" hidden="1">
      <c r="E194" s="94"/>
      <c r="F194" s="94"/>
      <c r="G194" s="94"/>
    </row>
    <row r="195" spans="5:7" hidden="1">
      <c r="E195" s="94"/>
      <c r="F195" s="94"/>
      <c r="G195" s="94"/>
    </row>
    <row r="196" spans="5:7" hidden="1">
      <c r="E196" s="94"/>
      <c r="F196" s="94"/>
      <c r="G196" s="94"/>
    </row>
    <row r="197" spans="5:7" hidden="1">
      <c r="E197" s="94"/>
      <c r="F197" s="94"/>
      <c r="G197" s="94"/>
    </row>
    <row r="198" spans="5:7" hidden="1">
      <c r="E198" s="94"/>
      <c r="F198" s="94"/>
      <c r="G198" s="94"/>
    </row>
    <row r="199" spans="5:7" hidden="1">
      <c r="E199" s="94"/>
      <c r="F199" s="94"/>
      <c r="G199" s="94"/>
    </row>
    <row r="200" spans="5:7" hidden="1">
      <c r="E200" s="94"/>
      <c r="F200" s="94"/>
      <c r="G200" s="94"/>
    </row>
    <row r="201" spans="5:7" hidden="1">
      <c r="E201" s="94"/>
      <c r="F201" s="94"/>
      <c r="G201" s="94"/>
    </row>
    <row r="202" spans="5:7" hidden="1">
      <c r="E202" s="94"/>
      <c r="F202" s="94"/>
      <c r="G202" s="94"/>
    </row>
    <row r="203" spans="5:7" hidden="1">
      <c r="E203" s="94"/>
      <c r="F203" s="94"/>
      <c r="G203" s="94"/>
    </row>
    <row r="204" spans="5:7" hidden="1">
      <c r="E204" s="94"/>
      <c r="F204" s="94"/>
      <c r="G204" s="94"/>
    </row>
    <row r="205" spans="5:7" hidden="1">
      <c r="E205" s="94"/>
      <c r="F205" s="94"/>
      <c r="G205" s="94"/>
    </row>
    <row r="206" spans="5:7" hidden="1">
      <c r="E206" s="94"/>
      <c r="F206" s="94"/>
      <c r="G206" s="94"/>
    </row>
    <row r="207" spans="5:7" hidden="1">
      <c r="E207" s="94"/>
      <c r="F207" s="94"/>
      <c r="G207" s="94"/>
    </row>
    <row r="208" spans="5:7" hidden="1">
      <c r="E208" s="94"/>
      <c r="F208" s="94"/>
      <c r="G208" s="94"/>
    </row>
    <row r="209" spans="5:7" hidden="1">
      <c r="E209" s="94"/>
      <c r="F209" s="94"/>
      <c r="G209" s="94"/>
    </row>
    <row r="210" spans="5:7" hidden="1">
      <c r="E210" s="94"/>
      <c r="F210" s="94"/>
      <c r="G210" s="94"/>
    </row>
    <row r="211" spans="5:7" hidden="1">
      <c r="E211" s="94"/>
      <c r="F211" s="94"/>
      <c r="G211" s="94"/>
    </row>
    <row r="212" spans="5:7" hidden="1">
      <c r="E212" s="94"/>
      <c r="F212" s="94"/>
      <c r="G212" s="94"/>
    </row>
    <row r="213" spans="5:7" hidden="1">
      <c r="E213" s="94"/>
      <c r="F213" s="94"/>
      <c r="G213" s="94"/>
    </row>
    <row r="214" spans="5:7" hidden="1">
      <c r="E214" s="94"/>
      <c r="F214" s="94"/>
      <c r="G214" s="94"/>
    </row>
    <row r="215" spans="5:7" hidden="1">
      <c r="E215" s="94"/>
      <c r="F215" s="94"/>
      <c r="G215" s="94"/>
    </row>
    <row r="216" spans="5:7" hidden="1">
      <c r="E216" s="94"/>
      <c r="F216" s="94"/>
      <c r="G216" s="94"/>
    </row>
    <row r="217" spans="5:7" hidden="1">
      <c r="E217" s="94"/>
      <c r="F217" s="94"/>
      <c r="G217" s="94"/>
    </row>
    <row r="218" spans="5:7" hidden="1">
      <c r="E218" s="94"/>
      <c r="F218" s="94"/>
      <c r="G218" s="94"/>
    </row>
    <row r="219" spans="5:7" hidden="1">
      <c r="E219" s="94"/>
      <c r="F219" s="94"/>
      <c r="G219" s="94"/>
    </row>
    <row r="220" spans="5:7" hidden="1">
      <c r="E220" s="94"/>
      <c r="F220" s="94"/>
      <c r="G220" s="94"/>
    </row>
    <row r="221" spans="5:7" hidden="1">
      <c r="E221" s="94"/>
      <c r="F221" s="94"/>
      <c r="G221" s="94"/>
    </row>
    <row r="222" spans="5:7" hidden="1">
      <c r="E222" s="94"/>
      <c r="F222" s="94"/>
      <c r="G222" s="94"/>
    </row>
    <row r="223" spans="5:7" hidden="1">
      <c r="E223" s="94"/>
      <c r="F223" s="94"/>
      <c r="G223" s="94"/>
    </row>
    <row r="224" spans="5:7" hidden="1">
      <c r="E224" s="94"/>
      <c r="F224" s="94"/>
      <c r="G224" s="94"/>
    </row>
    <row r="225" spans="5:7" hidden="1">
      <c r="E225" s="94"/>
      <c r="F225" s="94"/>
      <c r="G225" s="94"/>
    </row>
    <row r="226" spans="5:7" hidden="1">
      <c r="E226" s="94"/>
      <c r="F226" s="94"/>
      <c r="G226" s="94"/>
    </row>
    <row r="227" spans="5:7" hidden="1">
      <c r="E227" s="94"/>
      <c r="F227" s="94"/>
      <c r="G227" s="94"/>
    </row>
    <row r="228" spans="5:7" hidden="1">
      <c r="E228" s="94"/>
      <c r="F228" s="94"/>
      <c r="G228" s="94"/>
    </row>
    <row r="229" spans="5:7" hidden="1">
      <c r="E229" s="94"/>
      <c r="F229" s="94"/>
      <c r="G229" s="94"/>
    </row>
    <row r="230" spans="5:7" hidden="1">
      <c r="E230" s="94"/>
      <c r="F230" s="94"/>
      <c r="G230" s="94"/>
    </row>
    <row r="231" spans="5:7" hidden="1">
      <c r="E231" s="94"/>
      <c r="F231" s="94"/>
      <c r="G231" s="94"/>
    </row>
    <row r="232" spans="5:7" hidden="1">
      <c r="E232" s="94"/>
      <c r="F232" s="94"/>
      <c r="G232" s="94"/>
    </row>
    <row r="233" spans="5:7" hidden="1">
      <c r="E233" s="94"/>
      <c r="F233" s="94"/>
      <c r="G233" s="94"/>
    </row>
    <row r="234" spans="5:7" hidden="1">
      <c r="E234" s="94"/>
      <c r="F234" s="94"/>
      <c r="G234" s="94"/>
    </row>
    <row r="235" spans="5:7" hidden="1">
      <c r="E235" s="94"/>
      <c r="F235" s="94"/>
      <c r="G235" s="94"/>
    </row>
    <row r="236" spans="5:7" hidden="1">
      <c r="E236" s="94"/>
      <c r="F236" s="94"/>
      <c r="G236" s="94"/>
    </row>
    <row r="237" spans="5:7" hidden="1">
      <c r="E237" s="94"/>
      <c r="F237" s="94"/>
      <c r="G237" s="94"/>
    </row>
    <row r="238" spans="5:7" hidden="1">
      <c r="E238" s="94"/>
      <c r="F238" s="94"/>
      <c r="G238" s="94"/>
    </row>
    <row r="239" spans="5:7" hidden="1">
      <c r="E239" s="94"/>
      <c r="F239" s="94"/>
      <c r="G239" s="94"/>
    </row>
    <row r="240" spans="5:7" hidden="1">
      <c r="E240" s="94"/>
      <c r="F240" s="94"/>
      <c r="G240" s="94"/>
    </row>
    <row r="241" spans="5:7" hidden="1">
      <c r="E241" s="94"/>
      <c r="F241" s="94"/>
      <c r="G241" s="94"/>
    </row>
    <row r="242" spans="5:7" hidden="1">
      <c r="E242" s="94"/>
      <c r="F242" s="94"/>
      <c r="G242" s="94"/>
    </row>
    <row r="243" spans="5:7" hidden="1">
      <c r="E243" s="94"/>
      <c r="F243" s="94"/>
      <c r="G243" s="94"/>
    </row>
    <row r="244" spans="5:7" hidden="1">
      <c r="E244" s="94"/>
      <c r="F244" s="94"/>
      <c r="G244" s="94"/>
    </row>
    <row r="245" spans="5:7" hidden="1">
      <c r="E245" s="94"/>
      <c r="F245" s="94"/>
      <c r="G245" s="94"/>
    </row>
    <row r="246" spans="5:7" hidden="1">
      <c r="E246" s="94"/>
      <c r="F246" s="94"/>
      <c r="G246" s="94"/>
    </row>
    <row r="247" spans="5:7" hidden="1">
      <c r="E247" s="94"/>
      <c r="F247" s="94"/>
      <c r="G247" s="94"/>
    </row>
    <row r="248" spans="5:7" hidden="1">
      <c r="E248" s="94"/>
      <c r="F248" s="94"/>
      <c r="G248" s="94"/>
    </row>
    <row r="249" spans="5:7" hidden="1">
      <c r="E249" s="94"/>
      <c r="F249" s="94"/>
      <c r="G249" s="94"/>
    </row>
    <row r="250" spans="5:7" hidden="1">
      <c r="E250" s="94"/>
      <c r="F250" s="94"/>
      <c r="G250" s="94"/>
    </row>
    <row r="251" spans="5:7" hidden="1">
      <c r="E251" s="94"/>
      <c r="F251" s="94"/>
      <c r="G251" s="94"/>
    </row>
    <row r="252" spans="5:7" hidden="1">
      <c r="E252" s="94"/>
      <c r="F252" s="94"/>
      <c r="G252" s="94"/>
    </row>
    <row r="253" spans="5:7" hidden="1">
      <c r="E253" s="94"/>
      <c r="F253" s="94"/>
      <c r="G253" s="94"/>
    </row>
    <row r="254" spans="5:7" hidden="1">
      <c r="E254" s="94"/>
      <c r="F254" s="94"/>
      <c r="G254" s="94"/>
    </row>
    <row r="255" spans="5:7" hidden="1">
      <c r="E255" s="94"/>
      <c r="F255" s="94"/>
      <c r="G255" s="94"/>
    </row>
    <row r="256" spans="5:7" hidden="1">
      <c r="E256" s="94"/>
      <c r="F256" s="94"/>
      <c r="G256" s="94"/>
    </row>
    <row r="257" spans="5:7" hidden="1">
      <c r="E257" s="94"/>
      <c r="F257" s="94"/>
      <c r="G257" s="94"/>
    </row>
    <row r="258" spans="5:7" hidden="1">
      <c r="E258" s="94"/>
      <c r="F258" s="94"/>
      <c r="G258" s="94"/>
    </row>
    <row r="259" spans="5:7" hidden="1">
      <c r="E259" s="94"/>
      <c r="F259" s="94"/>
      <c r="G259" s="94"/>
    </row>
    <row r="260" spans="5:7" hidden="1">
      <c r="E260" s="94"/>
      <c r="F260" s="94"/>
      <c r="G260" s="94"/>
    </row>
    <row r="261" spans="5:7" hidden="1">
      <c r="E261" s="94"/>
      <c r="F261" s="94"/>
      <c r="G261" s="94"/>
    </row>
    <row r="262" spans="5:7" hidden="1">
      <c r="E262" s="94"/>
      <c r="F262" s="94"/>
      <c r="G262" s="94"/>
    </row>
    <row r="263" spans="5:7" hidden="1">
      <c r="E263" s="94"/>
      <c r="F263" s="94"/>
      <c r="G263" s="94"/>
    </row>
    <row r="264" spans="5:7" hidden="1">
      <c r="E264" s="94"/>
      <c r="F264" s="94"/>
      <c r="G264" s="94"/>
    </row>
    <row r="265" spans="5:7" hidden="1">
      <c r="E265" s="94"/>
      <c r="F265" s="94"/>
      <c r="G265" s="94"/>
    </row>
    <row r="266" spans="5:7" hidden="1">
      <c r="E266" s="94"/>
      <c r="F266" s="94"/>
      <c r="G266" s="94"/>
    </row>
    <row r="267" spans="5:7" hidden="1">
      <c r="E267" s="94"/>
      <c r="F267" s="94"/>
      <c r="G267" s="94"/>
    </row>
    <row r="268" spans="5:7" hidden="1">
      <c r="E268" s="94"/>
      <c r="F268" s="94"/>
      <c r="G268" s="94"/>
    </row>
    <row r="269" spans="5:7" hidden="1">
      <c r="E269" s="94"/>
      <c r="F269" s="94"/>
      <c r="G269" s="94"/>
    </row>
    <row r="270" spans="5:7" hidden="1">
      <c r="E270" s="94"/>
      <c r="F270" s="94"/>
      <c r="G270" s="94"/>
    </row>
    <row r="271" spans="5:7" hidden="1">
      <c r="E271" s="94"/>
      <c r="F271" s="94"/>
      <c r="G271" s="94"/>
    </row>
    <row r="272" spans="5:7" hidden="1">
      <c r="E272" s="94"/>
      <c r="F272" s="94"/>
      <c r="G272" s="94"/>
    </row>
    <row r="273" spans="5:7" hidden="1">
      <c r="E273" s="94"/>
      <c r="F273" s="94"/>
      <c r="G273" s="94"/>
    </row>
    <row r="274" spans="5:7" hidden="1">
      <c r="E274" s="94"/>
      <c r="F274" s="94"/>
      <c r="G274" s="94"/>
    </row>
    <row r="275" spans="5:7" hidden="1">
      <c r="E275" s="94"/>
      <c r="F275" s="94"/>
      <c r="G275" s="94"/>
    </row>
    <row r="276" spans="5:7" hidden="1">
      <c r="E276" s="94"/>
      <c r="F276" s="94"/>
      <c r="G276" s="94"/>
    </row>
    <row r="277" spans="5:7" hidden="1">
      <c r="E277" s="94"/>
      <c r="F277" s="94"/>
      <c r="G277" s="94"/>
    </row>
    <row r="278" spans="5:7" hidden="1">
      <c r="E278" s="94"/>
      <c r="F278" s="94"/>
      <c r="G278" s="94"/>
    </row>
    <row r="279" spans="5:7" hidden="1">
      <c r="E279" s="94"/>
      <c r="F279" s="94"/>
      <c r="G279" s="94"/>
    </row>
    <row r="280" spans="5:7" hidden="1">
      <c r="E280" s="94"/>
      <c r="F280" s="94"/>
      <c r="G280" s="94"/>
    </row>
    <row r="281" spans="5:7" hidden="1">
      <c r="E281" s="94"/>
      <c r="F281" s="94"/>
      <c r="G281" s="94"/>
    </row>
    <row r="282" spans="5:7" hidden="1">
      <c r="E282" s="94"/>
      <c r="F282" s="94"/>
      <c r="G282" s="94"/>
    </row>
    <row r="283" spans="5:7" hidden="1">
      <c r="E283" s="94"/>
      <c r="F283" s="94"/>
      <c r="G283" s="94"/>
    </row>
    <row r="284" spans="5:7" hidden="1">
      <c r="E284" s="94"/>
      <c r="F284" s="94"/>
      <c r="G284" s="94"/>
    </row>
    <row r="285" spans="5:7" hidden="1">
      <c r="E285" s="94"/>
      <c r="F285" s="94"/>
      <c r="G285" s="94"/>
    </row>
    <row r="286" spans="5:7" hidden="1">
      <c r="E286" s="94"/>
      <c r="F286" s="94"/>
      <c r="G286" s="94"/>
    </row>
    <row r="287" spans="5:7" hidden="1">
      <c r="E287" s="94"/>
      <c r="F287" s="94"/>
      <c r="G287" s="94"/>
    </row>
    <row r="288" spans="5:7" hidden="1">
      <c r="E288" s="94"/>
      <c r="F288" s="94"/>
      <c r="G288" s="94"/>
    </row>
    <row r="289" spans="5:7" hidden="1">
      <c r="E289" s="94"/>
      <c r="F289" s="94"/>
      <c r="G289" s="94"/>
    </row>
    <row r="290" spans="5:7" hidden="1">
      <c r="E290" s="94"/>
      <c r="F290" s="94"/>
      <c r="G290" s="94"/>
    </row>
    <row r="291" spans="5:7" hidden="1">
      <c r="E291" s="94"/>
      <c r="F291" s="94"/>
      <c r="G291" s="94"/>
    </row>
    <row r="292" spans="5:7" hidden="1">
      <c r="E292" s="94"/>
      <c r="F292" s="94"/>
      <c r="G292" s="94"/>
    </row>
    <row r="293" spans="5:7" hidden="1">
      <c r="E293" s="94"/>
      <c r="F293" s="94"/>
      <c r="G293" s="94"/>
    </row>
    <row r="294" spans="5:7" hidden="1">
      <c r="E294" s="94"/>
      <c r="F294" s="94"/>
      <c r="G294" s="94"/>
    </row>
    <row r="295" spans="5:7" hidden="1">
      <c r="E295" s="94"/>
      <c r="F295" s="94"/>
      <c r="G295" s="94"/>
    </row>
    <row r="296" spans="5:7" hidden="1">
      <c r="E296" s="94"/>
      <c r="F296" s="94"/>
      <c r="G296" s="94"/>
    </row>
    <row r="297" spans="5:7" hidden="1">
      <c r="E297" s="94"/>
      <c r="F297" s="94"/>
      <c r="G297" s="94"/>
    </row>
    <row r="298" spans="5:7" hidden="1">
      <c r="E298" s="94"/>
      <c r="F298" s="94"/>
      <c r="G298" s="94"/>
    </row>
    <row r="299" spans="5:7" hidden="1">
      <c r="E299" s="94"/>
      <c r="F299" s="94"/>
      <c r="G299" s="94"/>
    </row>
    <row r="300" spans="5:7" hidden="1">
      <c r="E300" s="94"/>
      <c r="F300" s="94"/>
      <c r="G300" s="94"/>
    </row>
    <row r="301" spans="5:7" hidden="1">
      <c r="E301" s="94"/>
      <c r="F301" s="94"/>
      <c r="G301" s="94"/>
    </row>
    <row r="302" spans="5:7" hidden="1">
      <c r="E302" s="94"/>
      <c r="F302" s="94"/>
      <c r="G302" s="94"/>
    </row>
    <row r="303" spans="5:7" hidden="1">
      <c r="E303" s="94"/>
      <c r="F303" s="94"/>
      <c r="G303" s="94"/>
    </row>
    <row r="304" spans="5:7" hidden="1">
      <c r="E304" s="94"/>
      <c r="F304" s="94"/>
      <c r="G304" s="94"/>
    </row>
    <row r="305" spans="5:7" hidden="1">
      <c r="E305" s="94"/>
      <c r="F305" s="94"/>
      <c r="G305" s="94"/>
    </row>
    <row r="306" spans="5:7" hidden="1">
      <c r="E306" s="94"/>
      <c r="F306" s="94"/>
      <c r="G306" s="94"/>
    </row>
    <row r="307" spans="5:7" hidden="1">
      <c r="E307" s="94"/>
      <c r="F307" s="94"/>
      <c r="G307" s="94"/>
    </row>
    <row r="308" spans="5:7" hidden="1">
      <c r="E308" s="94"/>
      <c r="F308" s="94"/>
      <c r="G308" s="94"/>
    </row>
    <row r="309" spans="5:7" hidden="1">
      <c r="E309" s="94"/>
      <c r="F309" s="94"/>
      <c r="G309" s="94"/>
    </row>
    <row r="310" spans="5:7" hidden="1">
      <c r="E310" s="94"/>
      <c r="F310" s="94"/>
      <c r="G310" s="94"/>
    </row>
    <row r="311" spans="5:7" hidden="1">
      <c r="E311" s="94"/>
      <c r="F311" s="94"/>
      <c r="G311" s="94"/>
    </row>
    <row r="312" spans="5:7" hidden="1">
      <c r="E312" s="94"/>
      <c r="F312" s="94"/>
      <c r="G312" s="94"/>
    </row>
    <row r="313" spans="5:7" hidden="1">
      <c r="E313" s="94"/>
      <c r="F313" s="94"/>
      <c r="G313" s="94"/>
    </row>
    <row r="314" spans="5:7" hidden="1">
      <c r="E314" s="94"/>
      <c r="F314" s="94"/>
      <c r="G314" s="94"/>
    </row>
    <row r="315" spans="5:7" hidden="1">
      <c r="E315" s="94"/>
      <c r="F315" s="94"/>
      <c r="G315" s="94"/>
    </row>
    <row r="316" spans="5:7" hidden="1">
      <c r="E316" s="94"/>
      <c r="F316" s="94"/>
      <c r="G316" s="94"/>
    </row>
    <row r="317" spans="5:7" hidden="1">
      <c r="E317" s="94"/>
      <c r="F317" s="94"/>
      <c r="G317" s="94"/>
    </row>
    <row r="318" spans="5:7" hidden="1">
      <c r="E318" s="94"/>
      <c r="F318" s="94"/>
      <c r="G318" s="94"/>
    </row>
    <row r="319" spans="5:7" hidden="1">
      <c r="E319" s="94"/>
      <c r="F319" s="94"/>
      <c r="G319" s="94"/>
    </row>
    <row r="320" spans="5:7" hidden="1">
      <c r="E320" s="94"/>
      <c r="F320" s="94"/>
      <c r="G320" s="94"/>
    </row>
    <row r="321" spans="5:7" hidden="1">
      <c r="E321" s="94"/>
      <c r="F321" s="94"/>
      <c r="G321" s="94"/>
    </row>
    <row r="322" spans="5:7" hidden="1">
      <c r="E322" s="94"/>
      <c r="F322" s="94"/>
      <c r="G322" s="94"/>
    </row>
    <row r="323" spans="5:7" hidden="1">
      <c r="E323" s="94"/>
      <c r="F323" s="94"/>
      <c r="G323" s="94"/>
    </row>
    <row r="324" spans="5:7" hidden="1">
      <c r="E324" s="94"/>
      <c r="F324" s="94"/>
      <c r="G324" s="94"/>
    </row>
    <row r="325" spans="5:7" hidden="1">
      <c r="E325" s="94"/>
      <c r="F325" s="94"/>
      <c r="G325" s="94"/>
    </row>
    <row r="326" spans="5:7" hidden="1">
      <c r="E326" s="94"/>
      <c r="F326" s="94"/>
      <c r="G326" s="94"/>
    </row>
    <row r="327" spans="5:7" hidden="1">
      <c r="E327" s="94"/>
      <c r="F327" s="94"/>
      <c r="G327" s="94"/>
    </row>
    <row r="328" spans="5:7" hidden="1">
      <c r="E328" s="94"/>
      <c r="F328" s="94"/>
      <c r="G328" s="94"/>
    </row>
    <row r="329" spans="5:7" hidden="1">
      <c r="E329" s="94"/>
      <c r="F329" s="94"/>
      <c r="G329" s="94"/>
    </row>
    <row r="330" spans="5:7" hidden="1">
      <c r="E330" s="94"/>
      <c r="F330" s="94"/>
      <c r="G330" s="94"/>
    </row>
    <row r="331" spans="5:7" hidden="1">
      <c r="E331" s="94"/>
      <c r="F331" s="94"/>
      <c r="G331" s="94"/>
    </row>
    <row r="332" spans="5:7" hidden="1">
      <c r="E332" s="94"/>
      <c r="F332" s="94"/>
      <c r="G332" s="94"/>
    </row>
    <row r="333" spans="5:7" hidden="1">
      <c r="E333" s="94"/>
      <c r="F333" s="94"/>
      <c r="G333" s="94"/>
    </row>
    <row r="334" spans="5:7" hidden="1">
      <c r="E334" s="94"/>
      <c r="F334" s="94"/>
      <c r="G334" s="94"/>
    </row>
    <row r="335" spans="5:7" hidden="1">
      <c r="E335" s="94"/>
      <c r="F335" s="94"/>
      <c r="G335" s="94"/>
    </row>
    <row r="336" spans="5:7" hidden="1">
      <c r="E336" s="94"/>
      <c r="F336" s="94"/>
      <c r="G336" s="94"/>
    </row>
    <row r="337" spans="5:7" hidden="1">
      <c r="E337" s="94"/>
      <c r="F337" s="94"/>
      <c r="G337" s="94"/>
    </row>
    <row r="338" spans="5:7" hidden="1">
      <c r="E338" s="94"/>
      <c r="F338" s="94"/>
      <c r="G338" s="94"/>
    </row>
    <row r="339" spans="5:7" hidden="1">
      <c r="E339" s="94"/>
      <c r="F339" s="94"/>
      <c r="G339" s="94"/>
    </row>
    <row r="340" spans="5:7" hidden="1">
      <c r="E340" s="94"/>
      <c r="F340" s="94"/>
      <c r="G340" s="94"/>
    </row>
    <row r="341" spans="5:7" hidden="1">
      <c r="E341" s="94"/>
      <c r="F341" s="94"/>
      <c r="G341" s="94"/>
    </row>
    <row r="342" spans="5:7" hidden="1">
      <c r="E342" s="94"/>
      <c r="F342" s="94"/>
      <c r="G342" s="94"/>
    </row>
    <row r="343" spans="5:7" hidden="1">
      <c r="E343" s="94"/>
      <c r="F343" s="94"/>
      <c r="G343" s="94"/>
    </row>
    <row r="344" spans="5:7" hidden="1">
      <c r="E344" s="94"/>
      <c r="F344" s="94"/>
      <c r="G344" s="94"/>
    </row>
    <row r="345" spans="5:7" hidden="1">
      <c r="E345" s="94"/>
      <c r="F345" s="94"/>
      <c r="G345" s="94"/>
    </row>
    <row r="346" spans="5:7" hidden="1">
      <c r="E346" s="94"/>
      <c r="F346" s="94"/>
      <c r="G346" s="94"/>
    </row>
    <row r="347" spans="5:7" hidden="1">
      <c r="E347" s="94"/>
      <c r="F347" s="94"/>
      <c r="G347" s="94"/>
    </row>
    <row r="348" spans="5:7" hidden="1">
      <c r="E348" s="94"/>
      <c r="F348" s="94"/>
      <c r="G348" s="94"/>
    </row>
    <row r="349" spans="5:7" hidden="1">
      <c r="E349" s="94"/>
      <c r="F349" s="94"/>
      <c r="G349" s="94"/>
    </row>
    <row r="350" spans="5:7" hidden="1">
      <c r="E350" s="94"/>
      <c r="F350" s="94"/>
      <c r="G350" s="94"/>
    </row>
    <row r="351" spans="5:7" hidden="1">
      <c r="E351" s="94"/>
      <c r="F351" s="94"/>
      <c r="G351" s="94"/>
    </row>
    <row r="352" spans="5:7" hidden="1">
      <c r="E352" s="94"/>
      <c r="F352" s="94"/>
      <c r="G352" s="94"/>
    </row>
    <row r="353" spans="5:7" hidden="1">
      <c r="E353" s="94"/>
      <c r="F353" s="94"/>
      <c r="G353" s="94"/>
    </row>
    <row r="354" spans="5:7" hidden="1">
      <c r="E354" s="94"/>
      <c r="F354" s="94"/>
      <c r="G354" s="94"/>
    </row>
    <row r="355" spans="5:7" hidden="1">
      <c r="E355" s="94"/>
      <c r="F355" s="94"/>
      <c r="G355" s="94"/>
    </row>
    <row r="356" spans="5:7" hidden="1">
      <c r="E356" s="94"/>
      <c r="F356" s="94"/>
      <c r="G356" s="94"/>
    </row>
    <row r="357" spans="5:7" hidden="1">
      <c r="E357" s="94"/>
      <c r="F357" s="94"/>
      <c r="G357" s="94"/>
    </row>
    <row r="358" spans="5:7" hidden="1">
      <c r="E358" s="94"/>
      <c r="F358" s="94"/>
      <c r="G358" s="94"/>
    </row>
    <row r="359" spans="5:7" hidden="1">
      <c r="E359" s="94"/>
      <c r="F359" s="94"/>
      <c r="G359" s="94"/>
    </row>
    <row r="360" spans="5:7" hidden="1">
      <c r="E360" s="94"/>
      <c r="F360" s="94"/>
      <c r="G360" s="94"/>
    </row>
    <row r="361" spans="5:7" hidden="1">
      <c r="E361" s="94"/>
      <c r="F361" s="94"/>
      <c r="G361" s="94"/>
    </row>
    <row r="362" spans="5:7" hidden="1">
      <c r="E362" s="94"/>
      <c r="F362" s="94"/>
      <c r="G362" s="94"/>
    </row>
    <row r="363" spans="5:7" hidden="1">
      <c r="E363" s="94"/>
      <c r="F363" s="94"/>
      <c r="G363" s="94"/>
    </row>
    <row r="364" spans="5:7" hidden="1">
      <c r="E364" s="94"/>
      <c r="F364" s="94"/>
      <c r="G364" s="94"/>
    </row>
    <row r="365" spans="5:7" hidden="1">
      <c r="E365" s="94"/>
      <c r="F365" s="94"/>
      <c r="G365" s="94"/>
    </row>
    <row r="366" spans="5:7" hidden="1">
      <c r="E366" s="94"/>
      <c r="F366" s="94"/>
      <c r="G366" s="94"/>
    </row>
    <row r="367" spans="5:7" hidden="1">
      <c r="E367" s="94"/>
      <c r="F367" s="94"/>
      <c r="G367" s="94"/>
    </row>
    <row r="368" spans="5:7" hidden="1">
      <c r="E368" s="94"/>
      <c r="F368" s="94"/>
      <c r="G368" s="94"/>
    </row>
    <row r="369" spans="5:7" hidden="1">
      <c r="E369" s="94"/>
      <c r="F369" s="94"/>
      <c r="G369" s="94"/>
    </row>
    <row r="370" spans="5:7" hidden="1">
      <c r="E370" s="94"/>
      <c r="F370" s="94"/>
      <c r="G370" s="94"/>
    </row>
    <row r="371" spans="5:7" hidden="1">
      <c r="E371" s="94"/>
      <c r="F371" s="94"/>
      <c r="G371" s="94"/>
    </row>
    <row r="372" spans="5:7" hidden="1">
      <c r="E372" s="94"/>
      <c r="F372" s="94"/>
      <c r="G372" s="94"/>
    </row>
    <row r="373" spans="5:7" hidden="1">
      <c r="E373" s="94"/>
      <c r="F373" s="94"/>
      <c r="G373" s="94"/>
    </row>
    <row r="374" spans="5:7" hidden="1">
      <c r="E374" s="94"/>
      <c r="F374" s="94"/>
      <c r="G374" s="94"/>
    </row>
    <row r="375" spans="5:7" hidden="1">
      <c r="E375" s="94"/>
      <c r="F375" s="94"/>
      <c r="G375" s="94"/>
    </row>
    <row r="376" spans="5:7" hidden="1">
      <c r="E376" s="94"/>
      <c r="F376" s="94"/>
      <c r="G376" s="94"/>
    </row>
    <row r="377" spans="5:7" hidden="1">
      <c r="E377" s="94"/>
      <c r="F377" s="94"/>
      <c r="G377" s="94"/>
    </row>
    <row r="378" spans="5:7" hidden="1">
      <c r="E378" s="94"/>
      <c r="F378" s="94"/>
      <c r="G378" s="94"/>
    </row>
    <row r="379" spans="5:7" hidden="1">
      <c r="E379" s="94"/>
      <c r="F379" s="94"/>
      <c r="G379" s="94"/>
    </row>
    <row r="380" spans="5:7" hidden="1">
      <c r="E380" s="94"/>
      <c r="F380" s="94"/>
      <c r="G380" s="94"/>
    </row>
    <row r="381" spans="5:7" hidden="1">
      <c r="E381" s="94"/>
      <c r="F381" s="94"/>
      <c r="G381" s="94"/>
    </row>
    <row r="382" spans="5:7" hidden="1">
      <c r="E382" s="94"/>
      <c r="F382" s="94"/>
      <c r="G382" s="94"/>
    </row>
    <row r="383" spans="5:7" hidden="1">
      <c r="E383" s="94"/>
      <c r="F383" s="94"/>
      <c r="G383" s="94"/>
    </row>
    <row r="384" spans="5:7" hidden="1">
      <c r="E384" s="94"/>
      <c r="F384" s="94"/>
      <c r="G384" s="94"/>
    </row>
    <row r="385" spans="5:7" hidden="1">
      <c r="E385" s="94"/>
      <c r="F385" s="94"/>
      <c r="G385" s="94"/>
    </row>
    <row r="386" spans="5:7" hidden="1">
      <c r="E386" s="94"/>
      <c r="F386" s="94"/>
      <c r="G386" s="94"/>
    </row>
    <row r="387" spans="5:7" hidden="1">
      <c r="E387" s="94"/>
      <c r="F387" s="94"/>
      <c r="G387" s="94"/>
    </row>
    <row r="388" spans="5:7" hidden="1">
      <c r="E388" s="94"/>
      <c r="F388" s="94"/>
      <c r="G388" s="94"/>
    </row>
    <row r="389" spans="5:7" hidden="1">
      <c r="E389" s="94"/>
      <c r="F389" s="94"/>
      <c r="G389" s="94"/>
    </row>
    <row r="390" spans="5:7" hidden="1">
      <c r="E390" s="94"/>
      <c r="F390" s="94"/>
      <c r="G390" s="94"/>
    </row>
    <row r="391" spans="5:7" hidden="1">
      <c r="E391" s="94"/>
      <c r="F391" s="94"/>
      <c r="G391" s="94"/>
    </row>
    <row r="392" spans="5:7" hidden="1">
      <c r="E392" s="94"/>
      <c r="F392" s="94"/>
      <c r="G392" s="94"/>
    </row>
    <row r="393" spans="5:7" hidden="1">
      <c r="E393" s="94"/>
      <c r="F393" s="94"/>
      <c r="G393" s="94"/>
    </row>
    <row r="394" spans="5:7" hidden="1">
      <c r="E394" s="94"/>
      <c r="F394" s="94"/>
      <c r="G394" s="94"/>
    </row>
    <row r="395" spans="5:7" hidden="1">
      <c r="E395" s="94"/>
      <c r="F395" s="94"/>
      <c r="G395" s="94"/>
    </row>
    <row r="396" spans="5:7" hidden="1">
      <c r="E396" s="94"/>
      <c r="F396" s="94"/>
      <c r="G396" s="94"/>
    </row>
    <row r="397" spans="5:7" hidden="1">
      <c r="E397" s="94"/>
      <c r="F397" s="94"/>
      <c r="G397" s="94"/>
    </row>
    <row r="398" spans="5:7" hidden="1">
      <c r="E398" s="94"/>
      <c r="F398" s="94"/>
      <c r="G398" s="94"/>
    </row>
    <row r="399" spans="5:7" hidden="1">
      <c r="E399" s="94"/>
      <c r="F399" s="94"/>
      <c r="G399" s="94"/>
    </row>
    <row r="400" spans="5:7" hidden="1">
      <c r="E400" s="94"/>
      <c r="F400" s="94"/>
      <c r="G400" s="94"/>
    </row>
    <row r="401" spans="5:7" hidden="1">
      <c r="E401" s="94"/>
      <c r="F401" s="94"/>
      <c r="G401" s="94"/>
    </row>
    <row r="402" spans="5:7" hidden="1">
      <c r="E402" s="94"/>
      <c r="F402" s="94"/>
      <c r="G402" s="94"/>
    </row>
    <row r="403" spans="5:7" hidden="1">
      <c r="E403" s="94"/>
      <c r="F403" s="94"/>
      <c r="G403" s="94"/>
    </row>
    <row r="404" spans="5:7" hidden="1">
      <c r="E404" s="94"/>
      <c r="F404" s="94"/>
      <c r="G404" s="94"/>
    </row>
    <row r="405" spans="5:7" hidden="1">
      <c r="E405" s="94"/>
      <c r="F405" s="94"/>
      <c r="G405" s="94"/>
    </row>
    <row r="406" spans="5:7" hidden="1">
      <c r="E406" s="94"/>
      <c r="F406" s="94"/>
      <c r="G406" s="94"/>
    </row>
    <row r="407" spans="5:7" hidden="1">
      <c r="E407" s="94"/>
      <c r="F407" s="94"/>
      <c r="G407" s="94"/>
    </row>
    <row r="408" spans="5:7" hidden="1">
      <c r="E408" s="94"/>
      <c r="F408" s="94"/>
      <c r="G408" s="94"/>
    </row>
    <row r="409" spans="5:7" hidden="1">
      <c r="E409" s="94"/>
      <c r="F409" s="94"/>
      <c r="G409" s="94"/>
    </row>
    <row r="410" spans="5:7" hidden="1">
      <c r="E410" s="94"/>
      <c r="F410" s="94"/>
      <c r="G410" s="94"/>
    </row>
    <row r="411" spans="5:7" hidden="1">
      <c r="E411" s="94"/>
      <c r="F411" s="94"/>
      <c r="G411" s="94"/>
    </row>
    <row r="412" spans="5:7" hidden="1">
      <c r="E412" s="94"/>
      <c r="F412" s="94"/>
      <c r="G412" s="94"/>
    </row>
    <row r="413" spans="5:7" hidden="1">
      <c r="E413" s="94"/>
      <c r="F413" s="94"/>
      <c r="G413" s="94"/>
    </row>
    <row r="414" spans="5:7" hidden="1">
      <c r="E414" s="94"/>
      <c r="F414" s="94"/>
      <c r="G414" s="94"/>
    </row>
    <row r="415" spans="5:7" hidden="1">
      <c r="E415" s="94"/>
      <c r="F415" s="94"/>
      <c r="G415" s="94"/>
    </row>
    <row r="416" spans="5:7" hidden="1">
      <c r="E416" s="94"/>
      <c r="F416" s="94"/>
      <c r="G416" s="94"/>
    </row>
    <row r="417" spans="5:7" hidden="1">
      <c r="E417" s="94"/>
      <c r="F417" s="94"/>
      <c r="G417" s="94"/>
    </row>
    <row r="418" spans="5:7" hidden="1">
      <c r="E418" s="94"/>
      <c r="F418" s="94"/>
      <c r="G418" s="94"/>
    </row>
    <row r="419" spans="5:7" hidden="1">
      <c r="E419" s="94"/>
      <c r="F419" s="94"/>
      <c r="G419" s="94"/>
    </row>
    <row r="420" spans="5:7" hidden="1">
      <c r="E420" s="94"/>
      <c r="F420" s="94"/>
      <c r="G420" s="94"/>
    </row>
    <row r="421" spans="5:7" hidden="1">
      <c r="E421" s="94"/>
      <c r="F421" s="94"/>
      <c r="G421" s="94"/>
    </row>
    <row r="422" spans="5:7" hidden="1">
      <c r="E422" s="94"/>
      <c r="F422" s="94"/>
      <c r="G422" s="94"/>
    </row>
    <row r="423" spans="5:7" hidden="1">
      <c r="E423" s="94"/>
      <c r="F423" s="94"/>
      <c r="G423" s="94"/>
    </row>
    <row r="424" spans="5:7" hidden="1">
      <c r="E424" s="94"/>
      <c r="F424" s="94"/>
      <c r="G424" s="94"/>
    </row>
    <row r="425" spans="5:7" hidden="1">
      <c r="E425" s="94"/>
      <c r="F425" s="94"/>
      <c r="G425" s="94"/>
    </row>
    <row r="426" spans="5:7" hidden="1">
      <c r="E426" s="94"/>
      <c r="F426" s="94"/>
      <c r="G426" s="94"/>
    </row>
    <row r="427" spans="5:7" hidden="1">
      <c r="E427" s="94"/>
      <c r="F427" s="94"/>
      <c r="G427" s="94"/>
    </row>
    <row r="428" spans="5:7" hidden="1">
      <c r="E428" s="94"/>
      <c r="F428" s="94"/>
      <c r="G428" s="94"/>
    </row>
    <row r="429" spans="5:7" hidden="1">
      <c r="E429" s="94"/>
      <c r="F429" s="94"/>
      <c r="G429" s="94"/>
    </row>
    <row r="430" spans="5:7" hidden="1">
      <c r="E430" s="94"/>
      <c r="F430" s="94"/>
      <c r="G430" s="94"/>
    </row>
    <row r="431" spans="5:7" hidden="1">
      <c r="E431" s="94"/>
      <c r="F431" s="94"/>
      <c r="G431" s="94"/>
    </row>
    <row r="432" spans="5:7" hidden="1">
      <c r="E432" s="94"/>
      <c r="F432" s="94"/>
      <c r="G432" s="94"/>
    </row>
    <row r="433" spans="5:7" hidden="1">
      <c r="E433" s="94"/>
      <c r="F433" s="94"/>
      <c r="G433" s="94"/>
    </row>
    <row r="434" spans="5:7" hidden="1">
      <c r="E434" s="94"/>
      <c r="F434" s="94"/>
      <c r="G434" s="94"/>
    </row>
    <row r="435" spans="5:7" hidden="1">
      <c r="E435" s="94"/>
      <c r="F435" s="94"/>
      <c r="G435" s="94"/>
    </row>
    <row r="436" spans="5:7" hidden="1">
      <c r="E436" s="94"/>
      <c r="F436" s="94"/>
      <c r="G436" s="94"/>
    </row>
    <row r="437" spans="5:7" hidden="1">
      <c r="E437" s="94"/>
      <c r="F437" s="94"/>
      <c r="G437" s="94"/>
    </row>
    <row r="438" spans="5:7" hidden="1">
      <c r="E438" s="94"/>
      <c r="F438" s="94"/>
      <c r="G438" s="94"/>
    </row>
    <row r="439" spans="5:7" hidden="1">
      <c r="E439" s="94"/>
      <c r="F439" s="94"/>
      <c r="G439" s="94"/>
    </row>
    <row r="440" spans="5:7" hidden="1">
      <c r="E440" s="94"/>
      <c r="F440" s="94"/>
      <c r="G440" s="94"/>
    </row>
    <row r="441" spans="5:7" hidden="1">
      <c r="E441" s="94"/>
      <c r="F441" s="94"/>
      <c r="G441" s="94"/>
    </row>
    <row r="442" spans="5:7" hidden="1">
      <c r="E442" s="94"/>
      <c r="F442" s="94"/>
      <c r="G442" s="94"/>
    </row>
    <row r="443" spans="5:7" hidden="1">
      <c r="E443" s="94"/>
      <c r="F443" s="94"/>
      <c r="G443" s="94"/>
    </row>
    <row r="444" spans="5:7" hidden="1">
      <c r="E444" s="94"/>
      <c r="F444" s="94"/>
      <c r="G444" s="94"/>
    </row>
    <row r="445" spans="5:7" hidden="1">
      <c r="E445" s="94"/>
      <c r="F445" s="94"/>
      <c r="G445" s="94"/>
    </row>
    <row r="446" spans="5:7" hidden="1">
      <c r="E446" s="94"/>
      <c r="F446" s="94"/>
      <c r="G446" s="94"/>
    </row>
    <row r="447" spans="5:7" hidden="1">
      <c r="E447" s="94"/>
      <c r="F447" s="94"/>
      <c r="G447" s="94"/>
    </row>
    <row r="448" spans="5:7" hidden="1">
      <c r="E448" s="94"/>
      <c r="F448" s="94"/>
      <c r="G448" s="94"/>
    </row>
    <row r="449" spans="5:7" hidden="1">
      <c r="E449" s="94"/>
      <c r="F449" s="94"/>
      <c r="G449" s="94"/>
    </row>
    <row r="450" spans="5:7" hidden="1">
      <c r="E450" s="94"/>
      <c r="F450" s="94"/>
      <c r="G450" s="94"/>
    </row>
    <row r="451" spans="5:7" hidden="1">
      <c r="E451" s="94"/>
      <c r="F451" s="94"/>
      <c r="G451" s="94"/>
    </row>
    <row r="452" spans="5:7" hidden="1">
      <c r="E452" s="94"/>
      <c r="F452" s="94"/>
      <c r="G452" s="94"/>
    </row>
    <row r="453" spans="5:7" hidden="1">
      <c r="E453" s="94"/>
      <c r="F453" s="94"/>
      <c r="G453" s="94"/>
    </row>
    <row r="454" spans="5:7" hidden="1">
      <c r="E454" s="94"/>
      <c r="F454" s="94"/>
      <c r="G454" s="94"/>
    </row>
    <row r="455" spans="5:7" hidden="1">
      <c r="E455" s="94"/>
      <c r="F455" s="94"/>
      <c r="G455" s="94"/>
    </row>
    <row r="456" spans="5:7" hidden="1">
      <c r="E456" s="94"/>
      <c r="F456" s="94"/>
      <c r="G456" s="94"/>
    </row>
    <row r="457" spans="5:7" hidden="1">
      <c r="E457" s="94"/>
      <c r="F457" s="94"/>
      <c r="G457" s="94"/>
    </row>
    <row r="458" spans="5:7" hidden="1">
      <c r="E458" s="94"/>
      <c r="F458" s="94"/>
      <c r="G458" s="94"/>
    </row>
    <row r="459" spans="5:7" hidden="1">
      <c r="E459" s="94"/>
      <c r="F459" s="94"/>
      <c r="G459" s="94"/>
    </row>
    <row r="460" spans="5:7" hidden="1">
      <c r="E460" s="94"/>
      <c r="F460" s="94"/>
      <c r="G460" s="94"/>
    </row>
    <row r="461" spans="5:7" hidden="1">
      <c r="E461" s="94"/>
      <c r="F461" s="94"/>
      <c r="G461" s="94"/>
    </row>
    <row r="462" spans="5:7" hidden="1">
      <c r="E462" s="94"/>
      <c r="F462" s="94"/>
      <c r="G462" s="94"/>
    </row>
    <row r="463" spans="5:7" hidden="1">
      <c r="E463" s="94"/>
      <c r="F463" s="94"/>
      <c r="G463" s="94"/>
    </row>
    <row r="464" spans="5:7" hidden="1">
      <c r="E464" s="94"/>
      <c r="F464" s="94"/>
      <c r="G464" s="94"/>
    </row>
    <row r="465" spans="5:7" hidden="1">
      <c r="E465" s="94"/>
      <c r="F465" s="94"/>
      <c r="G465" s="94"/>
    </row>
    <row r="466" spans="5:7" hidden="1">
      <c r="E466" s="94"/>
      <c r="F466" s="94"/>
      <c r="G466" s="94"/>
    </row>
    <row r="467" spans="5:7" hidden="1">
      <c r="E467" s="94"/>
      <c r="F467" s="94"/>
      <c r="G467" s="94"/>
    </row>
    <row r="468" spans="5:7" hidden="1">
      <c r="E468" s="94"/>
      <c r="F468" s="94"/>
      <c r="G468" s="94"/>
    </row>
    <row r="469" spans="5:7" hidden="1">
      <c r="E469" s="94"/>
      <c r="F469" s="94"/>
      <c r="G469" s="94"/>
    </row>
    <row r="470" spans="5:7" hidden="1">
      <c r="E470" s="94"/>
      <c r="F470" s="94"/>
      <c r="G470" s="94"/>
    </row>
    <row r="471" spans="5:7" hidden="1">
      <c r="E471" s="94"/>
      <c r="F471" s="94"/>
      <c r="G471" s="94"/>
    </row>
    <row r="472" spans="5:7" hidden="1">
      <c r="E472" s="94"/>
      <c r="F472" s="94"/>
      <c r="G472" s="94"/>
    </row>
    <row r="473" spans="5:7" hidden="1">
      <c r="E473" s="94"/>
      <c r="F473" s="94"/>
      <c r="G473" s="94"/>
    </row>
    <row r="474" spans="5:7" hidden="1">
      <c r="E474" s="94"/>
      <c r="F474" s="94"/>
      <c r="G474" s="94"/>
    </row>
    <row r="475" spans="5:7" hidden="1">
      <c r="E475" s="94"/>
      <c r="F475" s="94"/>
      <c r="G475" s="94"/>
    </row>
    <row r="476" spans="5:7" hidden="1">
      <c r="E476" s="94"/>
      <c r="F476" s="94"/>
      <c r="G476" s="94"/>
    </row>
    <row r="477" spans="5:7" hidden="1">
      <c r="E477" s="94"/>
      <c r="F477" s="94"/>
      <c r="G477" s="94"/>
    </row>
    <row r="478" spans="5:7" hidden="1">
      <c r="E478" s="94"/>
      <c r="F478" s="94"/>
      <c r="G478" s="94"/>
    </row>
    <row r="479" spans="5:7" hidden="1">
      <c r="E479" s="94"/>
      <c r="F479" s="94"/>
      <c r="G479" s="94"/>
    </row>
    <row r="480" spans="5:7" hidden="1">
      <c r="E480" s="94"/>
      <c r="F480" s="94"/>
      <c r="G480" s="94"/>
    </row>
    <row r="481" spans="5:7" hidden="1">
      <c r="E481" s="94"/>
      <c r="F481" s="94"/>
      <c r="G481" s="94"/>
    </row>
    <row r="482" spans="5:7" hidden="1">
      <c r="E482" s="94"/>
      <c r="F482" s="94"/>
      <c r="G482" s="94"/>
    </row>
    <row r="483" spans="5:7" hidden="1">
      <c r="E483" s="94"/>
      <c r="F483" s="94"/>
      <c r="G483" s="94"/>
    </row>
    <row r="484" spans="5:7" hidden="1">
      <c r="E484" s="94"/>
      <c r="F484" s="94"/>
      <c r="G484" s="94"/>
    </row>
    <row r="485" spans="5:7" hidden="1">
      <c r="E485" s="94"/>
      <c r="F485" s="94"/>
      <c r="G485" s="94"/>
    </row>
    <row r="486" spans="5:7" hidden="1">
      <c r="E486" s="94"/>
      <c r="F486" s="94"/>
      <c r="G486" s="94"/>
    </row>
    <row r="487" spans="5:7" hidden="1">
      <c r="E487" s="94"/>
      <c r="F487" s="94"/>
      <c r="G487" s="94"/>
    </row>
    <row r="488" spans="5:7" hidden="1">
      <c r="E488" s="94"/>
      <c r="F488" s="94"/>
      <c r="G488" s="94"/>
    </row>
    <row r="489" spans="5:7" hidden="1">
      <c r="E489" s="94"/>
      <c r="F489" s="94"/>
      <c r="G489" s="94"/>
    </row>
    <row r="490" spans="5:7" hidden="1">
      <c r="E490" s="94"/>
      <c r="F490" s="94"/>
      <c r="G490" s="94"/>
    </row>
    <row r="491" spans="5:7" hidden="1">
      <c r="E491" s="94"/>
      <c r="F491" s="94"/>
      <c r="G491" s="94"/>
    </row>
    <row r="492" spans="5:7" hidden="1">
      <c r="E492" s="94"/>
      <c r="F492" s="94"/>
      <c r="G492" s="94"/>
    </row>
    <row r="493" spans="5:7" hidden="1">
      <c r="E493" s="94"/>
      <c r="F493" s="94"/>
      <c r="G493" s="94"/>
    </row>
    <row r="494" spans="5:7" hidden="1">
      <c r="E494" s="94"/>
      <c r="F494" s="94"/>
      <c r="G494" s="94"/>
    </row>
    <row r="495" spans="5:7" hidden="1">
      <c r="E495" s="94"/>
      <c r="F495" s="94"/>
      <c r="G495" s="94"/>
    </row>
    <row r="496" spans="5:7" hidden="1">
      <c r="E496" s="94"/>
      <c r="F496" s="94"/>
      <c r="G496" s="94"/>
    </row>
    <row r="497" spans="5:7" hidden="1">
      <c r="E497" s="94"/>
      <c r="F497" s="94"/>
      <c r="G497" s="94"/>
    </row>
    <row r="498" spans="5:7" hidden="1">
      <c r="E498" s="94"/>
      <c r="F498" s="94"/>
      <c r="G498" s="94"/>
    </row>
    <row r="499" spans="5:7" hidden="1">
      <c r="E499" s="94"/>
      <c r="F499" s="94"/>
      <c r="G499" s="94"/>
    </row>
    <row r="500" spans="5:7" hidden="1">
      <c r="E500" s="94"/>
      <c r="F500" s="94"/>
      <c r="G500" s="94"/>
    </row>
    <row r="501" spans="5:7" hidden="1">
      <c r="E501" s="94"/>
      <c r="F501" s="94"/>
      <c r="G501" s="94"/>
    </row>
    <row r="502" spans="5:7" hidden="1">
      <c r="E502" s="94"/>
      <c r="F502" s="94"/>
      <c r="G502" s="94"/>
    </row>
    <row r="503" spans="5:7" hidden="1">
      <c r="E503" s="94"/>
      <c r="F503" s="94"/>
      <c r="G503" s="94"/>
    </row>
    <row r="504" spans="5:7" hidden="1">
      <c r="E504" s="94"/>
      <c r="F504" s="94"/>
      <c r="G504" s="94"/>
    </row>
    <row r="505" spans="5:7" hidden="1">
      <c r="E505" s="94"/>
      <c r="F505" s="94"/>
      <c r="G505" s="94"/>
    </row>
    <row r="506" spans="5:7" hidden="1">
      <c r="E506" s="94"/>
      <c r="F506" s="94"/>
      <c r="G506" s="94"/>
    </row>
    <row r="507" spans="5:7" hidden="1">
      <c r="E507" s="94"/>
      <c r="F507" s="94"/>
      <c r="G507" s="94"/>
    </row>
    <row r="508" spans="5:7" hidden="1">
      <c r="E508" s="94"/>
      <c r="F508" s="94"/>
      <c r="G508" s="94"/>
    </row>
    <row r="509" spans="5:7" hidden="1">
      <c r="E509" s="94"/>
      <c r="F509" s="94"/>
      <c r="G509" s="94"/>
    </row>
    <row r="510" spans="5:7" hidden="1">
      <c r="E510" s="94"/>
      <c r="F510" s="94"/>
      <c r="G510" s="94"/>
    </row>
    <row r="511" spans="5:7" hidden="1">
      <c r="E511" s="94"/>
      <c r="F511" s="94"/>
      <c r="G511" s="94"/>
    </row>
    <row r="512" spans="5:7" hidden="1"/>
    <row r="513" hidden="1"/>
    <row r="514" hidden="1"/>
    <row r="515" hidden="1"/>
    <row r="516" hidden="1"/>
    <row r="517" hidden="1"/>
  </sheetData>
  <sheetProtection password="C66E" sheet="1" objects="1" scenarios="1"/>
  <conditionalFormatting sqref="H3:K3">
    <cfRule type="expression" dxfId="107" priority="15" stopIfTrue="1">
      <formula>H2="H"</formula>
    </cfRule>
    <cfRule type="expression" dxfId="106" priority="16" stopIfTrue="1">
      <formula>H2="F"</formula>
    </cfRule>
    <cfRule type="expression" dxfId="105" priority="17" stopIfTrue="1">
      <formula>H2="O"</formula>
    </cfRule>
  </conditionalFormatting>
  <conditionalFormatting sqref="H20">
    <cfRule type="containsBlanks" dxfId="104" priority="9">
      <formula>LEN(TRIM(H20))=0</formula>
    </cfRule>
  </conditionalFormatting>
  <conditionalFormatting sqref="H21">
    <cfRule type="containsBlanks" dxfId="103" priority="8">
      <formula>LEN(TRIM(H21))=0</formula>
    </cfRule>
  </conditionalFormatting>
  <conditionalFormatting sqref="H12">
    <cfRule type="containsBlanks" dxfId="102" priority="13">
      <formula>LEN(TRIM(H12))=0</formula>
    </cfRule>
  </conditionalFormatting>
  <conditionalFormatting sqref="H19">
    <cfRule type="containsBlanks" dxfId="101" priority="10">
      <formula>LEN(TRIM(H19))=0</formula>
    </cfRule>
  </conditionalFormatting>
  <conditionalFormatting sqref="H27">
    <cfRule type="containsBlanks" dxfId="100" priority="6">
      <formula>LEN(TRIM(H27))=0</formula>
    </cfRule>
  </conditionalFormatting>
  <conditionalFormatting sqref="H25">
    <cfRule type="containsBlanks" dxfId="99" priority="7">
      <formula>LEN(TRIM(H25))=0</formula>
    </cfRule>
  </conditionalFormatting>
  <conditionalFormatting sqref="H33">
    <cfRule type="containsBlanks" dxfId="98" priority="4">
      <formula>LEN(TRIM(H33))=0</formula>
    </cfRule>
  </conditionalFormatting>
  <conditionalFormatting sqref="L3:O3">
    <cfRule type="expression" dxfId="97" priority="1" stopIfTrue="1">
      <formula>L2="H"</formula>
    </cfRule>
    <cfRule type="expression" dxfId="96" priority="2" stopIfTrue="1">
      <formula>L2="F"</formula>
    </cfRule>
    <cfRule type="expression" dxfId="95" priority="3" stopIfTrue="1">
      <formula>L2="O"</formula>
    </cfRule>
  </conditionalFormatting>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76"/>
  <sheetViews>
    <sheetView workbookViewId="0">
      <selection activeCell="E64" sqref="E64"/>
    </sheetView>
  </sheetViews>
  <sheetFormatPr baseColWidth="10" defaultColWidth="8.83203125" defaultRowHeight="12" x14ac:dyDescent="0"/>
  <cols>
    <col min="1" max="1" width="8.83203125" style="127"/>
    <col min="2" max="2" width="35.6640625" style="127" customWidth="1"/>
    <col min="3" max="3" width="23.5" style="259" customWidth="1"/>
    <col min="4" max="4" width="29.6640625" style="260" bestFit="1" customWidth="1"/>
    <col min="5" max="5" width="49.83203125" style="127" bestFit="1" customWidth="1"/>
    <col min="6" max="6" width="21.33203125" style="259" customWidth="1"/>
    <col min="7" max="7" width="23.5" style="259" bestFit="1" customWidth="1"/>
    <col min="8" max="8" width="33.5" style="259" bestFit="1" customWidth="1"/>
    <col min="9" max="9" width="24.1640625" style="259" bestFit="1" customWidth="1"/>
    <col min="10" max="10" width="40.5" style="259" bestFit="1" customWidth="1"/>
    <col min="11" max="11" width="22.6640625" style="259" bestFit="1" customWidth="1"/>
    <col min="12" max="12" width="8.83203125" style="127"/>
    <col min="13" max="13" width="18.5" style="127" bestFit="1" customWidth="1"/>
    <col min="14" max="16384" width="8.83203125" style="127"/>
  </cols>
  <sheetData>
    <row r="1" spans="2:11" ht="13" thickBot="1"/>
    <row r="2" spans="2:11" ht="27.75" customHeight="1" thickBot="1">
      <c r="B2" s="347" t="s">
        <v>83</v>
      </c>
      <c r="C2" s="422" t="s">
        <v>84</v>
      </c>
      <c r="E2" s="346"/>
      <c r="F2" s="263"/>
    </row>
    <row r="3" spans="2:11" ht="27.75" customHeight="1" thickBot="1">
      <c r="B3" s="364" t="s">
        <v>85</v>
      </c>
      <c r="C3" s="571">
        <v>25294.718153573012</v>
      </c>
      <c r="E3" s="262"/>
      <c r="F3" s="266"/>
      <c r="H3" s="263"/>
      <c r="I3" s="267"/>
    </row>
    <row r="4" spans="2:11" ht="27.75" customHeight="1" thickBot="1">
      <c r="B4" s="268" t="s">
        <v>86</v>
      </c>
      <c r="C4" s="431">
        <v>14</v>
      </c>
      <c r="E4" s="262"/>
      <c r="F4" s="267"/>
    </row>
    <row r="5" spans="2:11" ht="27.75" customHeight="1" thickBot="1">
      <c r="B5" s="270" t="s">
        <v>87</v>
      </c>
      <c r="C5" s="430">
        <v>227.70000000000002</v>
      </c>
      <c r="E5" s="271"/>
      <c r="F5" s="267"/>
    </row>
    <row r="6" spans="2:11" ht="27.75" customHeight="1" thickBot="1">
      <c r="B6" s="272" t="s">
        <v>88</v>
      </c>
      <c r="C6" s="430">
        <v>253</v>
      </c>
      <c r="E6" s="274"/>
      <c r="F6" s="267"/>
    </row>
    <row r="7" spans="2:11" ht="27.75" customHeight="1" thickBot="1">
      <c r="B7" s="358" t="s">
        <v>89</v>
      </c>
      <c r="C7" s="572">
        <v>99.97912313665222</v>
      </c>
      <c r="E7" s="276"/>
      <c r="F7" s="267"/>
    </row>
    <row r="8" spans="2:11" ht="13" thickBot="1">
      <c r="B8" s="263"/>
      <c r="C8" s="267"/>
      <c r="D8" s="259"/>
      <c r="E8" s="276"/>
    </row>
    <row r="9" spans="2:11" ht="18.75" customHeight="1" thickBot="1">
      <c r="B9" s="345" t="s">
        <v>90</v>
      </c>
      <c r="C9" s="344" t="s">
        <v>91</v>
      </c>
      <c r="D9" s="259"/>
      <c r="E9" s="262"/>
    </row>
    <row r="10" spans="2:11" ht="18.75" customHeight="1">
      <c r="B10" s="278" t="s">
        <v>5</v>
      </c>
      <c r="C10" s="593">
        <f>'Direct costs Costa Rica'!H19</f>
        <v>0.15</v>
      </c>
      <c r="D10" s="127"/>
    </row>
    <row r="11" spans="2:11" ht="18.75" customHeight="1">
      <c r="B11" s="280" t="s">
        <v>6</v>
      </c>
      <c r="C11" s="593">
        <f>'Direct costs Costa Rica'!H20</f>
        <v>0.39</v>
      </c>
      <c r="D11" s="127"/>
    </row>
    <row r="12" spans="2:11" ht="18.75" customHeight="1" thickBot="1">
      <c r="B12" s="281" t="s">
        <v>7</v>
      </c>
      <c r="C12" s="598">
        <f>'Direct costs Costa Rica'!H21</f>
        <v>0.46</v>
      </c>
      <c r="D12" s="127"/>
    </row>
    <row r="13" spans="2:11" s="260" customFormat="1">
      <c r="B13" s="267"/>
      <c r="C13" s="282"/>
      <c r="D13" s="267"/>
      <c r="F13" s="267"/>
      <c r="G13" s="267"/>
      <c r="H13" s="267"/>
      <c r="I13" s="267"/>
      <c r="J13" s="267"/>
      <c r="K13" s="267"/>
    </row>
    <row r="14" spans="2:11" hidden="1">
      <c r="B14" s="283" t="s">
        <v>44</v>
      </c>
      <c r="C14" s="124"/>
      <c r="D14" s="284"/>
      <c r="E14" s="285"/>
      <c r="F14" s="284"/>
      <c r="G14" s="284"/>
      <c r="H14" s="284"/>
      <c r="I14" s="284"/>
      <c r="J14" s="284"/>
      <c r="K14" s="284"/>
    </row>
    <row r="15" spans="2:11" s="286" customFormat="1" hidden="1">
      <c r="B15" s="287" t="s">
        <v>92</v>
      </c>
      <c r="C15" s="288"/>
      <c r="D15" s="289"/>
      <c r="E15" s="288"/>
      <c r="F15" s="287" t="s">
        <v>93</v>
      </c>
      <c r="G15" s="287" t="s">
        <v>94</v>
      </c>
      <c r="H15" s="287" t="s">
        <v>95</v>
      </c>
      <c r="I15" s="287"/>
      <c r="J15" s="287"/>
      <c r="K15" s="287"/>
    </row>
    <row r="16" spans="2:11" hidden="1">
      <c r="B16" s="291" t="s">
        <v>96</v>
      </c>
      <c r="C16" s="291" t="s">
        <v>97</v>
      </c>
      <c r="D16" s="291" t="s">
        <v>98</v>
      </c>
      <c r="E16" s="291" t="s">
        <v>99</v>
      </c>
      <c r="F16" s="291" t="s">
        <v>100</v>
      </c>
      <c r="G16" s="291" t="s">
        <v>6</v>
      </c>
      <c r="H16" s="291" t="s">
        <v>7</v>
      </c>
      <c r="I16" s="291" t="s">
        <v>101</v>
      </c>
      <c r="J16" s="291" t="s">
        <v>102</v>
      </c>
      <c r="K16" s="291" t="s">
        <v>103</v>
      </c>
    </row>
    <row r="17" spans="2:13" hidden="1">
      <c r="B17" s="292" t="s">
        <v>104</v>
      </c>
      <c r="C17" s="316">
        <v>0.14000000000000001</v>
      </c>
      <c r="D17" s="348">
        <v>0.13800000000000001</v>
      </c>
      <c r="E17" s="277">
        <f>C17*D17</f>
        <v>1.9320000000000004E-2</v>
      </c>
      <c r="F17" s="259">
        <f>$C$10*E17</f>
        <v>2.8980000000000004E-3</v>
      </c>
      <c r="G17" s="259">
        <f>$C$11*E17</f>
        <v>7.5348000000000021E-3</v>
      </c>
      <c r="H17" s="259">
        <f>$C$12*E17</f>
        <v>8.8872000000000013E-3</v>
      </c>
      <c r="I17" s="259">
        <f>($C$7*$C$4)*F17</f>
        <v>4.0563529839002541</v>
      </c>
      <c r="J17" s="259">
        <f>($C$7*$C$5)*G17</f>
        <v>171.53157810918779</v>
      </c>
      <c r="K17" s="259">
        <f>$C$3*H17</f>
        <v>224.79921917443411</v>
      </c>
    </row>
    <row r="18" spans="2:13" hidden="1">
      <c r="B18" s="292" t="s">
        <v>105</v>
      </c>
      <c r="C18" s="267">
        <v>0.38</v>
      </c>
      <c r="D18" s="313">
        <v>0.502</v>
      </c>
      <c r="E18" s="277">
        <f t="shared" ref="E18:E26" si="0">C18*D18</f>
        <v>0.19076000000000001</v>
      </c>
      <c r="F18" s="259">
        <f t="shared" ref="F18:F26" si="1">$C$10*E18</f>
        <v>2.8614000000000001E-2</v>
      </c>
      <c r="G18" s="259">
        <f t="shared" ref="G18:G26" si="2">$C$11*E18</f>
        <v>7.4396400000000001E-2</v>
      </c>
      <c r="H18" s="259">
        <f t="shared" ref="H18:H25" si="3">$C$12*E18</f>
        <v>8.7749600000000011E-2</v>
      </c>
      <c r="I18" s="259">
        <f t="shared" ref="I18:I26" si="4">($C$7*$C$4)*F18</f>
        <v>40.051236812050334</v>
      </c>
      <c r="J18" s="259">
        <f t="shared" ref="J18:J26" si="5">($C$7*$C$5)*G18</f>
        <v>1693.6523726764315</v>
      </c>
      <c r="K18" s="259">
        <f t="shared" ref="K18:K26" si="6">$C$3*H18</f>
        <v>2219.6014000887708</v>
      </c>
    </row>
    <row r="19" spans="2:13" hidden="1">
      <c r="B19" s="292" t="s">
        <v>106</v>
      </c>
      <c r="C19" s="267">
        <v>0.69</v>
      </c>
      <c r="D19" s="348">
        <v>0.64400000000000002</v>
      </c>
      <c r="E19" s="277">
        <f t="shared" si="0"/>
        <v>0.44435999999999998</v>
      </c>
      <c r="F19" s="259">
        <f t="shared" si="1"/>
        <v>6.6653999999999991E-2</v>
      </c>
      <c r="G19" s="259">
        <f t="shared" si="2"/>
        <v>0.17330039999999999</v>
      </c>
      <c r="H19" s="259">
        <f t="shared" si="3"/>
        <v>0.20440559999999999</v>
      </c>
      <c r="I19" s="259">
        <f t="shared" si="4"/>
        <v>93.29611862970583</v>
      </c>
      <c r="J19" s="259">
        <f t="shared" si="5"/>
        <v>3945.2262965113177</v>
      </c>
      <c r="K19" s="259">
        <f t="shared" si="6"/>
        <v>5170.3820410119833</v>
      </c>
    </row>
    <row r="20" spans="2:13" hidden="1">
      <c r="B20" s="292" t="s">
        <v>107</v>
      </c>
      <c r="C20" s="267">
        <v>1.46</v>
      </c>
      <c r="D20" s="348">
        <v>0.65</v>
      </c>
      <c r="E20" s="277">
        <f t="shared" si="0"/>
        <v>0.94899999999999995</v>
      </c>
      <c r="F20" s="259">
        <f t="shared" si="1"/>
        <v>0.14234999999999998</v>
      </c>
      <c r="G20" s="259">
        <f t="shared" si="2"/>
        <v>0.37010999999999999</v>
      </c>
      <c r="H20" s="259">
        <f t="shared" si="3"/>
        <v>0.43653999999999998</v>
      </c>
      <c r="I20" s="259">
        <f t="shared" si="4"/>
        <v>199.24839449903416</v>
      </c>
      <c r="J20" s="259">
        <f t="shared" si="5"/>
        <v>8425.6453222370164</v>
      </c>
      <c r="K20" s="259">
        <f t="shared" si="6"/>
        <v>11042.156262760762</v>
      </c>
    </row>
    <row r="21" spans="2:13" hidden="1">
      <c r="B21" s="292" t="s">
        <v>108</v>
      </c>
      <c r="C21" s="293">
        <v>1.9</v>
      </c>
      <c r="D21" s="348">
        <v>0.63400000000000001</v>
      </c>
      <c r="E21" s="277">
        <f t="shared" si="0"/>
        <v>1.2045999999999999</v>
      </c>
      <c r="F21" s="259">
        <f t="shared" si="1"/>
        <v>0.18068999999999999</v>
      </c>
      <c r="G21" s="259">
        <f t="shared" si="2"/>
        <v>0.46979399999999999</v>
      </c>
      <c r="H21" s="259">
        <f t="shared" si="3"/>
        <v>0.55411599999999994</v>
      </c>
      <c r="I21" s="259">
        <f t="shared" si="4"/>
        <v>252.91318863386363</v>
      </c>
      <c r="J21" s="259">
        <f t="shared" si="5"/>
        <v>10694.976138215712</v>
      </c>
      <c r="K21" s="259">
        <f t="shared" si="6"/>
        <v>14016.208044385261</v>
      </c>
    </row>
    <row r="22" spans="2:13" hidden="1">
      <c r="B22" s="292" t="s">
        <v>109</v>
      </c>
      <c r="C22" s="293">
        <v>2.77</v>
      </c>
      <c r="D22" s="348">
        <v>0.58599999999999997</v>
      </c>
      <c r="E22" s="277">
        <f t="shared" si="0"/>
        <v>1.6232199999999999</v>
      </c>
      <c r="F22" s="259">
        <f t="shared" si="1"/>
        <v>0.24348299999999998</v>
      </c>
      <c r="G22" s="259">
        <f t="shared" si="2"/>
        <v>0.63305579999999995</v>
      </c>
      <c r="H22" s="259">
        <f t="shared" si="3"/>
        <v>0.74668119999999993</v>
      </c>
      <c r="I22" s="259">
        <f t="shared" si="4"/>
        <v>340.80503574154085</v>
      </c>
      <c r="J22" s="259">
        <f t="shared" si="5"/>
        <v>14411.671232836215</v>
      </c>
      <c r="K22" s="259">
        <f t="shared" si="6"/>
        <v>18887.090504571679</v>
      </c>
    </row>
    <row r="23" spans="2:13" hidden="1">
      <c r="B23" s="292" t="s">
        <v>110</v>
      </c>
      <c r="C23" s="293">
        <v>5.37</v>
      </c>
      <c r="D23" s="348">
        <v>0.60199999999999998</v>
      </c>
      <c r="E23" s="277">
        <f t="shared" si="0"/>
        <v>3.2327400000000002</v>
      </c>
      <c r="F23" s="259">
        <f t="shared" si="1"/>
        <v>0.48491099999999998</v>
      </c>
      <c r="G23" s="259">
        <f t="shared" si="2"/>
        <v>1.2607686</v>
      </c>
      <c r="H23" s="259">
        <f t="shared" si="3"/>
        <v>1.4870604000000001</v>
      </c>
      <c r="I23" s="259">
        <f t="shared" si="4"/>
        <v>678.73367211044024</v>
      </c>
      <c r="J23" s="259">
        <f t="shared" si="5"/>
        <v>28701.70775448735</v>
      </c>
      <c r="K23" s="259">
        <f t="shared" si="6"/>
        <v>37614.773695339543</v>
      </c>
    </row>
    <row r="24" spans="2:13" hidden="1">
      <c r="B24" s="292" t="s">
        <v>111</v>
      </c>
      <c r="C24" s="293">
        <v>8.07</v>
      </c>
      <c r="D24" s="348">
        <v>0.49299999999999999</v>
      </c>
      <c r="E24" s="277">
        <f t="shared" si="0"/>
        <v>3.97851</v>
      </c>
      <c r="F24" s="259">
        <f t="shared" si="1"/>
        <v>0.59677649999999993</v>
      </c>
      <c r="G24" s="259">
        <f t="shared" si="2"/>
        <v>1.5516189</v>
      </c>
      <c r="H24" s="259">
        <f t="shared" si="3"/>
        <v>1.8301146000000001</v>
      </c>
      <c r="I24" s="259">
        <f t="shared" si="4"/>
        <v>835.31267649984454</v>
      </c>
      <c r="J24" s="259">
        <f t="shared" si="5"/>
        <v>35322.98648153129</v>
      </c>
      <c r="K24" s="259">
        <f t="shared" si="6"/>
        <v>46292.232995739017</v>
      </c>
    </row>
    <row r="25" spans="2:13" hidden="1">
      <c r="B25" s="292" t="s">
        <v>112</v>
      </c>
      <c r="C25" s="293">
        <v>13.88</v>
      </c>
      <c r="D25" s="348">
        <v>0.40200000000000002</v>
      </c>
      <c r="E25" s="277">
        <f t="shared" si="0"/>
        <v>5.5797600000000003</v>
      </c>
      <c r="F25" s="259">
        <f t="shared" si="1"/>
        <v>0.83696400000000004</v>
      </c>
      <c r="G25" s="259">
        <f t="shared" si="2"/>
        <v>2.1761064000000001</v>
      </c>
      <c r="H25" s="259">
        <f t="shared" si="3"/>
        <v>2.5666896000000001</v>
      </c>
      <c r="I25" s="259">
        <f t="shared" si="4"/>
        <v>1171.5049754372299</v>
      </c>
      <c r="J25" s="259">
        <f t="shared" si="5"/>
        <v>49539.598254167773</v>
      </c>
      <c r="K25" s="259">
        <f t="shared" si="6"/>
        <v>64923.690019707057</v>
      </c>
    </row>
    <row r="26" spans="2:13" s="303" customFormat="1" hidden="1">
      <c r="B26" s="351" t="s">
        <v>113</v>
      </c>
      <c r="C26" s="293">
        <v>14.49</v>
      </c>
      <c r="D26" s="348">
        <v>0.26700000000000002</v>
      </c>
      <c r="E26" s="277">
        <f t="shared" si="0"/>
        <v>3.8688300000000004</v>
      </c>
      <c r="F26" s="259">
        <f t="shared" si="1"/>
        <v>0.58032450000000002</v>
      </c>
      <c r="G26" s="259">
        <f t="shared" si="2"/>
        <v>1.5088437000000001</v>
      </c>
      <c r="H26" s="259">
        <f>$C$12*E26</f>
        <v>1.7796618000000002</v>
      </c>
      <c r="I26" s="259">
        <f t="shared" si="4"/>
        <v>812.28468502602584</v>
      </c>
      <c r="J26" s="259">
        <f t="shared" si="5"/>
        <v>34349.19851636485</v>
      </c>
      <c r="K26" s="259">
        <f t="shared" si="6"/>
        <v>45016.043639680429</v>
      </c>
    </row>
    <row r="27" spans="2:13" s="303" customFormat="1" hidden="1">
      <c r="B27" s="304" t="s">
        <v>115</v>
      </c>
      <c r="C27" s="293">
        <v>102.2</v>
      </c>
      <c r="D27" s="348">
        <v>5.2000000000000005E-2</v>
      </c>
      <c r="E27" s="300"/>
      <c r="F27" s="301"/>
      <c r="G27" s="301"/>
      <c r="H27" s="301"/>
      <c r="I27" s="302"/>
      <c r="J27" s="302"/>
      <c r="K27" s="302"/>
      <c r="M27" s="305"/>
    </row>
    <row r="28" spans="2:13" hidden="1">
      <c r="B28" s="306"/>
      <c r="C28" s="295"/>
      <c r="D28" s="349"/>
      <c r="E28" s="307" t="s">
        <v>59</v>
      </c>
      <c r="F28" s="308"/>
      <c r="G28" s="309"/>
      <c r="H28" s="309"/>
      <c r="I28" s="308">
        <f>SUM(I17:I27)</f>
        <v>4428.2063363736361</v>
      </c>
      <c r="J28" s="308">
        <f>SUM(J17:J27)</f>
        <v>187256.19394713713</v>
      </c>
      <c r="K28" s="308">
        <f>SUM(K17:K27)</f>
        <v>245406.97782245892</v>
      </c>
      <c r="M28" s="310"/>
    </row>
    <row r="29" spans="2:13" hidden="1">
      <c r="B29" s="306"/>
      <c r="D29" s="349"/>
      <c r="E29" s="263"/>
      <c r="F29" s="311"/>
    </row>
    <row r="30" spans="2:13" hidden="1">
      <c r="B30" s="287" t="s">
        <v>116</v>
      </c>
      <c r="C30" s="289"/>
      <c r="D30" s="289"/>
      <c r="E30" s="288"/>
      <c r="F30" s="287" t="s">
        <v>93</v>
      </c>
      <c r="G30" s="287" t="s">
        <v>94</v>
      </c>
      <c r="H30" s="287" t="s">
        <v>95</v>
      </c>
      <c r="I30" s="287"/>
      <c r="J30" s="287"/>
      <c r="K30" s="287"/>
      <c r="M30" s="312"/>
    </row>
    <row r="31" spans="2:13" hidden="1">
      <c r="B31" s="291" t="s">
        <v>96</v>
      </c>
      <c r="C31" s="291" t="s">
        <v>97</v>
      </c>
      <c r="D31" s="291" t="s">
        <v>98</v>
      </c>
      <c r="E31" s="291" t="s">
        <v>117</v>
      </c>
      <c r="F31" s="291" t="s">
        <v>100</v>
      </c>
      <c r="G31" s="291" t="s">
        <v>6</v>
      </c>
      <c r="H31" s="291" t="s">
        <v>7</v>
      </c>
      <c r="I31" s="291" t="s">
        <v>101</v>
      </c>
      <c r="J31" s="291" t="s">
        <v>102</v>
      </c>
      <c r="K31" s="291" t="s">
        <v>103</v>
      </c>
    </row>
    <row r="32" spans="2:13" hidden="1">
      <c r="B32" s="292" t="s">
        <v>104</v>
      </c>
      <c r="C32" s="267">
        <v>0.25</v>
      </c>
      <c r="D32" s="313">
        <v>0.26700000000000002</v>
      </c>
      <c r="E32" s="277">
        <f>C32*D32</f>
        <v>6.6750000000000004E-2</v>
      </c>
      <c r="F32" s="259">
        <f>$C$10*E32</f>
        <v>1.0012500000000001E-2</v>
      </c>
      <c r="G32" s="277">
        <f>$C$11*E32</f>
        <v>2.6032500000000004E-2</v>
      </c>
      <c r="H32" s="259">
        <f>$C$12*E32</f>
        <v>3.0705000000000003E-2</v>
      </c>
      <c r="I32" s="259">
        <f>($C$7*$C$4)*F32</f>
        <v>14.014573585680226</v>
      </c>
      <c r="J32" s="259">
        <f>($C$7*$C$5)*G32</f>
        <v>592.63627529960058</v>
      </c>
      <c r="K32" s="259">
        <f>$C$3*H32</f>
        <v>776.67432090545947</v>
      </c>
    </row>
    <row r="33" spans="2:11" hidden="1">
      <c r="B33" s="292" t="s">
        <v>105</v>
      </c>
      <c r="C33" s="267">
        <v>0.57999999999999996</v>
      </c>
      <c r="D33" s="348">
        <v>0.748</v>
      </c>
      <c r="E33" s="277">
        <f t="shared" ref="E33:E41" si="7">C33*D33</f>
        <v>0.43383999999999995</v>
      </c>
      <c r="F33" s="259">
        <f t="shared" ref="F33:F41" si="8">$C$10*E33</f>
        <v>6.5075999999999995E-2</v>
      </c>
      <c r="G33" s="277">
        <f t="shared" ref="G33:G41" si="9">$C$11*E33</f>
        <v>0.16919759999999998</v>
      </c>
      <c r="H33" s="259">
        <f t="shared" ref="H33:H41" si="10">$C$12*E33</f>
        <v>0.19956639999999998</v>
      </c>
      <c r="I33" s="259">
        <f t="shared" ref="I33:I41" si="11">($C$7*$C$4)*F33</f>
        <v>91.087379841370904</v>
      </c>
      <c r="J33" s="259">
        <f t="shared" ref="J33:J41" si="12">($C$7*$C$5)*G33</f>
        <v>3851.8250438348859</v>
      </c>
      <c r="K33" s="259">
        <f t="shared" ref="K33:K41" si="13">$C$3*H33</f>
        <v>5047.9758409232127</v>
      </c>
    </row>
    <row r="34" spans="2:11" hidden="1">
      <c r="B34" s="292" t="s">
        <v>106</v>
      </c>
      <c r="C34" s="267">
        <v>0.6</v>
      </c>
      <c r="D34" s="348">
        <v>0.91099999999999992</v>
      </c>
      <c r="E34" s="277">
        <f t="shared" si="7"/>
        <v>0.54659999999999997</v>
      </c>
      <c r="F34" s="259">
        <f t="shared" si="8"/>
        <v>8.1989999999999993E-2</v>
      </c>
      <c r="G34" s="277">
        <f t="shared" si="9"/>
        <v>0.213174</v>
      </c>
      <c r="H34" s="259">
        <f t="shared" si="10"/>
        <v>0.25143599999999999</v>
      </c>
      <c r="I34" s="259">
        <f t="shared" si="11"/>
        <v>114.76203628363761</v>
      </c>
      <c r="J34" s="259">
        <f t="shared" si="12"/>
        <v>4852.9586229027964</v>
      </c>
      <c r="K34" s="259">
        <f t="shared" si="13"/>
        <v>6360.0027536617836</v>
      </c>
    </row>
    <row r="35" spans="2:11" hidden="1">
      <c r="B35" s="292" t="s">
        <v>107</v>
      </c>
      <c r="C35" s="293">
        <v>1.54</v>
      </c>
      <c r="D35" s="348">
        <v>0.95799999999999996</v>
      </c>
      <c r="E35" s="277">
        <f t="shared" si="7"/>
        <v>1.47532</v>
      </c>
      <c r="F35" s="259">
        <f t="shared" si="8"/>
        <v>0.22129799999999999</v>
      </c>
      <c r="G35" s="277">
        <f t="shared" si="9"/>
        <v>0.57537479999999996</v>
      </c>
      <c r="H35" s="259">
        <f t="shared" si="10"/>
        <v>0.67864720000000001</v>
      </c>
      <c r="I35" s="259">
        <f t="shared" si="11"/>
        <v>309.75251988652809</v>
      </c>
      <c r="J35" s="259">
        <f t="shared" si="12"/>
        <v>13098.549058801596</v>
      </c>
      <c r="K35" s="259">
        <f t="shared" si="13"/>
        <v>17166.189649711494</v>
      </c>
    </row>
    <row r="36" spans="2:11" hidden="1">
      <c r="B36" s="292" t="s">
        <v>108</v>
      </c>
      <c r="C36" s="293">
        <v>1.72</v>
      </c>
      <c r="D36" s="348">
        <v>0.95200000000000007</v>
      </c>
      <c r="E36" s="277">
        <f t="shared" si="7"/>
        <v>1.63744</v>
      </c>
      <c r="F36" s="259">
        <f t="shared" si="8"/>
        <v>0.245616</v>
      </c>
      <c r="G36" s="277">
        <f t="shared" si="9"/>
        <v>0.63860159999999999</v>
      </c>
      <c r="H36" s="259">
        <f t="shared" si="10"/>
        <v>0.75322240000000007</v>
      </c>
      <c r="I36" s="259">
        <f t="shared" si="11"/>
        <v>343.79061231664758</v>
      </c>
      <c r="J36" s="259">
        <f t="shared" si="12"/>
        <v>14537.922735978695</v>
      </c>
      <c r="K36" s="259">
        <f t="shared" si="13"/>
        <v>19052.548314957836</v>
      </c>
    </row>
    <row r="37" spans="2:11" hidden="1">
      <c r="B37" s="292" t="s">
        <v>109</v>
      </c>
      <c r="C37" s="293">
        <v>3.08</v>
      </c>
      <c r="D37" s="348">
        <v>0.93299999999999994</v>
      </c>
      <c r="E37" s="277">
        <f t="shared" si="7"/>
        <v>2.87364</v>
      </c>
      <c r="F37" s="259">
        <f t="shared" si="8"/>
        <v>0.43104599999999998</v>
      </c>
      <c r="G37" s="277">
        <f t="shared" si="9"/>
        <v>1.1207195999999999</v>
      </c>
      <c r="H37" s="259">
        <f t="shared" si="10"/>
        <v>1.3218744</v>
      </c>
      <c r="I37" s="259">
        <f t="shared" si="11"/>
        <v>603.33841556185951</v>
      </c>
      <c r="J37" s="259">
        <f t="shared" si="12"/>
        <v>25513.457770066576</v>
      </c>
      <c r="K37" s="259">
        <f t="shared" si="13"/>
        <v>33436.440382423432</v>
      </c>
    </row>
    <row r="38" spans="2:11" hidden="1">
      <c r="B38" s="292" t="s">
        <v>110</v>
      </c>
      <c r="C38" s="293">
        <v>7.44</v>
      </c>
      <c r="D38" s="348">
        <v>0.91700000000000004</v>
      </c>
      <c r="E38" s="277">
        <f t="shared" si="7"/>
        <v>6.8224800000000005</v>
      </c>
      <c r="F38" s="259">
        <f t="shared" si="8"/>
        <v>1.0233719999999999</v>
      </c>
      <c r="G38" s="277">
        <f t="shared" si="9"/>
        <v>2.6607672000000004</v>
      </c>
      <c r="H38" s="259">
        <f t="shared" si="10"/>
        <v>3.1383408000000004</v>
      </c>
      <c r="I38" s="259">
        <f t="shared" si="11"/>
        <v>1432.4216928364287</v>
      </c>
      <c r="J38" s="259">
        <f t="shared" si="12"/>
        <v>60573.020756644481</v>
      </c>
      <c r="K38" s="259">
        <f t="shared" si="13"/>
        <v>79383.446005858859</v>
      </c>
    </row>
    <row r="39" spans="2:11" hidden="1">
      <c r="B39" s="292" t="s">
        <v>111</v>
      </c>
      <c r="C39" s="293">
        <v>14.46</v>
      </c>
      <c r="D39" s="348">
        <v>0.89800000000000002</v>
      </c>
      <c r="E39" s="277">
        <f t="shared" si="7"/>
        <v>12.985080000000002</v>
      </c>
      <c r="F39" s="259">
        <f t="shared" si="8"/>
        <v>1.9477620000000002</v>
      </c>
      <c r="G39" s="277">
        <f t="shared" si="9"/>
        <v>5.064181200000001</v>
      </c>
      <c r="H39" s="259">
        <f t="shared" si="10"/>
        <v>5.9731368000000007</v>
      </c>
      <c r="I39" s="259">
        <f t="shared" si="11"/>
        <v>2726.2975157444885</v>
      </c>
      <c r="J39" s="259">
        <f t="shared" si="12"/>
        <v>115287.33251936088</v>
      </c>
      <c r="K39" s="259">
        <f t="shared" si="13"/>
        <v>151088.81184873503</v>
      </c>
    </row>
    <row r="40" spans="2:11" hidden="1">
      <c r="B40" s="292" t="s">
        <v>112</v>
      </c>
      <c r="C40" s="293">
        <v>25.55</v>
      </c>
      <c r="D40" s="348">
        <v>0.83099999999999996</v>
      </c>
      <c r="E40" s="277">
        <f t="shared" si="7"/>
        <v>21.232050000000001</v>
      </c>
      <c r="F40" s="259">
        <f t="shared" si="8"/>
        <v>3.1848075000000002</v>
      </c>
      <c r="G40" s="277">
        <f t="shared" si="9"/>
        <v>8.2804995000000012</v>
      </c>
      <c r="H40" s="259">
        <f t="shared" si="10"/>
        <v>9.7667430000000017</v>
      </c>
      <c r="I40" s="259">
        <f t="shared" si="11"/>
        <v>4457.7996569264697</v>
      </c>
      <c r="J40" s="259">
        <f t="shared" si="12"/>
        <v>188507.61092097205</v>
      </c>
      <c r="K40" s="259">
        <f t="shared" si="13"/>
        <v>247047.01146338219</v>
      </c>
    </row>
    <row r="41" spans="2:11" hidden="1">
      <c r="B41" s="259" t="s">
        <v>113</v>
      </c>
      <c r="C41" s="293">
        <v>27.84</v>
      </c>
      <c r="D41" s="348">
        <v>0.62</v>
      </c>
      <c r="E41" s="277">
        <f t="shared" si="7"/>
        <v>17.2608</v>
      </c>
      <c r="F41" s="259">
        <f t="shared" si="8"/>
        <v>2.5891199999999999</v>
      </c>
      <c r="G41" s="277">
        <f t="shared" si="9"/>
        <v>6.7317119999999999</v>
      </c>
      <c r="H41" s="259">
        <f t="shared" si="10"/>
        <v>7.9399680000000004</v>
      </c>
      <c r="I41" s="259">
        <f t="shared" si="11"/>
        <v>3624.0112621379658</v>
      </c>
      <c r="J41" s="259">
        <f t="shared" si="12"/>
        <v>153249.08195792275</v>
      </c>
      <c r="K41" s="259">
        <f t="shared" si="13"/>
        <v>200839.25270838881</v>
      </c>
    </row>
    <row r="42" spans="2:11" s="303" customFormat="1" hidden="1">
      <c r="B42" s="304" t="s">
        <v>115</v>
      </c>
      <c r="C42" s="293">
        <v>174.35999999999999</v>
      </c>
      <c r="D42" s="348">
        <v>0.218</v>
      </c>
      <c r="E42" s="300"/>
      <c r="F42" s="301"/>
      <c r="G42" s="300"/>
      <c r="H42" s="301"/>
      <c r="I42" s="302"/>
      <c r="J42" s="301"/>
      <c r="K42" s="302"/>
    </row>
    <row r="43" spans="2:11" hidden="1">
      <c r="B43" s="260"/>
      <c r="C43" s="316"/>
      <c r="D43" s="267"/>
      <c r="E43" s="307" t="s">
        <v>59</v>
      </c>
      <c r="F43" s="308"/>
      <c r="G43" s="309"/>
      <c r="H43" s="309"/>
      <c r="I43" s="308">
        <f>SUM(I32:I42)</f>
        <v>13717.275665121077</v>
      </c>
      <c r="J43" s="308">
        <f>SUM(J32:J41)</f>
        <v>580064.39566178434</v>
      </c>
      <c r="K43" s="308">
        <f>SUM(K32:K42)</f>
        <v>760198.35328894819</v>
      </c>
    </row>
    <row r="44" spans="2:11" ht="13" thickBot="1">
      <c r="B44" s="260"/>
      <c r="C44" s="316"/>
    </row>
    <row r="45" spans="2:11">
      <c r="B45" s="456"/>
      <c r="C45" s="318" t="s">
        <v>118</v>
      </c>
      <c r="D45" s="318" t="s">
        <v>119</v>
      </c>
      <c r="E45" s="319" t="s">
        <v>120</v>
      </c>
      <c r="F45" s="311"/>
    </row>
    <row r="46" spans="2:11">
      <c r="B46" s="457" t="s">
        <v>59</v>
      </c>
      <c r="C46" s="384">
        <f>SUM(I28,I43)</f>
        <v>18145.482001494711</v>
      </c>
      <c r="D46" s="384">
        <f>SUM(J28,J43)</f>
        <v>767320.58960892144</v>
      </c>
      <c r="E46" s="385">
        <f>SUM(K28,K43)</f>
        <v>1005605.3311114071</v>
      </c>
    </row>
    <row r="47" spans="2:11">
      <c r="B47" s="457"/>
      <c r="C47" s="384"/>
      <c r="D47" s="384"/>
      <c r="E47" s="385"/>
    </row>
    <row r="48" spans="2:11">
      <c r="B48" s="457" t="s">
        <v>121</v>
      </c>
      <c r="C48" s="384">
        <f>SUM(C46:D46)</f>
        <v>785466.07161041617</v>
      </c>
      <c r="D48" s="384"/>
      <c r="E48" s="385"/>
    </row>
    <row r="49" spans="2:10">
      <c r="B49" s="457" t="s">
        <v>122</v>
      </c>
      <c r="C49" s="384">
        <f>E46</f>
        <v>1005605.3311114071</v>
      </c>
      <c r="D49" s="419"/>
      <c r="E49" s="420"/>
    </row>
    <row r="50" spans="2:10">
      <c r="B50" s="458"/>
      <c r="C50" s="419"/>
      <c r="D50" s="382"/>
      <c r="E50" s="383"/>
    </row>
    <row r="51" spans="2:10">
      <c r="B51" s="459" t="s">
        <v>123</v>
      </c>
      <c r="C51" s="384">
        <f>SUM(C46:E46)</f>
        <v>1791071.4027218232</v>
      </c>
      <c r="D51" s="384"/>
      <c r="E51" s="385"/>
    </row>
    <row r="52" spans="2:10">
      <c r="B52" s="459" t="s">
        <v>124</v>
      </c>
      <c r="C52" s="384">
        <f>C51*(1+D55)</f>
        <v>1871669.6158443051</v>
      </c>
      <c r="D52" s="384"/>
      <c r="E52" s="385"/>
    </row>
    <row r="53" spans="2:10">
      <c r="B53" s="459" t="s">
        <v>125</v>
      </c>
      <c r="C53" s="384">
        <f>C52*(1+D55)</f>
        <v>1955894.7485572987</v>
      </c>
      <c r="D53" s="384"/>
      <c r="E53" s="385"/>
    </row>
    <row r="54" spans="2:10">
      <c r="B54" s="457" t="s">
        <v>126</v>
      </c>
      <c r="C54" s="384">
        <f>C53-C51</f>
        <v>164823.34583547548</v>
      </c>
      <c r="D54" s="382" t="s">
        <v>138</v>
      </c>
      <c r="E54" s="420"/>
    </row>
    <row r="55" spans="2:10" ht="13" thickBot="1">
      <c r="B55" s="460" t="s">
        <v>127</v>
      </c>
      <c r="C55" s="589">
        <f>C54/C51</f>
        <v>9.2024999999999829E-2</v>
      </c>
      <c r="D55" s="589">
        <f>'Direct costs Costa Rica'!H12</f>
        <v>4.4999999999999998E-2</v>
      </c>
      <c r="E55" s="421"/>
    </row>
    <row r="56" spans="2:10">
      <c r="B56" s="292"/>
      <c r="C56" s="293"/>
      <c r="D56" s="293"/>
      <c r="E56" s="260"/>
      <c r="J56" s="127"/>
    </row>
    <row r="57" spans="2:10">
      <c r="B57" s="292"/>
      <c r="C57" s="293"/>
      <c r="D57" s="293"/>
      <c r="E57" s="260"/>
    </row>
    <row r="58" spans="2:10">
      <c r="B58" s="292"/>
      <c r="C58" s="293"/>
      <c r="D58" s="293"/>
      <c r="E58" s="260"/>
    </row>
    <row r="59" spans="2:10">
      <c r="B59" s="292"/>
      <c r="C59" s="293"/>
      <c r="D59" s="293"/>
      <c r="E59" s="260"/>
    </row>
    <row r="60" spans="2:10">
      <c r="B60" s="292"/>
      <c r="C60" s="293"/>
      <c r="D60" s="293"/>
      <c r="E60" s="260"/>
    </row>
    <row r="61" spans="2:10">
      <c r="B61" s="292"/>
      <c r="C61" s="293"/>
      <c r="D61" s="293"/>
      <c r="E61" s="260"/>
    </row>
    <row r="62" spans="2:10">
      <c r="B62" s="259"/>
      <c r="C62" s="293"/>
      <c r="D62" s="293"/>
      <c r="E62" s="260"/>
    </row>
    <row r="63" spans="2:10">
      <c r="B63" s="304"/>
      <c r="C63" s="293"/>
      <c r="D63" s="293"/>
      <c r="E63" s="260"/>
    </row>
    <row r="64" spans="2:10">
      <c r="B64" s="263"/>
      <c r="C64" s="336"/>
      <c r="D64" s="337"/>
      <c r="E64" s="260"/>
    </row>
    <row r="65" spans="4:4">
      <c r="D65" s="263"/>
    </row>
    <row r="66" spans="4:4">
      <c r="D66" s="293"/>
    </row>
    <row r="67" spans="4:4">
      <c r="D67" s="293"/>
    </row>
    <row r="68" spans="4:4">
      <c r="D68" s="293"/>
    </row>
    <row r="69" spans="4:4">
      <c r="D69" s="293"/>
    </row>
    <row r="70" spans="4:4">
      <c r="D70" s="293"/>
    </row>
    <row r="71" spans="4:4">
      <c r="D71" s="293"/>
    </row>
    <row r="72" spans="4:4">
      <c r="D72" s="293"/>
    </row>
    <row r="73" spans="4:4">
      <c r="D73" s="293"/>
    </row>
    <row r="74" spans="4:4">
      <c r="D74" s="293"/>
    </row>
    <row r="75" spans="4:4">
      <c r="D75" s="293"/>
    </row>
    <row r="76" spans="4:4">
      <c r="D76" s="293"/>
    </row>
  </sheetData>
  <sheetProtection password="DC20" sheet="1" objects="1" scenarios="1"/>
  <pageMargins left="0.7" right="0.7" top="0.75" bottom="0.75" header="0.3" footer="0.3"/>
  <pageSetup paperSize="9"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25</vt:i4>
      </vt:variant>
    </vt:vector>
  </HeadingPairs>
  <TitlesOfParts>
    <vt:vector size="25" baseType="lpstr">
      <vt:lpstr>Cover sheet</vt:lpstr>
      <vt:lpstr>Direct costs Brazil</vt:lpstr>
      <vt:lpstr>Indirect costs Brazil</vt:lpstr>
      <vt:lpstr>Direct costs Peru</vt:lpstr>
      <vt:lpstr>Indirect costs Peru</vt:lpstr>
      <vt:lpstr>Direct costs Colombia</vt:lpstr>
      <vt:lpstr>Indirect costs Colombia</vt:lpstr>
      <vt:lpstr>Direct costs Costa Rica</vt:lpstr>
      <vt:lpstr>Indirect costs Costa Rica</vt:lpstr>
      <vt:lpstr>Direct costs Uruguay</vt:lpstr>
      <vt:lpstr>Indirect costs Uruguay</vt:lpstr>
      <vt:lpstr>Direct costs Mexico</vt:lpstr>
      <vt:lpstr>Indirect costs Mexico</vt:lpstr>
      <vt:lpstr>Direct costs Paraguay</vt:lpstr>
      <vt:lpstr>Indirect costs Paraguay</vt:lpstr>
      <vt:lpstr>Direct costs Chile</vt:lpstr>
      <vt:lpstr>Indirect costs Chile</vt:lpstr>
      <vt:lpstr>Direct costs Argentina</vt:lpstr>
      <vt:lpstr>Indirect costs Argentina</vt:lpstr>
      <vt:lpstr>Direct costs Bolivia</vt:lpstr>
      <vt:lpstr>Indirect cost Bolivia</vt:lpstr>
      <vt:lpstr>Direct costs Pananma</vt:lpstr>
      <vt:lpstr>Indirect costs Panama</vt:lpstr>
      <vt:lpstr>Direct costs Ecuador</vt:lpstr>
      <vt:lpstr>Indirect costs Ecuador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Nishanthi Talawila</dc:creator>
  <cp:lastModifiedBy>Jonathan  Yefet</cp:lastModifiedBy>
  <cp:lastPrinted>2018-06-12T17:26:43Z</cp:lastPrinted>
  <dcterms:created xsi:type="dcterms:W3CDTF">2016-07-11T13:23:00Z</dcterms:created>
  <dcterms:modified xsi:type="dcterms:W3CDTF">2018-11-02T17:38:05Z</dcterms:modified>
</cp:coreProperties>
</file>